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tmustill\Desktop\Aidan_PDYi\Success\"/>
    </mc:Choice>
  </mc:AlternateContent>
  <xr:revisionPtr revIDLastSave="0" documentId="13_ncr:1_{6ED93DE5-0381-4D68-8A1D-A1D7A6477BD6}" xr6:coauthVersionLast="47" xr6:coauthVersionMax="47" xr10:uidLastSave="{00000000-0000-0000-0000-000000000000}"/>
  <bookViews>
    <workbookView xWindow="-110" yWindow="-110" windowWidth="19420" windowHeight="11500" tabRatio="787" firstSheet="3" activeTab="11"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6" r:id="rId16"/>
    <sheet name="other" sheetId="15" r:id="rId17"/>
    <sheet name="ministers worksheet" sheetId="25" r:id="rId18"/>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2" i="12" l="1"/>
  <c r="AD22" i="12"/>
  <c r="AE22" i="12"/>
  <c r="AC23" i="12"/>
  <c r="AD23" i="12"/>
  <c r="AE23" i="12"/>
  <c r="AC24" i="12"/>
  <c r="AD24" i="12"/>
  <c r="AE24" i="12"/>
  <c r="AC29" i="12"/>
  <c r="AD29" i="12"/>
  <c r="AE29" i="12"/>
  <c r="AC30" i="12"/>
  <c r="AD30" i="12"/>
  <c r="AE30" i="12"/>
  <c r="AC1" i="12"/>
  <c r="AD1" i="12"/>
  <c r="AE1" i="12"/>
  <c r="AC2" i="12"/>
  <c r="AD2" i="12"/>
  <c r="AE2" i="12"/>
  <c r="AB29" i="12"/>
  <c r="AA29" i="12"/>
  <c r="Z29" i="12"/>
  <c r="Y29" i="12"/>
  <c r="AB24" i="12"/>
  <c r="AA24" i="12"/>
  <c r="Z24" i="12"/>
  <c r="Y24" i="12"/>
  <c r="AB23" i="12"/>
  <c r="AA23" i="12"/>
  <c r="Z23" i="12"/>
  <c r="Y23" i="12"/>
  <c r="AA22" i="12"/>
  <c r="Z22" i="12"/>
  <c r="Y22" i="12"/>
  <c r="AB1" i="12"/>
  <c r="AB30" i="12" s="1"/>
  <c r="AA1" i="12"/>
  <c r="AA30" i="12" s="1"/>
  <c r="Z1" i="12"/>
  <c r="Z2" i="12" s="1"/>
  <c r="Y1" i="12"/>
  <c r="Y30" i="12" s="1"/>
  <c r="AB22" i="12" l="1"/>
  <c r="Y2" i="12"/>
  <c r="Z30" i="12"/>
  <c r="AA2" i="12"/>
  <c r="AB2" i="12"/>
  <c r="BA31" i="24" l="1"/>
  <c r="BB31" i="24"/>
  <c r="BC31" i="24"/>
  <c r="BE31" i="24"/>
  <c r="BD31" i="24" s="1"/>
  <c r="BF31" i="24"/>
  <c r="BG31" i="24"/>
  <c r="BH31" i="24"/>
  <c r="BI31" i="24"/>
  <c r="BA32" i="24"/>
  <c r="BE32" i="24"/>
  <c r="BB32" i="24" s="1"/>
  <c r="BF32" i="24"/>
  <c r="BG32" i="24"/>
  <c r="BH32" i="24"/>
  <c r="BI32" i="24"/>
  <c r="BA33" i="24"/>
  <c r="BB33" i="24"/>
  <c r="BC33" i="24"/>
  <c r="BD33" i="24"/>
  <c r="BE33" i="24"/>
  <c r="BF33" i="24"/>
  <c r="BG33" i="24"/>
  <c r="BH33" i="24"/>
  <c r="BI33" i="24"/>
  <c r="BA34" i="24"/>
  <c r="BB34" i="24"/>
  <c r="BC34" i="24"/>
  <c r="BE34" i="24"/>
  <c r="BD34" i="24" s="1"/>
  <c r="BF34" i="24"/>
  <c r="BG34" i="24"/>
  <c r="BH34" i="24"/>
  <c r="BI34" i="24"/>
  <c r="BE35" i="24"/>
  <c r="BI35" i="24" s="1"/>
  <c r="BF35" i="24"/>
  <c r="BG35" i="24"/>
  <c r="BH35" i="24"/>
  <c r="BE36" i="24"/>
  <c r="BC36" i="24" s="1"/>
  <c r="BF36" i="24"/>
  <c r="BG36" i="24"/>
  <c r="BH36" i="24"/>
  <c r="BE37" i="24"/>
  <c r="BI37" i="24" s="1"/>
  <c r="BF37" i="24"/>
  <c r="BG37" i="24"/>
  <c r="BH37" i="24"/>
  <c r="BE38" i="24"/>
  <c r="BF38" i="24"/>
  <c r="BG38" i="24"/>
  <c r="BH38" i="24"/>
  <c r="BE39" i="24"/>
  <c r="BF39" i="24"/>
  <c r="BG39" i="24"/>
  <c r="BH39" i="24"/>
  <c r="BI39" i="24"/>
  <c r="BA40" i="24"/>
  <c r="BB40" i="24"/>
  <c r="BE40" i="24"/>
  <c r="BC40" i="24" s="1"/>
  <c r="BF40" i="24"/>
  <c r="BG40" i="24"/>
  <c r="BH40" i="24"/>
  <c r="BI40" i="24"/>
  <c r="BE41" i="24"/>
  <c r="BA41" i="24" s="1"/>
  <c r="BF41" i="24"/>
  <c r="BG41" i="24"/>
  <c r="BH41" i="24"/>
  <c r="BI41" i="24"/>
  <c r="BA42" i="24"/>
  <c r="BB42" i="24"/>
  <c r="BC42" i="24"/>
  <c r="BD42" i="24"/>
  <c r="BE42" i="24"/>
  <c r="BF42" i="24"/>
  <c r="BG42" i="24"/>
  <c r="BH42" i="24"/>
  <c r="BI42" i="24"/>
  <c r="BA43" i="24"/>
  <c r="BB43" i="24"/>
  <c r="BE43" i="24"/>
  <c r="BC43" i="24" s="1"/>
  <c r="BF43" i="24"/>
  <c r="BG43" i="24"/>
  <c r="BH43" i="24"/>
  <c r="BI43" i="24"/>
  <c r="BA44" i="24"/>
  <c r="BE44" i="24"/>
  <c r="BF44" i="24"/>
  <c r="BG44" i="24"/>
  <c r="BH44" i="24"/>
  <c r="BA45" i="24"/>
  <c r="BB45" i="24"/>
  <c r="BC45" i="24"/>
  <c r="BD45" i="24"/>
  <c r="BE45" i="24"/>
  <c r="BF45" i="24"/>
  <c r="BG45" i="24"/>
  <c r="BH45" i="24"/>
  <c r="BI45" i="24"/>
  <c r="BE46" i="24"/>
  <c r="BF46" i="24"/>
  <c r="BG46" i="24"/>
  <c r="BH46" i="24"/>
  <c r="BE47" i="24"/>
  <c r="BF47" i="24"/>
  <c r="BG47" i="24"/>
  <c r="BH47" i="24"/>
  <c r="BE48" i="24"/>
  <c r="BF48" i="24"/>
  <c r="BG48" i="24"/>
  <c r="BH48" i="24"/>
  <c r="BI48" i="24"/>
  <c r="BA49" i="24"/>
  <c r="BE49" i="24"/>
  <c r="BB49" i="24" s="1"/>
  <c r="BF49" i="24"/>
  <c r="BG49" i="24"/>
  <c r="BH49" i="24"/>
  <c r="BE50" i="24"/>
  <c r="BA50" i="24" s="1"/>
  <c r="BF50" i="24"/>
  <c r="BG50" i="24"/>
  <c r="BH50" i="24"/>
  <c r="BI50" i="24"/>
  <c r="BA51" i="24"/>
  <c r="BB51" i="24"/>
  <c r="BC51" i="24"/>
  <c r="BE51" i="24"/>
  <c r="BD51" i="24" s="1"/>
  <c r="BF51" i="24"/>
  <c r="BG51" i="24"/>
  <c r="BH51" i="24"/>
  <c r="BI51" i="24"/>
  <c r="BA52" i="24"/>
  <c r="BE52" i="24"/>
  <c r="BB52" i="24" s="1"/>
  <c r="BF52" i="24"/>
  <c r="BG52" i="24"/>
  <c r="BH52" i="24"/>
  <c r="BI52" i="24"/>
  <c r="BA53" i="24"/>
  <c r="BB53" i="24"/>
  <c r="BE53" i="24"/>
  <c r="BI53" i="24" s="1"/>
  <c r="BF53" i="24"/>
  <c r="BG53" i="24"/>
  <c r="BH53" i="24"/>
  <c r="BA54" i="24"/>
  <c r="BB54" i="24"/>
  <c r="BC54" i="24"/>
  <c r="BE54" i="24"/>
  <c r="BD54" i="24" s="1"/>
  <c r="BF54" i="24"/>
  <c r="BG54" i="24"/>
  <c r="BH54" i="24"/>
  <c r="BI54" i="24"/>
  <c r="BE55" i="24"/>
  <c r="BI55" i="24" s="1"/>
  <c r="BF55" i="24"/>
  <c r="BG55" i="24"/>
  <c r="BH55" i="24"/>
  <c r="BE56" i="24"/>
  <c r="BF56" i="24"/>
  <c r="BG56" i="24"/>
  <c r="BH56" i="24"/>
  <c r="BD57" i="24"/>
  <c r="BE57" i="24"/>
  <c r="BI57" i="24" s="1"/>
  <c r="BF57" i="24"/>
  <c r="BG57" i="24"/>
  <c r="BH57" i="24"/>
  <c r="BE58" i="24"/>
  <c r="BF58" i="24"/>
  <c r="BG58" i="24"/>
  <c r="BH58" i="24"/>
  <c r="BE59" i="24"/>
  <c r="BF59" i="24"/>
  <c r="BG59" i="24"/>
  <c r="BH59" i="24"/>
  <c r="BA60" i="24"/>
  <c r="BB60" i="24"/>
  <c r="BE60" i="24"/>
  <c r="BC60" i="24" s="1"/>
  <c r="BF60" i="24"/>
  <c r="BG60" i="24"/>
  <c r="BH60" i="24"/>
  <c r="BI60" i="24"/>
  <c r="BE61" i="24"/>
  <c r="BA61" i="24" s="1"/>
  <c r="BF61" i="24"/>
  <c r="BG61" i="24"/>
  <c r="BH61" i="24"/>
  <c r="BI61" i="24"/>
  <c r="BA62" i="24"/>
  <c r="BB62" i="24"/>
  <c r="BC62" i="24"/>
  <c r="BD62" i="24"/>
  <c r="BE62" i="24"/>
  <c r="BF62" i="24"/>
  <c r="BG62" i="24"/>
  <c r="BH62" i="24"/>
  <c r="BI62" i="24"/>
  <c r="BA63" i="24"/>
  <c r="BB63" i="24"/>
  <c r="BE63" i="24"/>
  <c r="BC63" i="24" s="1"/>
  <c r="BF63" i="24"/>
  <c r="BG63" i="24"/>
  <c r="BH63" i="24"/>
  <c r="BI63" i="24"/>
  <c r="BA64" i="24"/>
  <c r="BB64" i="24"/>
  <c r="BE64" i="24"/>
  <c r="BI64" i="24" s="1"/>
  <c r="BF64" i="24"/>
  <c r="BG64" i="24"/>
  <c r="BH64" i="24"/>
  <c r="BA65" i="24"/>
  <c r="BB65" i="24"/>
  <c r="BC65" i="24"/>
  <c r="BD65" i="24"/>
  <c r="BE65" i="24"/>
  <c r="BF65" i="24"/>
  <c r="BG65" i="24"/>
  <c r="BH65" i="24"/>
  <c r="BI65" i="24"/>
  <c r="BE66" i="24"/>
  <c r="BI66" i="24" s="1"/>
  <c r="BF66" i="24"/>
  <c r="BG66" i="24"/>
  <c r="BH66" i="24"/>
  <c r="BE67" i="24"/>
  <c r="BF67" i="24"/>
  <c r="BG67" i="24"/>
  <c r="BH67" i="24"/>
  <c r="BE68" i="24"/>
  <c r="BF68" i="24"/>
  <c r="BG68" i="24"/>
  <c r="BH68" i="24"/>
  <c r="BI68" i="24"/>
  <c r="BA69" i="24"/>
  <c r="BE69" i="24"/>
  <c r="BB69" i="24" s="1"/>
  <c r="BF69" i="24"/>
  <c r="BG69" i="24"/>
  <c r="BH69" i="24"/>
  <c r="BE70" i="24"/>
  <c r="BF70" i="24"/>
  <c r="BG70" i="24"/>
  <c r="BH70" i="24"/>
  <c r="BI70" i="24"/>
  <c r="BA71" i="24"/>
  <c r="BB71" i="24"/>
  <c r="BC71" i="24"/>
  <c r="BE71" i="24"/>
  <c r="BD71" i="24" s="1"/>
  <c r="BF71" i="24"/>
  <c r="BG71" i="24"/>
  <c r="BH71" i="24"/>
  <c r="BI71" i="24"/>
  <c r="BA72" i="24"/>
  <c r="BE72" i="24"/>
  <c r="BB72" i="24" s="1"/>
  <c r="BF72" i="24"/>
  <c r="BG72" i="24"/>
  <c r="BH72" i="24"/>
  <c r="BI72" i="24"/>
  <c r="BA73" i="24"/>
  <c r="BE73" i="24"/>
  <c r="BB73" i="24" s="1"/>
  <c r="BF73" i="24"/>
  <c r="BG73" i="24"/>
  <c r="BH73" i="24"/>
  <c r="BA74" i="24"/>
  <c r="BB74" i="24"/>
  <c r="BC74" i="24"/>
  <c r="BE74" i="24"/>
  <c r="BD74" i="24" s="1"/>
  <c r="BF74" i="24"/>
  <c r="BG74" i="24"/>
  <c r="BH74" i="24"/>
  <c r="BI74" i="24"/>
  <c r="BA75" i="24"/>
  <c r="BB75" i="24"/>
  <c r="BC75" i="24"/>
  <c r="BD75" i="24"/>
  <c r="BE75" i="24"/>
  <c r="BI75" i="24" s="1"/>
  <c r="BF75" i="24"/>
  <c r="BG75" i="24"/>
  <c r="BH75" i="24"/>
  <c r="BB76" i="24"/>
  <c r="BC76" i="24"/>
  <c r="BE76" i="24"/>
  <c r="BF76" i="24"/>
  <c r="BG76" i="24"/>
  <c r="BH76" i="24"/>
  <c r="BE77" i="24"/>
  <c r="BA77" i="24" s="1"/>
  <c r="BF77" i="24"/>
  <c r="BG77" i="24"/>
  <c r="BH77" i="24"/>
  <c r="BI77" i="24"/>
  <c r="BD78" i="24"/>
  <c r="BE78" i="24"/>
  <c r="BF78" i="24"/>
  <c r="BG78" i="24"/>
  <c r="BH78" i="24"/>
  <c r="BE79" i="24"/>
  <c r="BD79" i="24" s="1"/>
  <c r="BF79" i="24"/>
  <c r="BG79" i="24"/>
  <c r="BH79" i="24"/>
  <c r="BA80" i="24"/>
  <c r="BB80" i="24"/>
  <c r="BE80" i="24"/>
  <c r="BC80" i="24" s="1"/>
  <c r="BF80" i="24"/>
  <c r="BG80" i="24"/>
  <c r="BH80" i="24"/>
  <c r="BI80" i="24"/>
  <c r="BE81" i="24"/>
  <c r="BA81" i="24" s="1"/>
  <c r="BF81" i="24"/>
  <c r="BG81" i="24"/>
  <c r="BH81" i="24"/>
  <c r="BI81" i="24"/>
  <c r="BA82" i="24"/>
  <c r="BB82" i="24"/>
  <c r="BC82" i="24"/>
  <c r="BD82" i="24"/>
  <c r="BE82" i="24"/>
  <c r="BF82" i="24"/>
  <c r="BG82" i="24"/>
  <c r="BH82" i="24"/>
  <c r="BI82" i="24"/>
  <c r="BA83" i="24"/>
  <c r="BB83" i="24"/>
  <c r="BE83" i="24"/>
  <c r="BC83" i="24" s="1"/>
  <c r="BF83" i="24"/>
  <c r="BG83" i="24"/>
  <c r="BH83" i="24"/>
  <c r="BI83" i="24"/>
  <c r="BA84" i="24"/>
  <c r="BB84" i="24"/>
  <c r="BE84" i="24"/>
  <c r="BI84" i="24" s="1"/>
  <c r="BF84" i="24"/>
  <c r="BG84" i="24"/>
  <c r="BH84" i="24"/>
  <c r="BA85" i="24"/>
  <c r="BB85" i="24"/>
  <c r="BC85" i="24"/>
  <c r="BD85" i="24"/>
  <c r="BE85" i="24"/>
  <c r="BF85" i="24"/>
  <c r="BG85" i="24"/>
  <c r="BH85" i="24"/>
  <c r="BI85" i="24"/>
  <c r="BE86" i="24"/>
  <c r="BI86" i="24" s="1"/>
  <c r="BF86" i="24"/>
  <c r="BG86" i="24"/>
  <c r="BH86" i="24"/>
  <c r="BE87" i="24"/>
  <c r="BF87" i="24"/>
  <c r="BG87" i="24"/>
  <c r="BH87" i="24"/>
  <c r="BE88" i="24"/>
  <c r="BF88" i="24"/>
  <c r="BG88" i="24"/>
  <c r="BH88" i="24"/>
  <c r="BI88" i="24"/>
  <c r="BE89" i="24"/>
  <c r="BF89" i="24"/>
  <c r="BG89" i="24"/>
  <c r="BH89" i="24"/>
  <c r="BE90" i="24"/>
  <c r="BF90" i="24"/>
  <c r="BG90" i="24"/>
  <c r="BH90" i="24"/>
  <c r="BI90" i="24"/>
  <c r="BA91" i="24"/>
  <c r="BB91" i="24"/>
  <c r="BC91" i="24"/>
  <c r="BE91" i="24"/>
  <c r="BD91" i="24" s="1"/>
  <c r="BF91" i="24"/>
  <c r="BG91" i="24"/>
  <c r="BH91" i="24"/>
  <c r="BI91" i="24"/>
  <c r="BA92" i="24"/>
  <c r="BE92" i="24"/>
  <c r="BB92" i="24" s="1"/>
  <c r="BF92" i="24"/>
  <c r="BG92" i="24"/>
  <c r="BH92" i="24"/>
  <c r="BI92" i="24"/>
  <c r="BE93" i="24"/>
  <c r="BA93" i="24" s="1"/>
  <c r="BF93" i="24"/>
  <c r="BG93" i="24"/>
  <c r="BH93" i="24"/>
  <c r="BA94" i="24"/>
  <c r="BB94" i="24"/>
  <c r="BC94" i="24"/>
  <c r="BE94" i="24"/>
  <c r="BD94" i="24" s="1"/>
  <c r="BF94" i="24"/>
  <c r="BG94" i="24"/>
  <c r="BH94" i="24"/>
  <c r="BI94" i="24"/>
  <c r="BA95" i="24"/>
  <c r="BB95" i="24"/>
  <c r="BC95" i="24"/>
  <c r="BE95" i="24"/>
  <c r="BF95" i="24"/>
  <c r="BG95" i="24"/>
  <c r="BH95" i="24"/>
  <c r="BB96" i="24"/>
  <c r="BE96" i="24"/>
  <c r="BF96" i="24"/>
  <c r="BG96" i="24"/>
  <c r="BH96" i="24"/>
  <c r="BE97" i="24"/>
  <c r="BA97" i="24" s="1"/>
  <c r="BF97" i="24"/>
  <c r="BG97" i="24"/>
  <c r="BH97" i="24"/>
  <c r="BI97" i="24"/>
  <c r="BE98" i="24"/>
  <c r="BF98" i="24"/>
  <c r="BG98" i="24"/>
  <c r="BH98" i="24"/>
  <c r="BE12" i="24"/>
  <c r="BA12" i="24" s="1"/>
  <c r="BF12" i="24"/>
  <c r="BG12" i="24"/>
  <c r="BH12" i="24"/>
  <c r="BI12" i="24"/>
  <c r="BE13" i="24"/>
  <c r="BA13" i="24" s="1"/>
  <c r="BF13" i="24"/>
  <c r="BG13" i="24"/>
  <c r="BH13" i="24"/>
  <c r="BI13" i="24"/>
  <c r="BA14" i="24"/>
  <c r="BB14" i="24"/>
  <c r="BD14" i="24"/>
  <c r="BE14" i="24"/>
  <c r="BC14" i="24" s="1"/>
  <c r="BF14" i="24"/>
  <c r="BG14" i="24"/>
  <c r="BH14" i="24"/>
  <c r="BI14" i="24"/>
  <c r="BE15" i="24"/>
  <c r="BB15" i="24" s="1"/>
  <c r="BF15" i="24"/>
  <c r="BG15" i="24"/>
  <c r="BH15" i="24"/>
  <c r="BI15" i="24"/>
  <c r="BA16" i="24"/>
  <c r="BB16" i="24"/>
  <c r="BC16" i="24"/>
  <c r="BD16" i="24"/>
  <c r="BE16" i="24"/>
  <c r="BF16" i="24"/>
  <c r="BG16" i="24"/>
  <c r="BH16" i="24"/>
  <c r="BI16" i="24"/>
  <c r="BE17" i="24"/>
  <c r="BA17" i="24" s="1"/>
  <c r="BF17" i="24"/>
  <c r="BG17" i="24"/>
  <c r="BH17" i="24"/>
  <c r="BI17" i="24"/>
  <c r="BE18" i="24"/>
  <c r="BA18" i="24" s="1"/>
  <c r="BF18" i="24"/>
  <c r="BG18" i="24"/>
  <c r="BH18" i="24"/>
  <c r="BE19" i="24"/>
  <c r="BB19" i="24" s="1"/>
  <c r="BF19" i="24"/>
  <c r="BG19" i="24"/>
  <c r="BH19" i="24"/>
  <c r="BI19" i="24"/>
  <c r="BE20" i="24"/>
  <c r="BI20" i="24" s="1"/>
  <c r="BF20" i="24"/>
  <c r="BG20" i="24"/>
  <c r="BH20" i="24"/>
  <c r="BE21" i="24"/>
  <c r="BA21" i="24" s="1"/>
  <c r="BF21" i="24"/>
  <c r="BG21" i="24"/>
  <c r="BH21" i="24"/>
  <c r="BI21" i="24"/>
  <c r="BE22" i="24"/>
  <c r="BA22" i="24" s="1"/>
  <c r="BF22" i="24"/>
  <c r="BG22" i="24"/>
  <c r="BH22" i="24"/>
  <c r="BI22" i="24"/>
  <c r="BA23" i="24"/>
  <c r="BC23" i="24"/>
  <c r="BE23" i="24"/>
  <c r="BB23" i="24" s="1"/>
  <c r="BF23" i="24"/>
  <c r="BG23" i="24"/>
  <c r="BH23" i="24"/>
  <c r="BI23" i="24"/>
  <c r="BE24" i="24"/>
  <c r="BA24" i="24" s="1"/>
  <c r="BF24" i="24"/>
  <c r="BG24" i="24"/>
  <c r="BH24" i="24"/>
  <c r="BI24" i="24"/>
  <c r="BA25" i="24"/>
  <c r="BB25" i="24"/>
  <c r="BC25" i="24"/>
  <c r="BE25" i="24"/>
  <c r="BD25" i="24" s="1"/>
  <c r="BF25" i="24"/>
  <c r="BG25" i="24"/>
  <c r="BH25" i="24"/>
  <c r="BI25" i="24"/>
  <c r="BE26" i="24"/>
  <c r="BC26" i="24" s="1"/>
  <c r="BF26" i="24"/>
  <c r="BG26" i="24"/>
  <c r="BH26" i="24"/>
  <c r="BI26" i="24"/>
  <c r="BE27" i="24"/>
  <c r="BD27" i="24" s="1"/>
  <c r="BF27" i="24"/>
  <c r="BG27" i="24"/>
  <c r="BH27" i="24"/>
  <c r="BE28" i="24"/>
  <c r="BA28" i="24" s="1"/>
  <c r="BF28" i="24"/>
  <c r="BG28" i="24"/>
  <c r="BH28" i="24"/>
  <c r="BI28" i="24"/>
  <c r="BE29" i="24"/>
  <c r="BI29" i="24" s="1"/>
  <c r="BF29" i="24"/>
  <c r="BG29" i="24"/>
  <c r="BH29" i="24"/>
  <c r="BE30" i="24"/>
  <c r="BC30" i="24" s="1"/>
  <c r="BF30" i="24"/>
  <c r="BG30" i="24"/>
  <c r="BH30" i="24"/>
  <c r="BI30" i="24"/>
  <c r="AS18" i="24"/>
  <c r="AO18" i="24" s="1"/>
  <c r="AT18" i="24"/>
  <c r="AU18" i="24"/>
  <c r="AV18" i="24"/>
  <c r="AS19" i="24"/>
  <c r="AO19" i="24" s="1"/>
  <c r="AT19" i="24"/>
  <c r="AU19" i="24"/>
  <c r="AV19" i="24"/>
  <c r="AV44" i="24"/>
  <c r="AU44" i="24"/>
  <c r="AT44" i="24"/>
  <c r="AS44" i="24"/>
  <c r="AR44" i="24" s="1"/>
  <c r="AV70" i="24"/>
  <c r="AU70" i="24"/>
  <c r="AT70" i="24"/>
  <c r="AS70" i="24"/>
  <c r="AQ70" i="24" s="1"/>
  <c r="AV57" i="24"/>
  <c r="AU57" i="24"/>
  <c r="AT57" i="24"/>
  <c r="AS57" i="24"/>
  <c r="AR57" i="24" s="1"/>
  <c r="AS93" i="24"/>
  <c r="AO93" i="24" s="1"/>
  <c r="AT93" i="24"/>
  <c r="AU93" i="24"/>
  <c r="AV93" i="24"/>
  <c r="AS94" i="24"/>
  <c r="AO94" i="24" s="1"/>
  <c r="AT94" i="24"/>
  <c r="AU94" i="24"/>
  <c r="AV94" i="24"/>
  <c r="AS95" i="24"/>
  <c r="AO95" i="24" s="1"/>
  <c r="AT95" i="24"/>
  <c r="AU95" i="24"/>
  <c r="AV95" i="24"/>
  <c r="AS96" i="24"/>
  <c r="AO96" i="24" s="1"/>
  <c r="AT96" i="24"/>
  <c r="AU96" i="24"/>
  <c r="AV96" i="24"/>
  <c r="AV30" i="24"/>
  <c r="AU30" i="24"/>
  <c r="AT30" i="24"/>
  <c r="AS30" i="24"/>
  <c r="AP30" i="24" s="1"/>
  <c r="AQ13" i="24"/>
  <c r="AR13" i="24"/>
  <c r="AQ22" i="24"/>
  <c r="AR22" i="24"/>
  <c r="AQ24" i="24"/>
  <c r="AR24" i="24"/>
  <c r="AQ27" i="24"/>
  <c r="AR27" i="24"/>
  <c r="AQ28" i="24"/>
  <c r="AR28" i="24"/>
  <c r="AQ31" i="24"/>
  <c r="AR31" i="24"/>
  <c r="AQ33" i="24"/>
  <c r="AR33" i="24"/>
  <c r="AQ37" i="24"/>
  <c r="AR37" i="24"/>
  <c r="AQ38" i="24"/>
  <c r="AR38" i="24"/>
  <c r="AQ42" i="24"/>
  <c r="AR42" i="24"/>
  <c r="AQ43" i="24"/>
  <c r="AR43" i="24"/>
  <c r="AQ45" i="24"/>
  <c r="AR45" i="24"/>
  <c r="AQ49" i="24"/>
  <c r="AR49" i="24"/>
  <c r="AQ50" i="24"/>
  <c r="AR50" i="24"/>
  <c r="AQ54" i="24"/>
  <c r="AR54" i="24"/>
  <c r="AQ55" i="24"/>
  <c r="AR55" i="24"/>
  <c r="AQ60" i="24"/>
  <c r="AR60" i="24"/>
  <c r="AQ68" i="24"/>
  <c r="AR68" i="24"/>
  <c r="AQ83" i="24"/>
  <c r="AR83" i="24"/>
  <c r="AQ85" i="24"/>
  <c r="AR85" i="24"/>
  <c r="AO13" i="24"/>
  <c r="AO22" i="24"/>
  <c r="AO24" i="24"/>
  <c r="AO27" i="24"/>
  <c r="AO28" i="24"/>
  <c r="AO31" i="24"/>
  <c r="AO33" i="24"/>
  <c r="AO37" i="24"/>
  <c r="AO38" i="24"/>
  <c r="AO42" i="24"/>
  <c r="AO43" i="24"/>
  <c r="AO45" i="24"/>
  <c r="AO49" i="24"/>
  <c r="AO50" i="24"/>
  <c r="AO54" i="24"/>
  <c r="AO55" i="24"/>
  <c r="AO60" i="24"/>
  <c r="AO68" i="24"/>
  <c r="AO83" i="24"/>
  <c r="AO85" i="24"/>
  <c r="DY12" i="5"/>
  <c r="DY13" i="5"/>
  <c r="DY16" i="5"/>
  <c r="DY17" i="5"/>
  <c r="DY23" i="5"/>
  <c r="DY24" i="5"/>
  <c r="DY25" i="5"/>
  <c r="DY26" i="5"/>
  <c r="DY27" i="5"/>
  <c r="DZ27" i="5"/>
  <c r="DV12" i="5"/>
  <c r="DV13" i="5"/>
  <c r="DV16" i="5"/>
  <c r="DV17" i="5"/>
  <c r="DV23" i="5"/>
  <c r="DV24" i="5"/>
  <c r="DV25" i="5"/>
  <c r="DV26" i="5"/>
  <c r="DV27" i="5"/>
  <c r="DW27" i="5" s="1"/>
  <c r="DY11" i="5"/>
  <c r="DV11" i="5"/>
  <c r="DS8" i="5"/>
  <c r="DS6" i="5"/>
  <c r="F33" i="2"/>
  <c r="E33" i="2" s="1"/>
  <c r="AI43" i="24"/>
  <c r="AH43" i="24"/>
  <c r="AI93" i="24"/>
  <c r="AH93" i="24"/>
  <c r="AI54" i="24"/>
  <c r="AH54" i="24"/>
  <c r="AI50" i="24"/>
  <c r="AH50" i="24"/>
  <c r="AI49" i="24"/>
  <c r="AH49" i="24"/>
  <c r="AI42" i="24"/>
  <c r="AH42" i="24"/>
  <c r="AI22" i="24"/>
  <c r="AH22" i="24"/>
  <c r="AI13" i="24"/>
  <c r="AH13" i="24"/>
  <c r="AJ31" i="24"/>
  <c r="AI31" i="24"/>
  <c r="AH31" i="24"/>
  <c r="AG31" i="24"/>
  <c r="AH30" i="24"/>
  <c r="AI30" i="24"/>
  <c r="BB61" i="11"/>
  <c r="BB60" i="11"/>
  <c r="M9" i="11"/>
  <c r="K9" i="11"/>
  <c r="I9" i="11"/>
  <c r="Y9" i="11"/>
  <c r="W9" i="11"/>
  <c r="U9" i="11"/>
  <c r="S9" i="11"/>
  <c r="Q9" i="11"/>
  <c r="O9" i="11"/>
  <c r="AA9" i="11"/>
  <c r="AC9" i="11"/>
  <c r="AE9" i="11"/>
  <c r="AG9" i="11"/>
  <c r="AI9" i="11"/>
  <c r="AK9" i="11"/>
  <c r="AM9" i="11"/>
  <c r="AA7" i="11"/>
  <c r="Y7" i="11"/>
  <c r="W7" i="11"/>
  <c r="U7" i="11"/>
  <c r="S7" i="11"/>
  <c r="Q7" i="11"/>
  <c r="O7" i="11"/>
  <c r="M7" i="11"/>
  <c r="K7" i="11"/>
  <c r="AC7" i="11"/>
  <c r="AE7" i="11"/>
  <c r="AG7" i="11"/>
  <c r="AI7" i="11"/>
  <c r="AK7" i="11"/>
  <c r="AM7" i="11"/>
  <c r="AE5" i="11"/>
  <c r="AC5" i="11"/>
  <c r="AA5" i="11"/>
  <c r="Y5" i="11"/>
  <c r="W5" i="11"/>
  <c r="U5" i="11"/>
  <c r="S5" i="11"/>
  <c r="Q5" i="11"/>
  <c r="O5" i="11"/>
  <c r="M5" i="11"/>
  <c r="K5" i="11"/>
  <c r="I5" i="11"/>
  <c r="G5" i="11"/>
  <c r="E5" i="11"/>
  <c r="AG5" i="11"/>
  <c r="AI5" i="11"/>
  <c r="AK5" i="11"/>
  <c r="AM5" i="11"/>
  <c r="AO5" i="11"/>
  <c r="AQ5" i="11"/>
  <c r="AS5" i="11"/>
  <c r="AU5" i="11"/>
  <c r="AW5" i="11"/>
  <c r="AY5" i="11"/>
  <c r="BA5" i="11"/>
  <c r="BA9" i="11"/>
  <c r="BA7" i="11"/>
  <c r="DB36" i="9"/>
  <c r="DC36" i="9"/>
  <c r="DB37" i="9"/>
  <c r="DC37" i="9" s="1"/>
  <c r="DE36" i="9"/>
  <c r="DF36" i="9" s="1"/>
  <c r="DE37" i="9"/>
  <c r="DF37" i="9" s="1"/>
  <c r="DE35" i="9"/>
  <c r="DF35" i="9" s="1"/>
  <c r="DE12" i="9"/>
  <c r="DF12" i="9" s="1"/>
  <c r="DE13" i="9"/>
  <c r="DF13" i="9"/>
  <c r="DE14" i="9"/>
  <c r="DF14" i="9" s="1"/>
  <c r="DE17" i="9"/>
  <c r="DF17" i="9" s="1"/>
  <c r="DB35" i="9"/>
  <c r="DB17" i="9"/>
  <c r="DB12" i="9"/>
  <c r="DB13" i="9"/>
  <c r="DB14" i="9"/>
  <c r="DF11" i="9"/>
  <c r="DE11" i="9"/>
  <c r="DB11" i="9"/>
  <c r="BA59" i="24" l="1"/>
  <c r="BB59" i="24"/>
  <c r="BC59" i="24"/>
  <c r="BD59" i="24"/>
  <c r="BI46" i="24"/>
  <c r="BA46" i="24"/>
  <c r="BA86" i="24"/>
  <c r="BA66" i="24"/>
  <c r="BA48" i="24"/>
  <c r="BB48" i="24"/>
  <c r="BC48" i="24"/>
  <c r="BD97" i="24"/>
  <c r="BC57" i="24"/>
  <c r="BD48" i="24"/>
  <c r="BC97" i="24"/>
  <c r="BD77" i="24"/>
  <c r="BB97" i="24"/>
  <c r="BC77" i="24"/>
  <c r="BA39" i="24"/>
  <c r="BB39" i="24"/>
  <c r="BC39" i="24"/>
  <c r="BD39" i="24"/>
  <c r="BA88" i="24"/>
  <c r="BB88" i="24"/>
  <c r="BB77" i="24"/>
  <c r="BD88" i="24"/>
  <c r="BA68" i="24"/>
  <c r="BB68" i="24"/>
  <c r="BA56" i="24"/>
  <c r="BB56" i="24"/>
  <c r="BI56" i="24"/>
  <c r="BA47" i="24"/>
  <c r="BB47" i="24"/>
  <c r="BC47" i="24"/>
  <c r="BI47" i="24"/>
  <c r="BD35" i="24"/>
  <c r="BC88" i="24"/>
  <c r="BI79" i="24"/>
  <c r="BD68" i="24"/>
  <c r="BI59" i="24"/>
  <c r="BD56" i="24"/>
  <c r="BD47" i="24"/>
  <c r="BI44" i="24"/>
  <c r="BC35" i="24"/>
  <c r="BA96" i="24"/>
  <c r="BI96" i="24"/>
  <c r="BI93" i="24"/>
  <c r="BC68" i="24"/>
  <c r="BC56" i="24"/>
  <c r="BD44" i="24"/>
  <c r="BA38" i="24"/>
  <c r="BB38" i="24"/>
  <c r="BC38" i="24"/>
  <c r="BD38" i="24"/>
  <c r="BI38" i="24"/>
  <c r="BB35" i="24"/>
  <c r="BD96" i="24"/>
  <c r="BA76" i="24"/>
  <c r="BI76" i="24"/>
  <c r="BI73" i="24"/>
  <c r="BD53" i="24"/>
  <c r="BC44" i="24"/>
  <c r="BA35" i="24"/>
  <c r="BC96" i="24"/>
  <c r="BD76" i="24"/>
  <c r="BC53" i="24"/>
  <c r="BB44" i="24"/>
  <c r="BA87" i="24"/>
  <c r="BB87" i="24"/>
  <c r="BI87" i="24"/>
  <c r="BD87" i="24"/>
  <c r="BA67" i="24"/>
  <c r="BB67" i="24"/>
  <c r="BC67" i="24"/>
  <c r="BI67" i="24"/>
  <c r="BD46" i="24"/>
  <c r="BD93" i="24"/>
  <c r="BC87" i="24"/>
  <c r="BD67" i="24"/>
  <c r="BD55" i="24"/>
  <c r="BC46" i="24"/>
  <c r="BA37" i="24"/>
  <c r="BB37" i="24"/>
  <c r="BC93" i="24"/>
  <c r="BD73" i="24"/>
  <c r="BC55" i="24"/>
  <c r="BB46" i="24"/>
  <c r="BD37" i="24"/>
  <c r="BA98" i="24"/>
  <c r="BB98" i="24"/>
  <c r="BC98" i="24"/>
  <c r="BI98" i="24"/>
  <c r="BI95" i="24"/>
  <c r="BB93" i="24"/>
  <c r="BA90" i="24"/>
  <c r="BB90" i="24"/>
  <c r="BC90" i="24"/>
  <c r="BD90" i="24"/>
  <c r="BD84" i="24"/>
  <c r="BC73" i="24"/>
  <c r="BD64" i="24"/>
  <c r="BA58" i="24"/>
  <c r="BB58" i="24"/>
  <c r="BC58" i="24"/>
  <c r="BD58" i="24"/>
  <c r="BI58" i="24"/>
  <c r="BB55" i="24"/>
  <c r="BC37" i="24"/>
  <c r="BD98" i="24"/>
  <c r="BD95" i="24"/>
  <c r="BC84" i="24"/>
  <c r="BA78" i="24"/>
  <c r="BB78" i="24"/>
  <c r="BC78" i="24"/>
  <c r="BI78" i="24"/>
  <c r="BA70" i="24"/>
  <c r="BB70" i="24"/>
  <c r="BC70" i="24"/>
  <c r="BD70" i="24"/>
  <c r="BC64" i="24"/>
  <c r="BA55" i="24"/>
  <c r="BA79" i="24"/>
  <c r="BB79" i="24"/>
  <c r="BC79" i="24"/>
  <c r="BD86" i="24"/>
  <c r="BD66" i="24"/>
  <c r="BB89" i="24"/>
  <c r="BC89" i="24"/>
  <c r="BD89" i="24"/>
  <c r="BI89" i="24"/>
  <c r="BC86" i="24"/>
  <c r="BC66" i="24"/>
  <c r="BA36" i="24"/>
  <c r="BB36" i="24"/>
  <c r="BI36" i="24"/>
  <c r="BA89" i="24"/>
  <c r="BB86" i="24"/>
  <c r="BB66" i="24"/>
  <c r="BA57" i="24"/>
  <c r="BB57" i="24"/>
  <c r="BD36" i="24"/>
  <c r="BD50" i="24"/>
  <c r="BD81" i="24"/>
  <c r="BD61" i="24"/>
  <c r="BC50" i="24"/>
  <c r="BD41" i="24"/>
  <c r="BD92" i="24"/>
  <c r="BC81" i="24"/>
  <c r="BD72" i="24"/>
  <c r="BC61" i="24"/>
  <c r="BD52" i="24"/>
  <c r="BB50" i="24"/>
  <c r="BC41" i="24"/>
  <c r="BD32" i="24"/>
  <c r="BC92" i="24"/>
  <c r="BD83" i="24"/>
  <c r="BB81" i="24"/>
  <c r="BC72" i="24"/>
  <c r="BD63" i="24"/>
  <c r="BB61" i="24"/>
  <c r="BC52" i="24"/>
  <c r="BD43" i="24"/>
  <c r="BB41" i="24"/>
  <c r="BC32" i="24"/>
  <c r="BI69" i="24"/>
  <c r="BI49" i="24"/>
  <c r="BD69" i="24"/>
  <c r="BD49" i="24"/>
  <c r="BD80" i="24"/>
  <c r="BC69" i="24"/>
  <c r="BD60" i="24"/>
  <c r="BC49" i="24"/>
  <c r="BD40" i="24"/>
  <c r="BC27" i="24"/>
  <c r="BD18" i="24"/>
  <c r="BD29" i="24"/>
  <c r="BB27" i="24"/>
  <c r="BC18" i="24"/>
  <c r="BC29" i="24"/>
  <c r="BA27" i="24"/>
  <c r="BD20" i="24"/>
  <c r="BB18" i="24"/>
  <c r="BA20" i="24"/>
  <c r="BC13" i="24"/>
  <c r="BD26" i="24"/>
  <c r="BD28" i="24"/>
  <c r="BB26" i="24"/>
  <c r="BC17" i="24"/>
  <c r="BA15" i="24"/>
  <c r="BC28" i="24"/>
  <c r="BA26" i="24"/>
  <c r="BD19" i="24"/>
  <c r="BB17" i="24"/>
  <c r="BB30" i="24"/>
  <c r="BI27" i="24"/>
  <c r="BC21" i="24"/>
  <c r="BA19" i="24"/>
  <c r="BD12" i="24"/>
  <c r="BA30" i="24"/>
  <c r="BD23" i="24"/>
  <c r="BB21" i="24"/>
  <c r="BI18" i="24"/>
  <c r="BC12" i="24"/>
  <c r="BB29" i="24"/>
  <c r="BC20" i="24"/>
  <c r="BA29" i="24"/>
  <c r="BD22" i="24"/>
  <c r="BB20" i="24"/>
  <c r="BC22" i="24"/>
  <c r="BD13" i="24"/>
  <c r="BD24" i="24"/>
  <c r="BB22" i="24"/>
  <c r="BC24" i="24"/>
  <c r="BD15" i="24"/>
  <c r="BB13" i="24"/>
  <c r="BB24" i="24"/>
  <c r="BC15" i="24"/>
  <c r="BD17" i="24"/>
  <c r="BD30" i="24"/>
  <c r="BB28" i="24"/>
  <c r="BC19" i="24"/>
  <c r="BD21" i="24"/>
  <c r="BB12" i="24"/>
  <c r="AR19" i="24"/>
  <c r="AP19" i="24"/>
  <c r="AW19" i="24"/>
  <c r="AP18" i="24"/>
  <c r="AW18" i="24"/>
  <c r="AW44" i="24"/>
  <c r="AO44" i="24"/>
  <c r="AP44" i="24"/>
  <c r="AQ44" i="24"/>
  <c r="AO70" i="24"/>
  <c r="AR70" i="24"/>
  <c r="AW70" i="24"/>
  <c r="AP70" i="24"/>
  <c r="AW57" i="24"/>
  <c r="AP57" i="24"/>
  <c r="AQ57" i="24"/>
  <c r="AO57" i="24"/>
  <c r="AQ30" i="24"/>
  <c r="AR94" i="24"/>
  <c r="AR96" i="24"/>
  <c r="AQ96" i="24"/>
  <c r="AR95" i="24"/>
  <c r="AP96" i="24"/>
  <c r="AQ95" i="24"/>
  <c r="AW96" i="24"/>
  <c r="AP95" i="24"/>
  <c r="AQ94" i="24"/>
  <c r="AR93" i="24"/>
  <c r="AW95" i="24"/>
  <c r="AP94" i="24"/>
  <c r="AQ93" i="24"/>
  <c r="AW94" i="24"/>
  <c r="AP93" i="24"/>
  <c r="AW93" i="24"/>
  <c r="AW30" i="24"/>
  <c r="AK31" i="24"/>
  <c r="AR30" i="24"/>
  <c r="AO30" i="24"/>
  <c r="AF31" i="24"/>
  <c r="CY8" i="9"/>
  <c r="CY6" i="9"/>
  <c r="O25" i="10" l="1"/>
  <c r="O24" i="10"/>
  <c r="O23" i="10"/>
  <c r="O22" i="10"/>
  <c r="O17" i="10"/>
  <c r="O16" i="10"/>
  <c r="N8" i="10"/>
  <c r="N6" i="10"/>
  <c r="AG30" i="24"/>
  <c r="AE30" i="24" s="1"/>
  <c r="AG42" i="24"/>
  <c r="AK42" i="24" s="1"/>
  <c r="AG54" i="24"/>
  <c r="AE54" i="24" s="1"/>
  <c r="AG93" i="24"/>
  <c r="AE93" i="24" s="1"/>
  <c r="AG53" i="24"/>
  <c r="AE53" i="24" s="1"/>
  <c r="AG49" i="24"/>
  <c r="AG17" i="24"/>
  <c r="AE17" i="24" s="1"/>
  <c r="X13" i="24"/>
  <c r="X14" i="24"/>
  <c r="X15" i="24"/>
  <c r="X16" i="24"/>
  <c r="X17" i="24"/>
  <c r="X20" i="24"/>
  <c r="X21" i="24"/>
  <c r="X22" i="24"/>
  <c r="X23" i="24"/>
  <c r="X24" i="24"/>
  <c r="X25" i="24"/>
  <c r="X26" i="24"/>
  <c r="X27" i="24"/>
  <c r="X28" i="24"/>
  <c r="X30" i="24"/>
  <c r="X32" i="24"/>
  <c r="X33" i="24"/>
  <c r="X34" i="24"/>
  <c r="X35" i="24"/>
  <c r="X36" i="24"/>
  <c r="X37" i="24"/>
  <c r="X38" i="24"/>
  <c r="X40" i="24"/>
  <c r="X41" i="24"/>
  <c r="X42" i="24"/>
  <c r="X43" i="24"/>
  <c r="X46" i="24"/>
  <c r="X47" i="24"/>
  <c r="X48" i="24"/>
  <c r="X49" i="24"/>
  <c r="X50" i="24"/>
  <c r="X51" i="24"/>
  <c r="X52" i="24"/>
  <c r="X53" i="24"/>
  <c r="X54" i="24"/>
  <c r="X55" i="24"/>
  <c r="X56" i="24"/>
  <c r="X58" i="24"/>
  <c r="X59" i="24"/>
  <c r="X60" i="24"/>
  <c r="X61" i="24"/>
  <c r="X63" i="24"/>
  <c r="X64" i="24"/>
  <c r="X65" i="24"/>
  <c r="X97" i="24"/>
  <c r="X66" i="24"/>
  <c r="X67" i="24"/>
  <c r="X68" i="24"/>
  <c r="X69" i="24"/>
  <c r="X71" i="24"/>
  <c r="X72" i="24"/>
  <c r="X73" i="24"/>
  <c r="X74" i="24"/>
  <c r="X75" i="24"/>
  <c r="X45" i="24"/>
  <c r="X76" i="24"/>
  <c r="X78" i="24"/>
  <c r="X79" i="24"/>
  <c r="X80" i="24"/>
  <c r="X81" i="24"/>
  <c r="X82" i="24"/>
  <c r="X83" i="24"/>
  <c r="X84" i="24"/>
  <c r="X85" i="24"/>
  <c r="X86" i="24"/>
  <c r="X87" i="24"/>
  <c r="X88" i="24"/>
  <c r="X89" i="24"/>
  <c r="X90" i="24"/>
  <c r="X91" i="24"/>
  <c r="X92" i="24"/>
  <c r="X93" i="24"/>
  <c r="X94" i="24"/>
  <c r="X96" i="24"/>
  <c r="X11" i="24"/>
  <c r="AJ13" i="24"/>
  <c r="AJ14" i="24"/>
  <c r="AJ15" i="24"/>
  <c r="AJ16" i="24"/>
  <c r="AJ17" i="24"/>
  <c r="AJ20" i="24"/>
  <c r="AJ21" i="24"/>
  <c r="AJ22" i="24"/>
  <c r="AJ23" i="24"/>
  <c r="AJ24" i="24"/>
  <c r="AJ25" i="24"/>
  <c r="AJ26" i="24"/>
  <c r="AJ27" i="24"/>
  <c r="AJ28" i="24"/>
  <c r="AJ30" i="24"/>
  <c r="AJ32" i="24"/>
  <c r="AJ33" i="24"/>
  <c r="AJ34" i="24"/>
  <c r="AJ35" i="24"/>
  <c r="AJ36" i="24"/>
  <c r="AJ37" i="24"/>
  <c r="AJ38" i="24"/>
  <c r="AJ40" i="24"/>
  <c r="AJ41" i="24"/>
  <c r="AJ42" i="24"/>
  <c r="AJ43" i="24"/>
  <c r="AJ46" i="24"/>
  <c r="AJ47" i="24"/>
  <c r="AJ48" i="24"/>
  <c r="AJ49" i="24"/>
  <c r="AJ50" i="24"/>
  <c r="AJ51" i="24"/>
  <c r="AJ52" i="24"/>
  <c r="AJ53" i="24"/>
  <c r="AJ54" i="24"/>
  <c r="AJ55" i="24"/>
  <c r="AJ56" i="24"/>
  <c r="AJ58" i="24"/>
  <c r="AJ59" i="24"/>
  <c r="AJ60" i="24"/>
  <c r="AJ61" i="24"/>
  <c r="AJ63" i="24"/>
  <c r="AJ64" i="24"/>
  <c r="AJ65" i="24"/>
  <c r="AJ97" i="24"/>
  <c r="AJ66" i="24"/>
  <c r="AJ67" i="24"/>
  <c r="AJ68" i="24"/>
  <c r="AJ69" i="24"/>
  <c r="AJ71" i="24"/>
  <c r="AJ72" i="24"/>
  <c r="AJ73" i="24"/>
  <c r="AJ74" i="24"/>
  <c r="AJ75" i="24"/>
  <c r="AJ45" i="24"/>
  <c r="AJ76" i="24"/>
  <c r="AJ78" i="24"/>
  <c r="AJ79" i="24"/>
  <c r="AJ80" i="24"/>
  <c r="AJ81" i="24"/>
  <c r="AJ82" i="24"/>
  <c r="AJ83" i="24"/>
  <c r="AJ84" i="24"/>
  <c r="AJ85" i="24"/>
  <c r="AJ86" i="24"/>
  <c r="AJ87" i="24"/>
  <c r="AJ88" i="24"/>
  <c r="AJ89" i="24"/>
  <c r="AJ90" i="24"/>
  <c r="AJ91" i="24"/>
  <c r="AJ92" i="24"/>
  <c r="AJ93" i="24"/>
  <c r="AJ94" i="24"/>
  <c r="AJ96" i="24"/>
  <c r="AJ11" i="24"/>
  <c r="AJ98" i="24"/>
  <c r="AJ99" i="24"/>
  <c r="AJ100" i="24"/>
  <c r="AJ101" i="24"/>
  <c r="AJ102" i="24"/>
  <c r="AJ103" i="24"/>
  <c r="AJ104" i="24"/>
  <c r="AJ105" i="24"/>
  <c r="AJ106" i="24"/>
  <c r="AJ107" i="24"/>
  <c r="AJ108" i="24"/>
  <c r="AJ109" i="24"/>
  <c r="AG14" i="24"/>
  <c r="AG15" i="24"/>
  <c r="AG16" i="24"/>
  <c r="AH17" i="24"/>
  <c r="AG20" i="24"/>
  <c r="AK20" i="24" s="1"/>
  <c r="AG21" i="24"/>
  <c r="AH21" i="24"/>
  <c r="AG22" i="24"/>
  <c r="AG23" i="24"/>
  <c r="AD23" i="24" s="1"/>
  <c r="AG24" i="24"/>
  <c r="AK24" i="24" s="1"/>
  <c r="AG25" i="24"/>
  <c r="AG26" i="24"/>
  <c r="AH26" i="24"/>
  <c r="AG27" i="24"/>
  <c r="AK27" i="24" s="1"/>
  <c r="AG28" i="24"/>
  <c r="AK28" i="24" s="1"/>
  <c r="AG32" i="24"/>
  <c r="AE32" i="24" s="1"/>
  <c r="AG33" i="24"/>
  <c r="AK33" i="24" s="1"/>
  <c r="AG34" i="24"/>
  <c r="AC34" i="24" s="1"/>
  <c r="AG35" i="24"/>
  <c r="AH35" i="24"/>
  <c r="AG36" i="24"/>
  <c r="AH36" i="24"/>
  <c r="AG37" i="24"/>
  <c r="AK37" i="24" s="1"/>
  <c r="AG38" i="24"/>
  <c r="AK38" i="24" s="1"/>
  <c r="AG40" i="24"/>
  <c r="AK40" i="24" s="1"/>
  <c r="AG41" i="24"/>
  <c r="AK41" i="24" s="1"/>
  <c r="AG43" i="24"/>
  <c r="AG46" i="24"/>
  <c r="AG47" i="24"/>
  <c r="AG48" i="24"/>
  <c r="AG50" i="24"/>
  <c r="AK50" i="24" s="1"/>
  <c r="AG51" i="24"/>
  <c r="AG52" i="24"/>
  <c r="AD52" i="24" s="1"/>
  <c r="AH53" i="24"/>
  <c r="AG55" i="24"/>
  <c r="AK55" i="24" s="1"/>
  <c r="AG56" i="24"/>
  <c r="AG58" i="24"/>
  <c r="AG59" i="24"/>
  <c r="AH59" i="24"/>
  <c r="AG60" i="24"/>
  <c r="AK60" i="24" s="1"/>
  <c r="AG61" i="24"/>
  <c r="AH61" i="24"/>
  <c r="AG63" i="24"/>
  <c r="AG64" i="24"/>
  <c r="AK64" i="24" s="1"/>
  <c r="AG65" i="24"/>
  <c r="AK65" i="24" s="1"/>
  <c r="AG97" i="24"/>
  <c r="AK97" i="24" s="1"/>
  <c r="AG66" i="24"/>
  <c r="AE66" i="24" s="1"/>
  <c r="AG67" i="24"/>
  <c r="AF67" i="24" s="1"/>
  <c r="AG68" i="24"/>
  <c r="AK68" i="24" s="1"/>
  <c r="AG69" i="24"/>
  <c r="AC69" i="24" s="1"/>
  <c r="AG71" i="24"/>
  <c r="AG72" i="24"/>
  <c r="AG73" i="24"/>
  <c r="AF73" i="24" s="1"/>
  <c r="AG74" i="24"/>
  <c r="AE74" i="24" s="1"/>
  <c r="AH74" i="24"/>
  <c r="AG75" i="24"/>
  <c r="AG45" i="24"/>
  <c r="AD45" i="24" s="1"/>
  <c r="AH45" i="24"/>
  <c r="AG76" i="24"/>
  <c r="AG78" i="24"/>
  <c r="AE78" i="24" s="1"/>
  <c r="AG79" i="24"/>
  <c r="AF79" i="24" s="1"/>
  <c r="AG80" i="24"/>
  <c r="AG81" i="24"/>
  <c r="AG82" i="24"/>
  <c r="AK82" i="24" s="1"/>
  <c r="AG83" i="24"/>
  <c r="AK83" i="24" s="1"/>
  <c r="AG84" i="24"/>
  <c r="AK84" i="24" s="1"/>
  <c r="AG85" i="24"/>
  <c r="AK85" i="24" s="1"/>
  <c r="AG86" i="24"/>
  <c r="AG87" i="24"/>
  <c r="AG88" i="24"/>
  <c r="AC88" i="24" s="1"/>
  <c r="AG89" i="24"/>
  <c r="AD89" i="24" s="1"/>
  <c r="AG90" i="24"/>
  <c r="AG91" i="24"/>
  <c r="AG92" i="24"/>
  <c r="AG94" i="24"/>
  <c r="AK94" i="24" s="1"/>
  <c r="AG96" i="24"/>
  <c r="AG11" i="24"/>
  <c r="AF11" i="24" s="1"/>
  <c r="AH11" i="24"/>
  <c r="AG13" i="24"/>
  <c r="AK13" i="24" s="1"/>
  <c r="U54" i="24"/>
  <c r="T54" i="24" s="1"/>
  <c r="U93" i="24"/>
  <c r="U30" i="24"/>
  <c r="T30" i="24" s="1"/>
  <c r="U24" i="24"/>
  <c r="U26" i="24"/>
  <c r="V26" i="24"/>
  <c r="U42" i="24"/>
  <c r="T42" i="24" s="1"/>
  <c r="AH76" i="24"/>
  <c r="AI76" i="24"/>
  <c r="U43" i="24"/>
  <c r="R43" i="24" s="1"/>
  <c r="V43" i="24"/>
  <c r="W43" i="24"/>
  <c r="V42" i="24"/>
  <c r="W42" i="24"/>
  <c r="AZ59" i="11"/>
  <c r="AZ58" i="11"/>
  <c r="AY9" i="11"/>
  <c r="AY7" i="11"/>
  <c r="AW9" i="11"/>
  <c r="AW7" i="11"/>
  <c r="AX57" i="11"/>
  <c r="AX56" i="11"/>
  <c r="AS9" i="11"/>
  <c r="AS7" i="11"/>
  <c r="AQ9" i="11"/>
  <c r="AQ7" i="11"/>
  <c r="AU9" i="11"/>
  <c r="AU7" i="11"/>
  <c r="AO9" i="11"/>
  <c r="AO7" i="11"/>
  <c r="AV55" i="11"/>
  <c r="AV54" i="11"/>
  <c r="AT53" i="11"/>
  <c r="AT52" i="11"/>
  <c r="AR51" i="11"/>
  <c r="AR50" i="11"/>
  <c r="AP49" i="11"/>
  <c r="AP48" i="11"/>
  <c r="DE12" i="5"/>
  <c r="DZ12" i="5" s="1"/>
  <c r="DF12" i="5"/>
  <c r="DE13" i="5"/>
  <c r="DZ13" i="5" s="1"/>
  <c r="DF13" i="5"/>
  <c r="DE16" i="5"/>
  <c r="DZ16" i="5" s="1"/>
  <c r="DE17" i="5"/>
  <c r="DZ17" i="5" s="1"/>
  <c r="DF17" i="5"/>
  <c r="DE23" i="5"/>
  <c r="DZ23" i="5" s="1"/>
  <c r="DF23" i="5"/>
  <c r="DE24" i="5"/>
  <c r="DZ24" i="5" s="1"/>
  <c r="DF24" i="5"/>
  <c r="DE25" i="5"/>
  <c r="DZ25" i="5" s="1"/>
  <c r="DE26" i="5"/>
  <c r="DZ26" i="5" s="1"/>
  <c r="DF26" i="5"/>
  <c r="DB12" i="5"/>
  <c r="DW12" i="5" s="1"/>
  <c r="DC12" i="5"/>
  <c r="DB13" i="5"/>
  <c r="DW13" i="5" s="1"/>
  <c r="DC13" i="5"/>
  <c r="DB16" i="5"/>
  <c r="DW16" i="5" s="1"/>
  <c r="DB17" i="5"/>
  <c r="DW17" i="5" s="1"/>
  <c r="DC17" i="5"/>
  <c r="DB23" i="5"/>
  <c r="DW23" i="5" s="1"/>
  <c r="DC23" i="5"/>
  <c r="DB24" i="5"/>
  <c r="DW24" i="5" s="1"/>
  <c r="DC24" i="5"/>
  <c r="DB25" i="5"/>
  <c r="DW25" i="5" s="1"/>
  <c r="DB26" i="5"/>
  <c r="DW26" i="5" s="1"/>
  <c r="DC26" i="5"/>
  <c r="DE11" i="5"/>
  <c r="DZ11" i="5" s="1"/>
  <c r="DF11" i="5"/>
  <c r="DB11" i="5"/>
  <c r="DW11" i="5" s="1"/>
  <c r="DC11" i="5"/>
  <c r="F32" i="2"/>
  <c r="E32" i="2" s="1"/>
  <c r="F31" i="2"/>
  <c r="E31" i="2"/>
  <c r="F30" i="2"/>
  <c r="E30" i="2"/>
  <c r="CY8" i="5"/>
  <c r="CY6" i="5"/>
  <c r="X1" i="12"/>
  <c r="X24" i="12" s="1"/>
  <c r="X23" i="12"/>
  <c r="X29" i="12"/>
  <c r="X22" i="12"/>
  <c r="AC201" i="26"/>
  <c r="AB201" i="26"/>
  <c r="AC200" i="26"/>
  <c r="AB200" i="26"/>
  <c r="AA200" i="26"/>
  <c r="Z200" i="26"/>
  <c r="Y200" i="26"/>
  <c r="X200" i="26"/>
  <c r="W200" i="26"/>
  <c r="V200" i="26"/>
  <c r="U200" i="26"/>
  <c r="T200" i="26"/>
  <c r="S200" i="26"/>
  <c r="R200" i="26"/>
  <c r="Q200" i="26"/>
  <c r="P200" i="26"/>
  <c r="O200" i="26"/>
  <c r="N200" i="26"/>
  <c r="M200" i="26"/>
  <c r="L200" i="26"/>
  <c r="K200" i="26"/>
  <c r="J200" i="26"/>
  <c r="E200" i="26"/>
  <c r="D200" i="26"/>
  <c r="C200" i="26"/>
  <c r="B200" i="26"/>
  <c r="AC199" i="26"/>
  <c r="AB199" i="26"/>
  <c r="AA199" i="26"/>
  <c r="Z199" i="26"/>
  <c r="Y199" i="26"/>
  <c r="X199" i="26"/>
  <c r="W199" i="26"/>
  <c r="V199" i="26"/>
  <c r="U199" i="26"/>
  <c r="T199" i="26"/>
  <c r="S199" i="26"/>
  <c r="R199" i="26"/>
  <c r="Q199" i="26"/>
  <c r="P199" i="26"/>
  <c r="O199" i="26"/>
  <c r="N199" i="26"/>
  <c r="M199" i="26"/>
  <c r="L199" i="26"/>
  <c r="J199" i="26"/>
  <c r="K199" i="26"/>
  <c r="E199" i="26"/>
  <c r="D199" i="26"/>
  <c r="C199" i="26"/>
  <c r="B199" i="26"/>
  <c r="AC198" i="26"/>
  <c r="AB198" i="26"/>
  <c r="AA198" i="26"/>
  <c r="Z198" i="26"/>
  <c r="Y198" i="26"/>
  <c r="X198" i="26"/>
  <c r="W198" i="26"/>
  <c r="V198" i="26"/>
  <c r="U198" i="26"/>
  <c r="T198" i="26"/>
  <c r="S198" i="26"/>
  <c r="R198" i="26"/>
  <c r="Q198" i="26"/>
  <c r="P198" i="26"/>
  <c r="O198" i="26"/>
  <c r="N198" i="26"/>
  <c r="M198" i="26"/>
  <c r="L198" i="26"/>
  <c r="K198" i="26"/>
  <c r="J198" i="26"/>
  <c r="E198" i="26"/>
  <c r="D198" i="26"/>
  <c r="C198" i="26"/>
  <c r="B198" i="26"/>
  <c r="AC197" i="26"/>
  <c r="AB197" i="26"/>
  <c r="AA197" i="26"/>
  <c r="Z197" i="26"/>
  <c r="Y197" i="26"/>
  <c r="X197" i="26"/>
  <c r="W197" i="26"/>
  <c r="V197" i="26"/>
  <c r="U197" i="26"/>
  <c r="T197" i="26"/>
  <c r="S197" i="26"/>
  <c r="R197" i="26"/>
  <c r="Q197" i="26"/>
  <c r="P197" i="26"/>
  <c r="O197" i="26"/>
  <c r="N197" i="26"/>
  <c r="M197" i="26"/>
  <c r="L197" i="26"/>
  <c r="K197" i="26"/>
  <c r="J197" i="26"/>
  <c r="E197" i="26"/>
  <c r="D197" i="26"/>
  <c r="C197" i="26"/>
  <c r="B197" i="26"/>
  <c r="AC196" i="26"/>
  <c r="AB196" i="26"/>
  <c r="AA196" i="26"/>
  <c r="Z196" i="26"/>
  <c r="Y196" i="26"/>
  <c r="X196" i="26"/>
  <c r="W196" i="26"/>
  <c r="V196" i="26"/>
  <c r="U196" i="26"/>
  <c r="T196" i="26"/>
  <c r="S196" i="26"/>
  <c r="R196" i="26"/>
  <c r="Q196" i="26"/>
  <c r="P196" i="26"/>
  <c r="O196" i="26"/>
  <c r="N196" i="26"/>
  <c r="M196" i="26"/>
  <c r="L196" i="26"/>
  <c r="K196" i="26"/>
  <c r="J196" i="26"/>
  <c r="E196" i="26"/>
  <c r="D196" i="26"/>
  <c r="C196" i="26"/>
  <c r="B196" i="26"/>
  <c r="AC195" i="26"/>
  <c r="AB195" i="26"/>
  <c r="AA195" i="26"/>
  <c r="Z195" i="26"/>
  <c r="Y195" i="26"/>
  <c r="X195" i="26"/>
  <c r="W195" i="26"/>
  <c r="V195" i="26"/>
  <c r="U195" i="26"/>
  <c r="T195" i="26"/>
  <c r="S195" i="26"/>
  <c r="R195" i="26"/>
  <c r="Q195" i="26"/>
  <c r="P195" i="26"/>
  <c r="O195" i="26"/>
  <c r="N195" i="26"/>
  <c r="M195" i="26"/>
  <c r="L195" i="26"/>
  <c r="K195" i="26"/>
  <c r="J195" i="26"/>
  <c r="E195" i="26"/>
  <c r="D195" i="26"/>
  <c r="C195" i="26"/>
  <c r="B195" i="26"/>
  <c r="AC194" i="26"/>
  <c r="AB194" i="26"/>
  <c r="AA194" i="26"/>
  <c r="Z194" i="26"/>
  <c r="Y194" i="26"/>
  <c r="X194" i="26"/>
  <c r="W194" i="26"/>
  <c r="V194" i="26"/>
  <c r="U194" i="26"/>
  <c r="T194" i="26"/>
  <c r="S194" i="26"/>
  <c r="R194" i="26"/>
  <c r="Q194" i="26"/>
  <c r="P194" i="26"/>
  <c r="O194" i="26"/>
  <c r="N194" i="26"/>
  <c r="M194" i="26"/>
  <c r="L194" i="26"/>
  <c r="J194" i="26"/>
  <c r="K194" i="26"/>
  <c r="E194" i="26"/>
  <c r="D194" i="26"/>
  <c r="C194" i="26"/>
  <c r="B194" i="26"/>
  <c r="AC193" i="26"/>
  <c r="AB193" i="26"/>
  <c r="AA193" i="26"/>
  <c r="Z193" i="26"/>
  <c r="Y193" i="26"/>
  <c r="X193" i="26"/>
  <c r="W193" i="26"/>
  <c r="V193" i="26"/>
  <c r="U193" i="26"/>
  <c r="T193" i="26"/>
  <c r="S193" i="26"/>
  <c r="R193" i="26"/>
  <c r="Q193" i="26"/>
  <c r="P193" i="26"/>
  <c r="O193" i="26"/>
  <c r="N193" i="26"/>
  <c r="M193" i="26"/>
  <c r="L193" i="26"/>
  <c r="K193" i="26"/>
  <c r="J193" i="26"/>
  <c r="E193" i="26"/>
  <c r="D193" i="26"/>
  <c r="C193" i="26"/>
  <c r="B193" i="26"/>
  <c r="AC192" i="26"/>
  <c r="AB192" i="26"/>
  <c r="AA192" i="26"/>
  <c r="Z192" i="26"/>
  <c r="Y192" i="26"/>
  <c r="X192" i="26"/>
  <c r="W192" i="26"/>
  <c r="V192" i="26"/>
  <c r="U192" i="26"/>
  <c r="T192" i="26"/>
  <c r="S192" i="26"/>
  <c r="R192" i="26"/>
  <c r="Q192" i="26"/>
  <c r="P192" i="26"/>
  <c r="O192" i="26"/>
  <c r="N192" i="26"/>
  <c r="M192" i="26"/>
  <c r="L192" i="26"/>
  <c r="K192" i="26"/>
  <c r="J192" i="26"/>
  <c r="E192" i="26"/>
  <c r="D192" i="26"/>
  <c r="C192" i="26"/>
  <c r="B192" i="26"/>
  <c r="AC191" i="26"/>
  <c r="AB191" i="26"/>
  <c r="AA191" i="26"/>
  <c r="Z191" i="26"/>
  <c r="Y191" i="26"/>
  <c r="X191" i="26"/>
  <c r="W191" i="26"/>
  <c r="V191" i="26"/>
  <c r="U191" i="26"/>
  <c r="T191" i="26"/>
  <c r="S191" i="26"/>
  <c r="R191" i="26"/>
  <c r="Q191" i="26"/>
  <c r="P191" i="26"/>
  <c r="O191" i="26"/>
  <c r="N191" i="26"/>
  <c r="M191" i="26"/>
  <c r="L191" i="26"/>
  <c r="K191" i="26"/>
  <c r="J191" i="26"/>
  <c r="E191" i="26"/>
  <c r="D191" i="26"/>
  <c r="C191" i="26"/>
  <c r="B191" i="26"/>
  <c r="AC190" i="26"/>
  <c r="AB190" i="26"/>
  <c r="AA190" i="26"/>
  <c r="Z190" i="26"/>
  <c r="Y190" i="26"/>
  <c r="X190" i="26"/>
  <c r="W190" i="26"/>
  <c r="V190" i="26"/>
  <c r="U190" i="26"/>
  <c r="T190" i="26"/>
  <c r="S190" i="26"/>
  <c r="R190" i="26"/>
  <c r="Q190" i="26"/>
  <c r="P190" i="26"/>
  <c r="O190" i="26"/>
  <c r="N190" i="26"/>
  <c r="M190" i="26"/>
  <c r="L190" i="26"/>
  <c r="K190" i="26"/>
  <c r="J190" i="26"/>
  <c r="E190" i="26"/>
  <c r="D190" i="26"/>
  <c r="C190" i="26"/>
  <c r="B190" i="26"/>
  <c r="AC189" i="26"/>
  <c r="AB189" i="26"/>
  <c r="AA189" i="26"/>
  <c r="Z189" i="26"/>
  <c r="Y189" i="26"/>
  <c r="X189" i="26"/>
  <c r="W189" i="26"/>
  <c r="V189" i="26"/>
  <c r="U189" i="26"/>
  <c r="T189" i="26"/>
  <c r="S189" i="26"/>
  <c r="R189" i="26"/>
  <c r="Q189" i="26"/>
  <c r="P189" i="26"/>
  <c r="O189" i="26"/>
  <c r="N189" i="26"/>
  <c r="M189" i="26"/>
  <c r="L189" i="26"/>
  <c r="K189" i="26"/>
  <c r="J189" i="26"/>
  <c r="E189" i="26"/>
  <c r="D189" i="26"/>
  <c r="C189" i="26"/>
  <c r="B189" i="26"/>
  <c r="AC188" i="26"/>
  <c r="AB188" i="26"/>
  <c r="AA188" i="26"/>
  <c r="Z188" i="26"/>
  <c r="Y188" i="26"/>
  <c r="X188" i="26"/>
  <c r="W188" i="26"/>
  <c r="V188" i="26"/>
  <c r="U188" i="26"/>
  <c r="T188" i="26"/>
  <c r="S188" i="26"/>
  <c r="R188" i="26"/>
  <c r="Q188" i="26"/>
  <c r="P188" i="26"/>
  <c r="O188" i="26"/>
  <c r="N188" i="26"/>
  <c r="M188" i="26"/>
  <c r="L188" i="26"/>
  <c r="K188" i="26"/>
  <c r="J188" i="26"/>
  <c r="E188" i="26"/>
  <c r="D188" i="26"/>
  <c r="C188" i="26"/>
  <c r="B188" i="26"/>
  <c r="AC187" i="26"/>
  <c r="AB187" i="26"/>
  <c r="AA187" i="26"/>
  <c r="Z187" i="26"/>
  <c r="Y187" i="26"/>
  <c r="X187" i="26"/>
  <c r="W187" i="26"/>
  <c r="V187" i="26"/>
  <c r="U187" i="26"/>
  <c r="T187" i="26"/>
  <c r="S187" i="26"/>
  <c r="R187" i="26"/>
  <c r="Q187" i="26"/>
  <c r="P187" i="26"/>
  <c r="O187" i="26"/>
  <c r="N187" i="26"/>
  <c r="M187" i="26"/>
  <c r="L187" i="26"/>
  <c r="K187" i="26"/>
  <c r="J187" i="26"/>
  <c r="E187" i="26"/>
  <c r="D187" i="26"/>
  <c r="C187" i="26"/>
  <c r="B187" i="26"/>
  <c r="AC186" i="26"/>
  <c r="AB186" i="26"/>
  <c r="AA186" i="26"/>
  <c r="Z186" i="26"/>
  <c r="Y186" i="26"/>
  <c r="X186" i="26"/>
  <c r="W186" i="26"/>
  <c r="V186" i="26"/>
  <c r="U186" i="26"/>
  <c r="T186" i="26"/>
  <c r="S186" i="26"/>
  <c r="R186" i="26"/>
  <c r="Q186" i="26"/>
  <c r="P186" i="26"/>
  <c r="O186" i="26"/>
  <c r="N186" i="26"/>
  <c r="M186" i="26"/>
  <c r="L186" i="26"/>
  <c r="J186" i="26"/>
  <c r="K186" i="26"/>
  <c r="E186" i="26"/>
  <c r="D186" i="26"/>
  <c r="C186" i="26"/>
  <c r="B186" i="26"/>
  <c r="AC185" i="26"/>
  <c r="AB185" i="26"/>
  <c r="AA185" i="26"/>
  <c r="Z185" i="26"/>
  <c r="Y185" i="26"/>
  <c r="X185" i="26"/>
  <c r="W185" i="26"/>
  <c r="V185" i="26"/>
  <c r="U185" i="26"/>
  <c r="T185" i="26"/>
  <c r="S185" i="26"/>
  <c r="R185" i="26"/>
  <c r="Q185" i="26"/>
  <c r="P185" i="26"/>
  <c r="O185" i="26"/>
  <c r="N185" i="26"/>
  <c r="M185" i="26"/>
  <c r="L185" i="26"/>
  <c r="K185" i="26"/>
  <c r="J185" i="26"/>
  <c r="E185" i="26"/>
  <c r="D185" i="26"/>
  <c r="C185" i="26"/>
  <c r="B185" i="26"/>
  <c r="AC184" i="26"/>
  <c r="AB184" i="26"/>
  <c r="AA184" i="26"/>
  <c r="Z184" i="26"/>
  <c r="Y184" i="26"/>
  <c r="X184" i="26"/>
  <c r="W184" i="26"/>
  <c r="V184" i="26"/>
  <c r="U184" i="26"/>
  <c r="T184" i="26"/>
  <c r="S184" i="26"/>
  <c r="R184" i="26"/>
  <c r="Q184" i="26"/>
  <c r="P184" i="26"/>
  <c r="O184" i="26"/>
  <c r="N184" i="26"/>
  <c r="M184" i="26"/>
  <c r="L184" i="26"/>
  <c r="K184" i="26"/>
  <c r="J184" i="26"/>
  <c r="E184" i="26"/>
  <c r="D184" i="26"/>
  <c r="C184" i="26"/>
  <c r="B184" i="26"/>
  <c r="AC183" i="26"/>
  <c r="AB183" i="26"/>
  <c r="AA183" i="26"/>
  <c r="Z183" i="26"/>
  <c r="Y183" i="26"/>
  <c r="X183" i="26"/>
  <c r="W183" i="26"/>
  <c r="V183" i="26"/>
  <c r="U183" i="26"/>
  <c r="T183" i="26"/>
  <c r="S183" i="26"/>
  <c r="R183" i="26"/>
  <c r="Q183" i="26"/>
  <c r="P183" i="26"/>
  <c r="O183" i="26"/>
  <c r="N183" i="26"/>
  <c r="M183" i="26"/>
  <c r="L183" i="26"/>
  <c r="K183" i="26"/>
  <c r="J183" i="26"/>
  <c r="E183" i="26"/>
  <c r="D183" i="26"/>
  <c r="C183" i="26"/>
  <c r="B183" i="26"/>
  <c r="AC182" i="26"/>
  <c r="AB182" i="26"/>
  <c r="AA182" i="26"/>
  <c r="Z182" i="26"/>
  <c r="Y182" i="26"/>
  <c r="X182" i="26"/>
  <c r="W182" i="26"/>
  <c r="V182" i="26"/>
  <c r="U182" i="26"/>
  <c r="T182" i="26"/>
  <c r="S182" i="26"/>
  <c r="R182" i="26"/>
  <c r="Q182" i="26"/>
  <c r="P182" i="26"/>
  <c r="O182" i="26"/>
  <c r="N182" i="26"/>
  <c r="M182" i="26"/>
  <c r="L182" i="26"/>
  <c r="K182" i="26"/>
  <c r="J182" i="26"/>
  <c r="E182" i="26"/>
  <c r="D182" i="26"/>
  <c r="C182" i="26"/>
  <c r="B182" i="26"/>
  <c r="AC181" i="26"/>
  <c r="AB181" i="26"/>
  <c r="AA181" i="26"/>
  <c r="Z181" i="26"/>
  <c r="Y181" i="26"/>
  <c r="X181" i="26"/>
  <c r="W181" i="26"/>
  <c r="V181" i="26"/>
  <c r="U181" i="26"/>
  <c r="T181" i="26"/>
  <c r="S181" i="26"/>
  <c r="R181" i="26"/>
  <c r="Q181" i="26"/>
  <c r="P181" i="26"/>
  <c r="O181" i="26"/>
  <c r="N181" i="26"/>
  <c r="M181" i="26"/>
  <c r="L181" i="26"/>
  <c r="J181" i="26"/>
  <c r="K181" i="26"/>
  <c r="E181" i="26"/>
  <c r="D181" i="26"/>
  <c r="C181" i="26"/>
  <c r="B181" i="26"/>
  <c r="AC180" i="26"/>
  <c r="AB180" i="26"/>
  <c r="AA180" i="26"/>
  <c r="Z180" i="26"/>
  <c r="Y180" i="26"/>
  <c r="X180" i="26"/>
  <c r="W180" i="26"/>
  <c r="V180" i="26"/>
  <c r="U180" i="26"/>
  <c r="T180" i="26"/>
  <c r="S180" i="26"/>
  <c r="R180" i="26"/>
  <c r="Q180" i="26"/>
  <c r="P180" i="26"/>
  <c r="O180" i="26"/>
  <c r="N180" i="26"/>
  <c r="M180" i="26"/>
  <c r="L180" i="26"/>
  <c r="K180" i="26"/>
  <c r="J180" i="26"/>
  <c r="E180" i="26"/>
  <c r="D180" i="26"/>
  <c r="C180" i="26"/>
  <c r="B180" i="26"/>
  <c r="AC179" i="26"/>
  <c r="AB179" i="26"/>
  <c r="AA179" i="26"/>
  <c r="Z179" i="26"/>
  <c r="Y179" i="26"/>
  <c r="X179" i="26"/>
  <c r="W179" i="26"/>
  <c r="V179" i="26"/>
  <c r="U179" i="26"/>
  <c r="T179" i="26"/>
  <c r="S179" i="26"/>
  <c r="R179" i="26"/>
  <c r="Q179" i="26"/>
  <c r="P179" i="26"/>
  <c r="O179" i="26"/>
  <c r="N179" i="26"/>
  <c r="M179" i="26"/>
  <c r="L179" i="26"/>
  <c r="K179" i="26"/>
  <c r="J179" i="26"/>
  <c r="E179" i="26"/>
  <c r="D179" i="26"/>
  <c r="C179" i="26"/>
  <c r="B179" i="26"/>
  <c r="AC178" i="26"/>
  <c r="AB178" i="26"/>
  <c r="AA178" i="26"/>
  <c r="Z178" i="26"/>
  <c r="Y178" i="26"/>
  <c r="X178" i="26"/>
  <c r="W178" i="26"/>
  <c r="V178" i="26"/>
  <c r="U178" i="26"/>
  <c r="T178" i="26"/>
  <c r="S178" i="26"/>
  <c r="R178" i="26"/>
  <c r="Q178" i="26"/>
  <c r="P178" i="26"/>
  <c r="O178" i="26"/>
  <c r="N178" i="26"/>
  <c r="M178" i="26"/>
  <c r="L178" i="26"/>
  <c r="K178" i="26"/>
  <c r="J178" i="26"/>
  <c r="E178" i="26"/>
  <c r="D178" i="26"/>
  <c r="C178" i="26"/>
  <c r="B178" i="26"/>
  <c r="AC177" i="26"/>
  <c r="AB177" i="26"/>
  <c r="AA177" i="26"/>
  <c r="Z177" i="26"/>
  <c r="Y177" i="26"/>
  <c r="X177" i="26"/>
  <c r="W177" i="26"/>
  <c r="V177" i="26"/>
  <c r="U177" i="26"/>
  <c r="T177" i="26"/>
  <c r="S177" i="26"/>
  <c r="R177" i="26"/>
  <c r="Q177" i="26"/>
  <c r="P177" i="26"/>
  <c r="O177" i="26"/>
  <c r="N177" i="26"/>
  <c r="M177" i="26"/>
  <c r="L177" i="26"/>
  <c r="J177" i="26"/>
  <c r="K177" i="26"/>
  <c r="E177" i="26"/>
  <c r="D177" i="26"/>
  <c r="C177" i="26"/>
  <c r="B177" i="26"/>
  <c r="AC176" i="26"/>
  <c r="AB176" i="26"/>
  <c r="AA176" i="26"/>
  <c r="Z176" i="26"/>
  <c r="Y176" i="26"/>
  <c r="X176" i="26"/>
  <c r="W176" i="26"/>
  <c r="V176" i="26"/>
  <c r="U176" i="26"/>
  <c r="T176" i="26"/>
  <c r="S176" i="26"/>
  <c r="R176" i="26"/>
  <c r="Q176" i="26"/>
  <c r="P176" i="26"/>
  <c r="O176" i="26"/>
  <c r="N176" i="26"/>
  <c r="M176" i="26"/>
  <c r="L176" i="26"/>
  <c r="K176" i="26"/>
  <c r="J176" i="26"/>
  <c r="E176" i="26"/>
  <c r="D176" i="26"/>
  <c r="C176" i="26"/>
  <c r="B176" i="26"/>
  <c r="AC175" i="26"/>
  <c r="AB175" i="26"/>
  <c r="AA175" i="26"/>
  <c r="Z175" i="26"/>
  <c r="Y175" i="26"/>
  <c r="X175" i="26"/>
  <c r="W175" i="26"/>
  <c r="V175" i="26"/>
  <c r="U175" i="26"/>
  <c r="T175" i="26"/>
  <c r="S175" i="26"/>
  <c r="R175" i="26"/>
  <c r="Q175" i="26"/>
  <c r="P175" i="26"/>
  <c r="O175" i="26"/>
  <c r="N175" i="26"/>
  <c r="M175" i="26"/>
  <c r="L175" i="26"/>
  <c r="K175" i="26"/>
  <c r="J175" i="26"/>
  <c r="E175" i="26"/>
  <c r="D175" i="26"/>
  <c r="C175" i="26"/>
  <c r="B175" i="26"/>
  <c r="AC174" i="26"/>
  <c r="AB174" i="26"/>
  <c r="AA174" i="26"/>
  <c r="Z174" i="26"/>
  <c r="Y174" i="26"/>
  <c r="X174" i="26"/>
  <c r="W174" i="26"/>
  <c r="V174" i="26"/>
  <c r="U174" i="26"/>
  <c r="T174" i="26"/>
  <c r="S174" i="26"/>
  <c r="R174" i="26"/>
  <c r="Q174" i="26"/>
  <c r="P174" i="26"/>
  <c r="O174" i="26"/>
  <c r="N174" i="26"/>
  <c r="M174" i="26"/>
  <c r="L174" i="26"/>
  <c r="K174" i="26"/>
  <c r="J174" i="26"/>
  <c r="E174" i="26"/>
  <c r="D174" i="26"/>
  <c r="C174" i="26"/>
  <c r="B174" i="26"/>
  <c r="AC173" i="26"/>
  <c r="AB173" i="26"/>
  <c r="AA173" i="26"/>
  <c r="Z173" i="26"/>
  <c r="Y173" i="26"/>
  <c r="X173" i="26"/>
  <c r="W173" i="26"/>
  <c r="V173" i="26"/>
  <c r="U173" i="26"/>
  <c r="T173" i="26"/>
  <c r="S173" i="26"/>
  <c r="R173" i="26"/>
  <c r="Q173" i="26"/>
  <c r="P173" i="26"/>
  <c r="O173" i="26"/>
  <c r="N173" i="26"/>
  <c r="M173" i="26"/>
  <c r="L173" i="26"/>
  <c r="J173" i="26"/>
  <c r="K173" i="26"/>
  <c r="E173" i="26"/>
  <c r="D173" i="26"/>
  <c r="C173" i="26"/>
  <c r="B173" i="26"/>
  <c r="AC172" i="26"/>
  <c r="AB172" i="26"/>
  <c r="AA172" i="26"/>
  <c r="Z172" i="26"/>
  <c r="Y172" i="26"/>
  <c r="X172" i="26"/>
  <c r="W172" i="26"/>
  <c r="V172" i="26"/>
  <c r="U172" i="26"/>
  <c r="T172" i="26"/>
  <c r="S172" i="26"/>
  <c r="R172" i="26"/>
  <c r="Q172" i="26"/>
  <c r="P172" i="26"/>
  <c r="O172" i="26"/>
  <c r="N172" i="26"/>
  <c r="M172" i="26"/>
  <c r="L172" i="26"/>
  <c r="K172" i="26"/>
  <c r="J172" i="26"/>
  <c r="E172" i="26"/>
  <c r="D172" i="26"/>
  <c r="C172" i="26"/>
  <c r="B172" i="26"/>
  <c r="AC171" i="26"/>
  <c r="AB171" i="26"/>
  <c r="AA171" i="26"/>
  <c r="Z171" i="26"/>
  <c r="Y171" i="26"/>
  <c r="X171" i="26"/>
  <c r="W171" i="26"/>
  <c r="V171" i="26"/>
  <c r="U171" i="26"/>
  <c r="T171" i="26"/>
  <c r="S171" i="26"/>
  <c r="R171" i="26"/>
  <c r="Q171" i="26"/>
  <c r="P171" i="26"/>
  <c r="O171" i="26"/>
  <c r="N171" i="26"/>
  <c r="M171" i="26"/>
  <c r="L171" i="26"/>
  <c r="K171" i="26"/>
  <c r="J171" i="26"/>
  <c r="E171" i="26"/>
  <c r="D171" i="26"/>
  <c r="C171" i="26"/>
  <c r="B171" i="26"/>
  <c r="AC170" i="26"/>
  <c r="AB170" i="26"/>
  <c r="AA170" i="26"/>
  <c r="Z170" i="26"/>
  <c r="Y170" i="26"/>
  <c r="X170" i="26"/>
  <c r="W170" i="26"/>
  <c r="V170" i="26"/>
  <c r="U170" i="26"/>
  <c r="T170" i="26"/>
  <c r="S170" i="26"/>
  <c r="R170" i="26"/>
  <c r="Q170" i="26"/>
  <c r="P170" i="26"/>
  <c r="O170" i="26"/>
  <c r="N170" i="26"/>
  <c r="M170" i="26"/>
  <c r="L170" i="26"/>
  <c r="K170" i="26"/>
  <c r="J170" i="26"/>
  <c r="E170" i="26"/>
  <c r="D170" i="26"/>
  <c r="C170" i="26"/>
  <c r="B170" i="26"/>
  <c r="AC169" i="26"/>
  <c r="AB169" i="26"/>
  <c r="AA169" i="26"/>
  <c r="Z169" i="26"/>
  <c r="Y169" i="26"/>
  <c r="X169" i="26"/>
  <c r="W169" i="26"/>
  <c r="V169" i="26"/>
  <c r="U169" i="26"/>
  <c r="T169" i="26"/>
  <c r="S169" i="26"/>
  <c r="R169" i="26"/>
  <c r="Q169" i="26"/>
  <c r="P169" i="26"/>
  <c r="O169" i="26"/>
  <c r="N169" i="26"/>
  <c r="J169" i="26"/>
  <c r="K169" i="26"/>
  <c r="L169" i="26"/>
  <c r="M169" i="26"/>
  <c r="E169" i="26"/>
  <c r="D169" i="26"/>
  <c r="C169" i="26"/>
  <c r="B169" i="26"/>
  <c r="AC168" i="26"/>
  <c r="AB168" i="26"/>
  <c r="AA168" i="26"/>
  <c r="Z168" i="26"/>
  <c r="Y168" i="26"/>
  <c r="X168" i="26"/>
  <c r="W168" i="26"/>
  <c r="V168" i="26"/>
  <c r="U168" i="26"/>
  <c r="T168" i="26"/>
  <c r="S168" i="26"/>
  <c r="R168" i="26"/>
  <c r="Q168" i="26"/>
  <c r="P168" i="26"/>
  <c r="O168" i="26"/>
  <c r="N168" i="26"/>
  <c r="M168" i="26"/>
  <c r="L168" i="26"/>
  <c r="K168" i="26"/>
  <c r="J168" i="26"/>
  <c r="E168" i="26"/>
  <c r="D168" i="26"/>
  <c r="C168" i="26"/>
  <c r="B168" i="26"/>
  <c r="AC167" i="26"/>
  <c r="AB167" i="26"/>
  <c r="AA167" i="26"/>
  <c r="Z167" i="26"/>
  <c r="Y167" i="26"/>
  <c r="X167" i="26"/>
  <c r="W167" i="26"/>
  <c r="V167" i="26"/>
  <c r="U167" i="26"/>
  <c r="T167" i="26"/>
  <c r="S167" i="26"/>
  <c r="R167" i="26"/>
  <c r="Q167" i="26"/>
  <c r="P167" i="26"/>
  <c r="O167" i="26"/>
  <c r="N167" i="26"/>
  <c r="M167" i="26"/>
  <c r="L167" i="26"/>
  <c r="K167" i="26"/>
  <c r="J167" i="26"/>
  <c r="E167" i="26"/>
  <c r="D167" i="26"/>
  <c r="C167" i="26"/>
  <c r="B167" i="26"/>
  <c r="AC166" i="26"/>
  <c r="AB166" i="26"/>
  <c r="AA166" i="26"/>
  <c r="Z166" i="26"/>
  <c r="Y166" i="26"/>
  <c r="X166" i="26"/>
  <c r="W166" i="26"/>
  <c r="V166" i="26"/>
  <c r="U166" i="26"/>
  <c r="T166" i="26"/>
  <c r="S166" i="26"/>
  <c r="R166" i="26"/>
  <c r="Q166" i="26"/>
  <c r="P166" i="26"/>
  <c r="O166" i="26"/>
  <c r="N166" i="26"/>
  <c r="J166" i="26"/>
  <c r="K166" i="26"/>
  <c r="L166" i="26"/>
  <c r="M166" i="26"/>
  <c r="E166" i="26"/>
  <c r="D166" i="26"/>
  <c r="C166" i="26"/>
  <c r="B166" i="26"/>
  <c r="AC165" i="26"/>
  <c r="AB165" i="26"/>
  <c r="AA165" i="26"/>
  <c r="Z165" i="26"/>
  <c r="Y165" i="26"/>
  <c r="X165" i="26"/>
  <c r="W165" i="26"/>
  <c r="V165" i="26"/>
  <c r="U165" i="26"/>
  <c r="T165" i="26"/>
  <c r="S165" i="26"/>
  <c r="R165" i="26"/>
  <c r="Q165" i="26"/>
  <c r="P165" i="26"/>
  <c r="O165" i="26"/>
  <c r="N165" i="26"/>
  <c r="M165" i="26"/>
  <c r="L165" i="26"/>
  <c r="K165" i="26"/>
  <c r="J165" i="26"/>
  <c r="E165" i="26"/>
  <c r="D165" i="26"/>
  <c r="C165" i="26"/>
  <c r="B165" i="26"/>
  <c r="AC164" i="26"/>
  <c r="AB164" i="26"/>
  <c r="AA164" i="26"/>
  <c r="Z164" i="26"/>
  <c r="Y164" i="26"/>
  <c r="X164" i="26"/>
  <c r="W164" i="26"/>
  <c r="V164" i="26"/>
  <c r="U164" i="26"/>
  <c r="T164" i="26"/>
  <c r="S164" i="26"/>
  <c r="R164" i="26"/>
  <c r="Q164" i="26"/>
  <c r="P164" i="26"/>
  <c r="O164" i="26"/>
  <c r="N164" i="26"/>
  <c r="M164" i="26"/>
  <c r="L164" i="26"/>
  <c r="K164" i="26"/>
  <c r="J164" i="26"/>
  <c r="E164" i="26"/>
  <c r="D164" i="26"/>
  <c r="C164" i="26"/>
  <c r="B164" i="26"/>
  <c r="AC163" i="26"/>
  <c r="AB163" i="26"/>
  <c r="AA163" i="26"/>
  <c r="Z163" i="26"/>
  <c r="Y163" i="26"/>
  <c r="X163" i="26"/>
  <c r="W163" i="26"/>
  <c r="V163" i="26"/>
  <c r="U163" i="26"/>
  <c r="T163" i="26"/>
  <c r="S163" i="26"/>
  <c r="R163" i="26"/>
  <c r="Q163" i="26"/>
  <c r="P163" i="26"/>
  <c r="O163" i="26"/>
  <c r="N163" i="26"/>
  <c r="M163" i="26"/>
  <c r="L163" i="26"/>
  <c r="K163" i="26"/>
  <c r="J163" i="26"/>
  <c r="E163" i="26"/>
  <c r="D163" i="26"/>
  <c r="C163" i="26"/>
  <c r="B163" i="26"/>
  <c r="AC162" i="26"/>
  <c r="AB162" i="26"/>
  <c r="AA162" i="26"/>
  <c r="Z162" i="26"/>
  <c r="Y162" i="26"/>
  <c r="X162" i="26"/>
  <c r="W162" i="26"/>
  <c r="V162" i="26"/>
  <c r="U162" i="26"/>
  <c r="T162" i="26"/>
  <c r="S162" i="26"/>
  <c r="R162" i="26"/>
  <c r="Q162" i="26"/>
  <c r="P162" i="26"/>
  <c r="O162" i="26"/>
  <c r="N162" i="26"/>
  <c r="M162" i="26"/>
  <c r="L162" i="26"/>
  <c r="K162" i="26"/>
  <c r="J162" i="26"/>
  <c r="E162" i="26"/>
  <c r="D162" i="26"/>
  <c r="C162" i="26"/>
  <c r="B162" i="26"/>
  <c r="AC161" i="26"/>
  <c r="AB161" i="26"/>
  <c r="AA161" i="26"/>
  <c r="Z161" i="26"/>
  <c r="Y161" i="26"/>
  <c r="X161" i="26"/>
  <c r="W161" i="26"/>
  <c r="V161" i="26"/>
  <c r="U161" i="26"/>
  <c r="T161" i="26"/>
  <c r="S161" i="26"/>
  <c r="R161" i="26"/>
  <c r="Q161" i="26"/>
  <c r="P161" i="26"/>
  <c r="O161" i="26"/>
  <c r="N161" i="26"/>
  <c r="M161" i="26"/>
  <c r="L161" i="26"/>
  <c r="J161" i="26"/>
  <c r="K161" i="26"/>
  <c r="E161" i="26"/>
  <c r="D161" i="26"/>
  <c r="C161" i="26"/>
  <c r="B161" i="26"/>
  <c r="AC160" i="26"/>
  <c r="AB160" i="26"/>
  <c r="AA160" i="26"/>
  <c r="Z160" i="26"/>
  <c r="Y160" i="26"/>
  <c r="X160" i="26"/>
  <c r="W160" i="26"/>
  <c r="V160" i="26"/>
  <c r="U160" i="26"/>
  <c r="T160" i="26"/>
  <c r="S160" i="26"/>
  <c r="R160" i="26"/>
  <c r="Q160" i="26"/>
  <c r="P160" i="26"/>
  <c r="O160" i="26"/>
  <c r="N160" i="26"/>
  <c r="M160" i="26"/>
  <c r="L160" i="26"/>
  <c r="K160" i="26"/>
  <c r="J160" i="26"/>
  <c r="E160" i="26"/>
  <c r="D160" i="26"/>
  <c r="C160" i="26"/>
  <c r="B160" i="26"/>
  <c r="AC159" i="26"/>
  <c r="AB159" i="26"/>
  <c r="AA159" i="26"/>
  <c r="Z159" i="26"/>
  <c r="Y159" i="26"/>
  <c r="X159" i="26"/>
  <c r="W159" i="26"/>
  <c r="V159" i="26"/>
  <c r="U159" i="26"/>
  <c r="T159" i="26"/>
  <c r="S159" i="26"/>
  <c r="R159" i="26"/>
  <c r="Q159" i="26"/>
  <c r="P159" i="26"/>
  <c r="O159" i="26"/>
  <c r="N159" i="26"/>
  <c r="M159" i="26"/>
  <c r="L159" i="26"/>
  <c r="K159" i="26"/>
  <c r="J159" i="26"/>
  <c r="E159" i="26"/>
  <c r="D159" i="26"/>
  <c r="C159" i="26"/>
  <c r="B159" i="26"/>
  <c r="AC158" i="26"/>
  <c r="AB158" i="26"/>
  <c r="AA158" i="26"/>
  <c r="Z158" i="26"/>
  <c r="Y158" i="26"/>
  <c r="X158" i="26"/>
  <c r="W158" i="26"/>
  <c r="V158" i="26"/>
  <c r="U158" i="26"/>
  <c r="T158" i="26"/>
  <c r="S158" i="26"/>
  <c r="R158" i="26"/>
  <c r="Q158" i="26"/>
  <c r="P158" i="26"/>
  <c r="O158" i="26"/>
  <c r="N158" i="26"/>
  <c r="M158" i="26"/>
  <c r="L158" i="26"/>
  <c r="K158" i="26"/>
  <c r="J158" i="26"/>
  <c r="E158" i="26"/>
  <c r="D158" i="26"/>
  <c r="C158" i="26"/>
  <c r="B158" i="26"/>
  <c r="AC157" i="26"/>
  <c r="AB157" i="26"/>
  <c r="AA157" i="26"/>
  <c r="Z157" i="26"/>
  <c r="Y157" i="26"/>
  <c r="X157" i="26"/>
  <c r="W157" i="26"/>
  <c r="V157" i="26"/>
  <c r="U157" i="26"/>
  <c r="T157" i="26"/>
  <c r="S157" i="26"/>
  <c r="R157" i="26"/>
  <c r="Q157" i="26"/>
  <c r="P157" i="26"/>
  <c r="O157" i="26"/>
  <c r="N157" i="26"/>
  <c r="M157" i="26"/>
  <c r="L157" i="26"/>
  <c r="K157" i="26"/>
  <c r="J157" i="26"/>
  <c r="E157" i="26"/>
  <c r="D157" i="26"/>
  <c r="C157" i="26"/>
  <c r="B157" i="26"/>
  <c r="AC156" i="26"/>
  <c r="AB156" i="26"/>
  <c r="AA156" i="26"/>
  <c r="Z156" i="26"/>
  <c r="Y156" i="26"/>
  <c r="X156" i="26"/>
  <c r="W156" i="26"/>
  <c r="V156" i="26"/>
  <c r="U156" i="26"/>
  <c r="T156" i="26"/>
  <c r="S156" i="26"/>
  <c r="R156" i="26"/>
  <c r="Q156" i="26"/>
  <c r="P156" i="26"/>
  <c r="O156" i="26"/>
  <c r="N156" i="26"/>
  <c r="M156" i="26"/>
  <c r="L156" i="26"/>
  <c r="J156" i="26"/>
  <c r="K156" i="26"/>
  <c r="E156" i="26"/>
  <c r="D156" i="26"/>
  <c r="C156" i="26"/>
  <c r="B156" i="26"/>
  <c r="AC155" i="26"/>
  <c r="AB155" i="26"/>
  <c r="AA155" i="26"/>
  <c r="Z155" i="26"/>
  <c r="Y155" i="26"/>
  <c r="X155" i="26"/>
  <c r="W155" i="26"/>
  <c r="V155" i="26"/>
  <c r="U155" i="26"/>
  <c r="T155" i="26"/>
  <c r="S155" i="26"/>
  <c r="R155" i="26"/>
  <c r="Q155" i="26"/>
  <c r="P155" i="26"/>
  <c r="O155" i="26"/>
  <c r="N155" i="26"/>
  <c r="M155" i="26"/>
  <c r="L155" i="26"/>
  <c r="K155" i="26"/>
  <c r="J155" i="26"/>
  <c r="E155" i="26"/>
  <c r="D155" i="26"/>
  <c r="C155" i="26"/>
  <c r="B155" i="26"/>
  <c r="AC154" i="26"/>
  <c r="AB154" i="26"/>
  <c r="AA154" i="26"/>
  <c r="Z154" i="26"/>
  <c r="Y154" i="26"/>
  <c r="X154" i="26"/>
  <c r="W154" i="26"/>
  <c r="V154" i="26"/>
  <c r="U154" i="26"/>
  <c r="T154" i="26"/>
  <c r="S154" i="26"/>
  <c r="R154" i="26"/>
  <c r="Q154" i="26"/>
  <c r="P154" i="26"/>
  <c r="O154" i="26"/>
  <c r="N154" i="26"/>
  <c r="M154" i="26"/>
  <c r="L154" i="26"/>
  <c r="K154" i="26"/>
  <c r="J154" i="26"/>
  <c r="E154" i="26"/>
  <c r="D154" i="26"/>
  <c r="C154" i="26"/>
  <c r="B154" i="26"/>
  <c r="AC153" i="26"/>
  <c r="AB153" i="26"/>
  <c r="AA153" i="26"/>
  <c r="Z153" i="26"/>
  <c r="Y153" i="26"/>
  <c r="X153" i="26"/>
  <c r="W153" i="26"/>
  <c r="V153" i="26"/>
  <c r="U153" i="26"/>
  <c r="T153" i="26"/>
  <c r="S153" i="26"/>
  <c r="R153" i="26"/>
  <c r="Q153" i="26"/>
  <c r="P153" i="26"/>
  <c r="O153" i="26"/>
  <c r="N153" i="26"/>
  <c r="M153" i="26"/>
  <c r="L153" i="26"/>
  <c r="K153" i="26"/>
  <c r="J153" i="26"/>
  <c r="E153" i="26"/>
  <c r="D153" i="26"/>
  <c r="C153" i="26"/>
  <c r="B153" i="26"/>
  <c r="AC152" i="26"/>
  <c r="AB152" i="26"/>
  <c r="AA152" i="26"/>
  <c r="Z152" i="26"/>
  <c r="Y152" i="26"/>
  <c r="X152" i="26"/>
  <c r="W152" i="26"/>
  <c r="V152" i="26"/>
  <c r="U152" i="26"/>
  <c r="T152" i="26"/>
  <c r="S152" i="26"/>
  <c r="R152" i="26"/>
  <c r="Q152" i="26"/>
  <c r="P152" i="26"/>
  <c r="O152" i="26"/>
  <c r="N152" i="26"/>
  <c r="M152" i="26"/>
  <c r="L152" i="26"/>
  <c r="K152" i="26"/>
  <c r="J152" i="26"/>
  <c r="E152" i="26"/>
  <c r="D152" i="26"/>
  <c r="C152" i="26"/>
  <c r="B152" i="26"/>
  <c r="AC151" i="26"/>
  <c r="AB151" i="26"/>
  <c r="AA151" i="26"/>
  <c r="Z151" i="26"/>
  <c r="Y151" i="26"/>
  <c r="X151" i="26"/>
  <c r="W151" i="26"/>
  <c r="V151" i="26"/>
  <c r="U151" i="26"/>
  <c r="T151" i="26"/>
  <c r="S151" i="26"/>
  <c r="R151" i="26"/>
  <c r="Q151" i="26"/>
  <c r="P151" i="26"/>
  <c r="O151" i="26"/>
  <c r="N151" i="26"/>
  <c r="M151" i="26"/>
  <c r="L151" i="26"/>
  <c r="K151" i="26"/>
  <c r="J151" i="26"/>
  <c r="E151" i="26"/>
  <c r="D151" i="26"/>
  <c r="C151" i="26"/>
  <c r="B151" i="26"/>
  <c r="AC150" i="26"/>
  <c r="AB150" i="26"/>
  <c r="AA150" i="26"/>
  <c r="Z150" i="26"/>
  <c r="Y150" i="26"/>
  <c r="X150" i="26"/>
  <c r="W150" i="26"/>
  <c r="V150" i="26"/>
  <c r="U150" i="26"/>
  <c r="T150" i="26"/>
  <c r="S150" i="26"/>
  <c r="R150" i="26"/>
  <c r="Q150" i="26"/>
  <c r="P150" i="26"/>
  <c r="O150" i="26"/>
  <c r="N150" i="26"/>
  <c r="J150" i="26"/>
  <c r="K150" i="26"/>
  <c r="L150" i="26"/>
  <c r="M150" i="26"/>
  <c r="E150" i="26"/>
  <c r="D150" i="26"/>
  <c r="C150" i="26"/>
  <c r="B150" i="26"/>
  <c r="AC149" i="26"/>
  <c r="AB149" i="26"/>
  <c r="AA149" i="26"/>
  <c r="Z149" i="26"/>
  <c r="Y149" i="26"/>
  <c r="X149" i="26"/>
  <c r="W149" i="26"/>
  <c r="V149" i="26"/>
  <c r="U149" i="26"/>
  <c r="T149" i="26"/>
  <c r="S149" i="26"/>
  <c r="R149" i="26"/>
  <c r="Q149" i="26"/>
  <c r="P149" i="26"/>
  <c r="O149" i="26"/>
  <c r="N149" i="26"/>
  <c r="M149" i="26"/>
  <c r="L149" i="26"/>
  <c r="K149" i="26"/>
  <c r="J149" i="26"/>
  <c r="E149" i="26"/>
  <c r="D149" i="26"/>
  <c r="C149" i="26"/>
  <c r="B149" i="26"/>
  <c r="AC148" i="26"/>
  <c r="AB148" i="26"/>
  <c r="AA148" i="26"/>
  <c r="Z148" i="26"/>
  <c r="Y148" i="26"/>
  <c r="X148" i="26"/>
  <c r="W148" i="26"/>
  <c r="V148" i="26"/>
  <c r="U148" i="26"/>
  <c r="T148" i="26"/>
  <c r="S148" i="26"/>
  <c r="R148" i="26"/>
  <c r="Q148" i="26"/>
  <c r="P148" i="26"/>
  <c r="O148" i="26"/>
  <c r="N148" i="26"/>
  <c r="M148" i="26"/>
  <c r="L148" i="26"/>
  <c r="K148" i="26"/>
  <c r="J148" i="26"/>
  <c r="E148" i="26"/>
  <c r="D148" i="26"/>
  <c r="C148" i="26"/>
  <c r="B148" i="26"/>
  <c r="AC147" i="26"/>
  <c r="AB147" i="26"/>
  <c r="AA147" i="26"/>
  <c r="Z147" i="26"/>
  <c r="Y147" i="26"/>
  <c r="X147" i="26"/>
  <c r="W147" i="26"/>
  <c r="V147" i="26"/>
  <c r="U147" i="26"/>
  <c r="T147" i="26"/>
  <c r="S147" i="26"/>
  <c r="R147" i="26"/>
  <c r="Q147" i="26"/>
  <c r="P147" i="26"/>
  <c r="O147" i="26"/>
  <c r="N147" i="26"/>
  <c r="M147" i="26"/>
  <c r="L147" i="26"/>
  <c r="K147" i="26"/>
  <c r="J147" i="26"/>
  <c r="E147" i="26"/>
  <c r="D147" i="26"/>
  <c r="C147" i="26"/>
  <c r="B147" i="26"/>
  <c r="AC146" i="26"/>
  <c r="AB146" i="26"/>
  <c r="AA146" i="26"/>
  <c r="Z146" i="26"/>
  <c r="Y146" i="26"/>
  <c r="X146" i="26"/>
  <c r="W146" i="26"/>
  <c r="V146" i="26"/>
  <c r="U146" i="26"/>
  <c r="T146" i="26"/>
  <c r="S146" i="26"/>
  <c r="R146" i="26"/>
  <c r="Q146" i="26"/>
  <c r="P146" i="26"/>
  <c r="O146" i="26"/>
  <c r="N146" i="26"/>
  <c r="M146" i="26"/>
  <c r="L146" i="26"/>
  <c r="K146" i="26"/>
  <c r="J146" i="26"/>
  <c r="E146" i="26"/>
  <c r="D146" i="26"/>
  <c r="C146" i="26"/>
  <c r="B146" i="26"/>
  <c r="AC145" i="26"/>
  <c r="AB145" i="26"/>
  <c r="AA145" i="26"/>
  <c r="Z145" i="26"/>
  <c r="Y145" i="26"/>
  <c r="X145" i="26"/>
  <c r="W145" i="26"/>
  <c r="V145" i="26"/>
  <c r="U145" i="26"/>
  <c r="T145" i="26"/>
  <c r="S145" i="26"/>
  <c r="R145" i="26"/>
  <c r="Q145" i="26"/>
  <c r="P145" i="26"/>
  <c r="O145" i="26"/>
  <c r="N145" i="26"/>
  <c r="M145" i="26"/>
  <c r="L145" i="26"/>
  <c r="J145" i="26"/>
  <c r="K145" i="26"/>
  <c r="E145" i="26"/>
  <c r="D145" i="26"/>
  <c r="C145" i="26"/>
  <c r="B145" i="26"/>
  <c r="AC144" i="26"/>
  <c r="AB144" i="26"/>
  <c r="AA144" i="26"/>
  <c r="Z144" i="26"/>
  <c r="Y144" i="26"/>
  <c r="X144" i="26"/>
  <c r="W144" i="26"/>
  <c r="V144" i="26"/>
  <c r="U144" i="26"/>
  <c r="T144" i="26"/>
  <c r="S144" i="26"/>
  <c r="R144" i="26"/>
  <c r="Q144" i="26"/>
  <c r="P144" i="26"/>
  <c r="O144" i="26"/>
  <c r="N144" i="26"/>
  <c r="M144" i="26"/>
  <c r="L144" i="26"/>
  <c r="K144" i="26"/>
  <c r="J144" i="26"/>
  <c r="E144" i="26"/>
  <c r="D144" i="26"/>
  <c r="C144" i="26"/>
  <c r="B144" i="26"/>
  <c r="AC143" i="26"/>
  <c r="AB143" i="26"/>
  <c r="AA143" i="26"/>
  <c r="Z143" i="26"/>
  <c r="Y143" i="26"/>
  <c r="X143" i="26"/>
  <c r="W143" i="26"/>
  <c r="V143" i="26"/>
  <c r="U143" i="26"/>
  <c r="T143" i="26"/>
  <c r="S143" i="26"/>
  <c r="R143" i="26"/>
  <c r="Q143" i="26"/>
  <c r="P143" i="26"/>
  <c r="O143" i="26"/>
  <c r="N143" i="26"/>
  <c r="M143" i="26"/>
  <c r="L143" i="26"/>
  <c r="K143" i="26"/>
  <c r="J143" i="26"/>
  <c r="E143" i="26"/>
  <c r="D143" i="26"/>
  <c r="C143" i="26"/>
  <c r="B143" i="26"/>
  <c r="AC142" i="26"/>
  <c r="AB142" i="26"/>
  <c r="AA142" i="26"/>
  <c r="Z142" i="26"/>
  <c r="Y142" i="26"/>
  <c r="X142" i="26"/>
  <c r="W142" i="26"/>
  <c r="V142" i="26"/>
  <c r="U142" i="26"/>
  <c r="T142" i="26"/>
  <c r="S142" i="26"/>
  <c r="R142" i="26"/>
  <c r="Q142" i="26"/>
  <c r="P142" i="26"/>
  <c r="O142" i="26"/>
  <c r="N142" i="26"/>
  <c r="M142" i="26"/>
  <c r="L142" i="26"/>
  <c r="K142" i="26"/>
  <c r="J142" i="26"/>
  <c r="E142" i="26"/>
  <c r="D142" i="26"/>
  <c r="C142" i="26"/>
  <c r="B142" i="26"/>
  <c r="AC141" i="26"/>
  <c r="AB141" i="26"/>
  <c r="AA141" i="26"/>
  <c r="Z141" i="26"/>
  <c r="Y141" i="26"/>
  <c r="X141" i="26"/>
  <c r="W141" i="26"/>
  <c r="V141" i="26"/>
  <c r="U141" i="26"/>
  <c r="T141" i="26"/>
  <c r="S141" i="26"/>
  <c r="R141" i="26"/>
  <c r="Q141" i="26"/>
  <c r="P141" i="26"/>
  <c r="O141" i="26"/>
  <c r="N141" i="26"/>
  <c r="M141" i="26"/>
  <c r="L141" i="26"/>
  <c r="J141" i="26"/>
  <c r="K141" i="26"/>
  <c r="E141" i="26"/>
  <c r="D141" i="26"/>
  <c r="C141" i="26"/>
  <c r="B141" i="26"/>
  <c r="AC140" i="26"/>
  <c r="AB140" i="26"/>
  <c r="AA140" i="26"/>
  <c r="Z140" i="26"/>
  <c r="Y140" i="26"/>
  <c r="X140" i="26"/>
  <c r="W140" i="26"/>
  <c r="V140" i="26"/>
  <c r="U140" i="26"/>
  <c r="T140" i="26"/>
  <c r="S140" i="26"/>
  <c r="R140" i="26"/>
  <c r="Q140" i="26"/>
  <c r="P140" i="26"/>
  <c r="O140" i="26"/>
  <c r="N140" i="26"/>
  <c r="M140" i="26"/>
  <c r="L140" i="26"/>
  <c r="K140" i="26"/>
  <c r="J140" i="26"/>
  <c r="E140" i="26"/>
  <c r="D140" i="26"/>
  <c r="C140" i="26"/>
  <c r="B140" i="26"/>
  <c r="AC139" i="26"/>
  <c r="AB139" i="26"/>
  <c r="AA139" i="26"/>
  <c r="Z139" i="26"/>
  <c r="Y139" i="26"/>
  <c r="X139" i="26"/>
  <c r="W139" i="26"/>
  <c r="V139" i="26"/>
  <c r="U139" i="26"/>
  <c r="T139" i="26"/>
  <c r="S139" i="26"/>
  <c r="R139" i="26"/>
  <c r="Q139" i="26"/>
  <c r="P139" i="26"/>
  <c r="O139" i="26"/>
  <c r="N139" i="26"/>
  <c r="M139" i="26"/>
  <c r="L139" i="26"/>
  <c r="K139" i="26"/>
  <c r="J139" i="26"/>
  <c r="E139" i="26"/>
  <c r="D139" i="26"/>
  <c r="C139" i="26"/>
  <c r="B139" i="26"/>
  <c r="AC138" i="26"/>
  <c r="AB138" i="26"/>
  <c r="AA138" i="26"/>
  <c r="Z138" i="26"/>
  <c r="Y138" i="26"/>
  <c r="X138" i="26"/>
  <c r="W138" i="26"/>
  <c r="V138" i="26"/>
  <c r="U138" i="26"/>
  <c r="T138" i="26"/>
  <c r="S138" i="26"/>
  <c r="R138" i="26"/>
  <c r="Q138" i="26"/>
  <c r="P138" i="26"/>
  <c r="O138" i="26"/>
  <c r="N138" i="26"/>
  <c r="M138" i="26"/>
  <c r="L138" i="26"/>
  <c r="K138" i="26"/>
  <c r="J138" i="26"/>
  <c r="E138" i="26"/>
  <c r="D138" i="26"/>
  <c r="C138" i="26"/>
  <c r="B138" i="26"/>
  <c r="AC137" i="26"/>
  <c r="AB137" i="26"/>
  <c r="AA137" i="26"/>
  <c r="Z137" i="26"/>
  <c r="Y137" i="26"/>
  <c r="X137" i="26"/>
  <c r="W137" i="26"/>
  <c r="V137" i="26"/>
  <c r="U137" i="26"/>
  <c r="T137" i="26"/>
  <c r="S137" i="26"/>
  <c r="R137" i="26"/>
  <c r="Q137" i="26"/>
  <c r="P137" i="26"/>
  <c r="O137" i="26"/>
  <c r="N137" i="26"/>
  <c r="M137" i="26"/>
  <c r="L137" i="26"/>
  <c r="J137" i="26"/>
  <c r="K137" i="26"/>
  <c r="E137" i="26"/>
  <c r="D137" i="26"/>
  <c r="C137" i="26"/>
  <c r="B137" i="26"/>
  <c r="AC136" i="26"/>
  <c r="AB136" i="26"/>
  <c r="AA136" i="26"/>
  <c r="Z136" i="26"/>
  <c r="Y136" i="26"/>
  <c r="X136" i="26"/>
  <c r="W136" i="26"/>
  <c r="V136" i="26"/>
  <c r="U136" i="26"/>
  <c r="T136" i="26"/>
  <c r="S136" i="26"/>
  <c r="R136" i="26"/>
  <c r="Q136" i="26"/>
  <c r="P136" i="26"/>
  <c r="O136" i="26"/>
  <c r="N136" i="26"/>
  <c r="M136" i="26"/>
  <c r="L136" i="26"/>
  <c r="K136" i="26"/>
  <c r="J136" i="26"/>
  <c r="E136" i="26"/>
  <c r="D136" i="26"/>
  <c r="C136" i="26"/>
  <c r="B136" i="26"/>
  <c r="AC135" i="26"/>
  <c r="AB135" i="26"/>
  <c r="AA135" i="26"/>
  <c r="Z135" i="26"/>
  <c r="Y135" i="26"/>
  <c r="X135" i="26"/>
  <c r="W135" i="26"/>
  <c r="V135" i="26"/>
  <c r="U135" i="26"/>
  <c r="T135" i="26"/>
  <c r="S135" i="26"/>
  <c r="R135" i="26"/>
  <c r="Q135" i="26"/>
  <c r="P135" i="26"/>
  <c r="O135" i="26"/>
  <c r="N135" i="26"/>
  <c r="M135" i="26"/>
  <c r="L135" i="26"/>
  <c r="K135" i="26"/>
  <c r="J135" i="26"/>
  <c r="E135" i="26"/>
  <c r="D135" i="26"/>
  <c r="C135" i="26"/>
  <c r="B135" i="26"/>
  <c r="AC134" i="26"/>
  <c r="AB134" i="26"/>
  <c r="AA134" i="26"/>
  <c r="Z134" i="26"/>
  <c r="Y134" i="26"/>
  <c r="X134" i="26"/>
  <c r="W134" i="26"/>
  <c r="V134" i="26"/>
  <c r="U134" i="26"/>
  <c r="T134" i="26"/>
  <c r="S134" i="26"/>
  <c r="R134" i="26"/>
  <c r="Q134" i="26"/>
  <c r="P134" i="26"/>
  <c r="O134" i="26"/>
  <c r="N134" i="26"/>
  <c r="J134" i="26"/>
  <c r="K134" i="26"/>
  <c r="L134" i="26"/>
  <c r="M134" i="26"/>
  <c r="E134" i="26"/>
  <c r="D134" i="26"/>
  <c r="C134" i="26"/>
  <c r="B134" i="26"/>
  <c r="AC133" i="26"/>
  <c r="AB133" i="26"/>
  <c r="AA133" i="26"/>
  <c r="Z133" i="26"/>
  <c r="Y133" i="26"/>
  <c r="X133" i="26"/>
  <c r="W133" i="26"/>
  <c r="V133" i="26"/>
  <c r="U133" i="26"/>
  <c r="T133" i="26"/>
  <c r="S133" i="26"/>
  <c r="R133" i="26"/>
  <c r="Q133" i="26"/>
  <c r="P133" i="26"/>
  <c r="O133" i="26"/>
  <c r="N133" i="26"/>
  <c r="M133" i="26"/>
  <c r="L133" i="26"/>
  <c r="K133" i="26"/>
  <c r="J133" i="26"/>
  <c r="E133" i="26"/>
  <c r="D133" i="26"/>
  <c r="C133" i="26"/>
  <c r="B133" i="26"/>
  <c r="AC132" i="26"/>
  <c r="AB132" i="26"/>
  <c r="AA132" i="26"/>
  <c r="Z132" i="26"/>
  <c r="Y132" i="26"/>
  <c r="X132" i="26"/>
  <c r="W132" i="26"/>
  <c r="V132" i="26"/>
  <c r="U132" i="26"/>
  <c r="T132" i="26"/>
  <c r="S132" i="26"/>
  <c r="R132" i="26"/>
  <c r="Q132" i="26"/>
  <c r="P132" i="26"/>
  <c r="O132" i="26"/>
  <c r="N132" i="26"/>
  <c r="M132" i="26"/>
  <c r="L132" i="26"/>
  <c r="K132" i="26"/>
  <c r="J132" i="26"/>
  <c r="E132" i="26"/>
  <c r="D132" i="26"/>
  <c r="C132" i="26"/>
  <c r="B132" i="26"/>
  <c r="AC131" i="26"/>
  <c r="AB131" i="26"/>
  <c r="AA131" i="26"/>
  <c r="Z131" i="26"/>
  <c r="Y131" i="26"/>
  <c r="X131" i="26"/>
  <c r="W131" i="26"/>
  <c r="V131" i="26"/>
  <c r="U131" i="26"/>
  <c r="T131" i="26"/>
  <c r="S131" i="26"/>
  <c r="R131" i="26"/>
  <c r="Q131" i="26"/>
  <c r="P131" i="26"/>
  <c r="O131" i="26"/>
  <c r="N131" i="26"/>
  <c r="M131" i="26"/>
  <c r="L131" i="26"/>
  <c r="K131" i="26"/>
  <c r="J131" i="26"/>
  <c r="E131" i="26"/>
  <c r="D131" i="26"/>
  <c r="C131" i="26"/>
  <c r="B131" i="26"/>
  <c r="AC130" i="26"/>
  <c r="AB130" i="26"/>
  <c r="AA130" i="26"/>
  <c r="Z130" i="26"/>
  <c r="Y130" i="26"/>
  <c r="X130" i="26"/>
  <c r="W130" i="26"/>
  <c r="V130" i="26"/>
  <c r="U130" i="26"/>
  <c r="T130" i="26"/>
  <c r="S130" i="26"/>
  <c r="R130" i="26"/>
  <c r="Q130" i="26"/>
  <c r="P130" i="26"/>
  <c r="O130" i="26"/>
  <c r="N130" i="26"/>
  <c r="M130" i="26"/>
  <c r="L130" i="26"/>
  <c r="K130" i="26"/>
  <c r="J130" i="26"/>
  <c r="E130" i="26"/>
  <c r="D130" i="26"/>
  <c r="C130" i="26"/>
  <c r="B130" i="26"/>
  <c r="AC129" i="26"/>
  <c r="AB129" i="26"/>
  <c r="AA129" i="26"/>
  <c r="Z129" i="26"/>
  <c r="Y129" i="26"/>
  <c r="X129" i="26"/>
  <c r="W129" i="26"/>
  <c r="V129" i="26"/>
  <c r="U129" i="26"/>
  <c r="T129" i="26"/>
  <c r="S129" i="26"/>
  <c r="R129" i="26"/>
  <c r="Q129" i="26"/>
  <c r="P129" i="26"/>
  <c r="O129" i="26"/>
  <c r="N129" i="26"/>
  <c r="M129" i="26"/>
  <c r="L129" i="26"/>
  <c r="J129" i="26"/>
  <c r="K129" i="26"/>
  <c r="E129" i="26"/>
  <c r="D129" i="26"/>
  <c r="C129" i="26"/>
  <c r="B129" i="26"/>
  <c r="AC128" i="26"/>
  <c r="AB128" i="26"/>
  <c r="AA128" i="26"/>
  <c r="Z128" i="26"/>
  <c r="Y128" i="26"/>
  <c r="X128" i="26"/>
  <c r="W128" i="26"/>
  <c r="V128" i="26"/>
  <c r="U128" i="26"/>
  <c r="T128" i="26"/>
  <c r="S128" i="26"/>
  <c r="R128" i="26"/>
  <c r="Q128" i="26"/>
  <c r="P128" i="26"/>
  <c r="O128" i="26"/>
  <c r="N128" i="26"/>
  <c r="M128" i="26"/>
  <c r="L128" i="26"/>
  <c r="K128" i="26"/>
  <c r="J128" i="26"/>
  <c r="E128" i="26"/>
  <c r="D128" i="26"/>
  <c r="C128" i="26"/>
  <c r="B128" i="26"/>
  <c r="AC127" i="26"/>
  <c r="AB127" i="26"/>
  <c r="AA127" i="26"/>
  <c r="Z127" i="26"/>
  <c r="Y127" i="26"/>
  <c r="X127" i="26"/>
  <c r="W127" i="26"/>
  <c r="V127" i="26"/>
  <c r="U127" i="26"/>
  <c r="T127" i="26"/>
  <c r="S127" i="26"/>
  <c r="R127" i="26"/>
  <c r="Q127" i="26"/>
  <c r="P127" i="26"/>
  <c r="O127" i="26"/>
  <c r="N127" i="26"/>
  <c r="M127" i="26"/>
  <c r="L127" i="26"/>
  <c r="K127" i="26"/>
  <c r="J127" i="26"/>
  <c r="E127" i="26"/>
  <c r="D127" i="26"/>
  <c r="C127" i="26"/>
  <c r="B127" i="26"/>
  <c r="AC126" i="26"/>
  <c r="AB126" i="26"/>
  <c r="AA126" i="26"/>
  <c r="Z126" i="26"/>
  <c r="Y126" i="26"/>
  <c r="X126" i="26"/>
  <c r="W126" i="26"/>
  <c r="V126" i="26"/>
  <c r="U126" i="26"/>
  <c r="T126" i="26"/>
  <c r="S126" i="26"/>
  <c r="R126" i="26"/>
  <c r="Q126" i="26"/>
  <c r="P126" i="26"/>
  <c r="O126" i="26"/>
  <c r="N126" i="26"/>
  <c r="M126" i="26"/>
  <c r="L126" i="26"/>
  <c r="J126" i="26"/>
  <c r="K126" i="26"/>
  <c r="E126" i="26"/>
  <c r="D126" i="26"/>
  <c r="C126" i="26"/>
  <c r="B126" i="26"/>
  <c r="AC125" i="26"/>
  <c r="AB125" i="26"/>
  <c r="AA125" i="26"/>
  <c r="Z125" i="26"/>
  <c r="Y125" i="26"/>
  <c r="X125" i="26"/>
  <c r="W125" i="26"/>
  <c r="V125" i="26"/>
  <c r="U125" i="26"/>
  <c r="T125" i="26"/>
  <c r="S125" i="26"/>
  <c r="R125" i="26"/>
  <c r="Q125" i="26"/>
  <c r="P125" i="26"/>
  <c r="O125" i="26"/>
  <c r="N125" i="26"/>
  <c r="M125" i="26"/>
  <c r="L125" i="26"/>
  <c r="K125" i="26"/>
  <c r="J125" i="26"/>
  <c r="E125" i="26"/>
  <c r="D125" i="26"/>
  <c r="C125" i="26"/>
  <c r="B125" i="26"/>
  <c r="AC124" i="26"/>
  <c r="AB124" i="26"/>
  <c r="AA124" i="26"/>
  <c r="Z124" i="26"/>
  <c r="Y124" i="26"/>
  <c r="X124" i="26"/>
  <c r="W124" i="26"/>
  <c r="V124" i="26"/>
  <c r="U124" i="26"/>
  <c r="T124" i="26"/>
  <c r="S124" i="26"/>
  <c r="R124" i="26"/>
  <c r="Q124" i="26"/>
  <c r="P124" i="26"/>
  <c r="O124" i="26"/>
  <c r="N124" i="26"/>
  <c r="M124" i="26"/>
  <c r="L124" i="26"/>
  <c r="K124" i="26"/>
  <c r="J124" i="26"/>
  <c r="E124" i="26"/>
  <c r="D124" i="26"/>
  <c r="C124" i="26"/>
  <c r="B124" i="26"/>
  <c r="AC123" i="26"/>
  <c r="AB123" i="26"/>
  <c r="AA123" i="26"/>
  <c r="Z123" i="26"/>
  <c r="Y123" i="26"/>
  <c r="X123" i="26"/>
  <c r="W123" i="26"/>
  <c r="V123" i="26"/>
  <c r="U123" i="26"/>
  <c r="T123" i="26"/>
  <c r="S123" i="26"/>
  <c r="R123" i="26"/>
  <c r="Q123" i="26"/>
  <c r="P123" i="26"/>
  <c r="O123" i="26"/>
  <c r="N123" i="26"/>
  <c r="M123" i="26"/>
  <c r="L123" i="26"/>
  <c r="K123" i="26"/>
  <c r="J123" i="26"/>
  <c r="E123" i="26"/>
  <c r="D123" i="26"/>
  <c r="C123" i="26"/>
  <c r="B123" i="26"/>
  <c r="AC122" i="26"/>
  <c r="AB122" i="26"/>
  <c r="AA122" i="26"/>
  <c r="Z122" i="26"/>
  <c r="Y122" i="26"/>
  <c r="X122" i="26"/>
  <c r="W122" i="26"/>
  <c r="V122" i="26"/>
  <c r="U122" i="26"/>
  <c r="T122" i="26"/>
  <c r="S122" i="26"/>
  <c r="R122" i="26"/>
  <c r="Q122" i="26"/>
  <c r="P122" i="26"/>
  <c r="O122" i="26"/>
  <c r="N122" i="26"/>
  <c r="M122" i="26"/>
  <c r="L122" i="26"/>
  <c r="K122" i="26"/>
  <c r="J122" i="26"/>
  <c r="E122" i="26"/>
  <c r="D122" i="26"/>
  <c r="C122" i="26"/>
  <c r="B122" i="26"/>
  <c r="AC121" i="26"/>
  <c r="AB121" i="26"/>
  <c r="AA121" i="26"/>
  <c r="Z121" i="26"/>
  <c r="Y121" i="26"/>
  <c r="X121" i="26"/>
  <c r="W121" i="26"/>
  <c r="V121" i="26"/>
  <c r="U121" i="26"/>
  <c r="T121" i="26"/>
  <c r="S121" i="26"/>
  <c r="R121" i="26"/>
  <c r="Q121" i="26"/>
  <c r="P121" i="26"/>
  <c r="O121" i="26"/>
  <c r="N121" i="26"/>
  <c r="M121" i="26"/>
  <c r="L121" i="26"/>
  <c r="K121" i="26"/>
  <c r="J121" i="26"/>
  <c r="E121" i="26"/>
  <c r="D121" i="26"/>
  <c r="C121" i="26"/>
  <c r="B121" i="26"/>
  <c r="AC120" i="26"/>
  <c r="AB120" i="26"/>
  <c r="AA120" i="26"/>
  <c r="Z120" i="26"/>
  <c r="Y120" i="26"/>
  <c r="X120" i="26"/>
  <c r="W120" i="26"/>
  <c r="V120" i="26"/>
  <c r="U120" i="26"/>
  <c r="T120" i="26"/>
  <c r="S120" i="26"/>
  <c r="R120" i="26"/>
  <c r="Q120" i="26"/>
  <c r="P120" i="26"/>
  <c r="O120" i="26"/>
  <c r="N120" i="26"/>
  <c r="M120" i="26"/>
  <c r="L120" i="26"/>
  <c r="K120" i="26"/>
  <c r="J120" i="26"/>
  <c r="E120" i="26"/>
  <c r="D120" i="26"/>
  <c r="C120" i="26"/>
  <c r="B120" i="26"/>
  <c r="AC119" i="26"/>
  <c r="AB119" i="26"/>
  <c r="AA119" i="26"/>
  <c r="Z119" i="26"/>
  <c r="Y119" i="26"/>
  <c r="X119" i="26"/>
  <c r="W119" i="26"/>
  <c r="V119" i="26"/>
  <c r="U119" i="26"/>
  <c r="T119" i="26"/>
  <c r="S119" i="26"/>
  <c r="R119" i="26"/>
  <c r="Q119" i="26"/>
  <c r="P119" i="26"/>
  <c r="O119" i="26"/>
  <c r="N119" i="26"/>
  <c r="M119" i="26"/>
  <c r="L119" i="26"/>
  <c r="K119" i="26"/>
  <c r="J119" i="26"/>
  <c r="E119" i="26"/>
  <c r="D119" i="26"/>
  <c r="C119" i="26"/>
  <c r="B119" i="26"/>
  <c r="AC118" i="26"/>
  <c r="AB118" i="26"/>
  <c r="AA118" i="26"/>
  <c r="Z118" i="26"/>
  <c r="Y118" i="26"/>
  <c r="X118" i="26"/>
  <c r="W118" i="26"/>
  <c r="V118" i="26"/>
  <c r="U118" i="26"/>
  <c r="T118" i="26"/>
  <c r="S118" i="26"/>
  <c r="R118" i="26"/>
  <c r="Q118" i="26"/>
  <c r="P118" i="26"/>
  <c r="O118" i="26"/>
  <c r="N118" i="26"/>
  <c r="M118" i="26"/>
  <c r="L118" i="26"/>
  <c r="J118" i="26"/>
  <c r="K118" i="26"/>
  <c r="E118" i="26"/>
  <c r="D118" i="26"/>
  <c r="C118" i="26"/>
  <c r="B118" i="26"/>
  <c r="AC117" i="26"/>
  <c r="AB117" i="26"/>
  <c r="AA117" i="26"/>
  <c r="Z117" i="26"/>
  <c r="Y117" i="26"/>
  <c r="X117" i="26"/>
  <c r="W117" i="26"/>
  <c r="V117" i="26"/>
  <c r="U117" i="26"/>
  <c r="T117" i="26"/>
  <c r="S117" i="26"/>
  <c r="R117" i="26"/>
  <c r="Q117" i="26"/>
  <c r="P117" i="26"/>
  <c r="O117" i="26"/>
  <c r="N117" i="26"/>
  <c r="M117" i="26"/>
  <c r="L117" i="26"/>
  <c r="K117" i="26"/>
  <c r="J117" i="26"/>
  <c r="E117" i="26"/>
  <c r="D117" i="26"/>
  <c r="C117" i="26"/>
  <c r="B117" i="26"/>
  <c r="AC116" i="26"/>
  <c r="AB116" i="26"/>
  <c r="AA116" i="26"/>
  <c r="Z116" i="26"/>
  <c r="Y116" i="26"/>
  <c r="X116" i="26"/>
  <c r="W116" i="26"/>
  <c r="V116" i="26"/>
  <c r="U116" i="26"/>
  <c r="T116" i="26"/>
  <c r="S116" i="26"/>
  <c r="R116" i="26"/>
  <c r="Q116" i="26"/>
  <c r="P116" i="26"/>
  <c r="O116" i="26"/>
  <c r="N116" i="26"/>
  <c r="M116" i="26"/>
  <c r="L116" i="26"/>
  <c r="K116" i="26"/>
  <c r="J116" i="26"/>
  <c r="E116" i="26"/>
  <c r="D116" i="26"/>
  <c r="C116" i="26"/>
  <c r="B116" i="26"/>
  <c r="AC115" i="26"/>
  <c r="AB115" i="26"/>
  <c r="AA115" i="26"/>
  <c r="Z115" i="26"/>
  <c r="Y115" i="26"/>
  <c r="X115" i="26"/>
  <c r="W115" i="26"/>
  <c r="V115" i="26"/>
  <c r="U115" i="26"/>
  <c r="T115" i="26"/>
  <c r="S115" i="26"/>
  <c r="R115" i="26"/>
  <c r="Q115" i="26"/>
  <c r="P115" i="26"/>
  <c r="O115" i="26"/>
  <c r="N115" i="26"/>
  <c r="M115" i="26"/>
  <c r="L115" i="26"/>
  <c r="K115" i="26"/>
  <c r="J115" i="26"/>
  <c r="E115" i="26"/>
  <c r="D115" i="26"/>
  <c r="C115" i="26"/>
  <c r="B115" i="26"/>
  <c r="AC114" i="26"/>
  <c r="AB114" i="26"/>
  <c r="AA114" i="26"/>
  <c r="Z114" i="26"/>
  <c r="Y114" i="26"/>
  <c r="X114" i="26"/>
  <c r="W114" i="26"/>
  <c r="V114" i="26"/>
  <c r="U114" i="26"/>
  <c r="T114" i="26"/>
  <c r="S114" i="26"/>
  <c r="R114" i="26"/>
  <c r="Q114" i="26"/>
  <c r="P114" i="26"/>
  <c r="O114" i="26"/>
  <c r="N114" i="26"/>
  <c r="M114" i="26"/>
  <c r="L114" i="26"/>
  <c r="K114" i="26"/>
  <c r="J114" i="26"/>
  <c r="E114" i="26"/>
  <c r="D114" i="26"/>
  <c r="C114" i="26"/>
  <c r="B114" i="26"/>
  <c r="AC113" i="26"/>
  <c r="AB113" i="26"/>
  <c r="AA113" i="26"/>
  <c r="Z113" i="26"/>
  <c r="Y113" i="26"/>
  <c r="X113" i="26"/>
  <c r="W113" i="26"/>
  <c r="V113" i="26"/>
  <c r="U113" i="26"/>
  <c r="T113" i="26"/>
  <c r="S113" i="26"/>
  <c r="R113" i="26"/>
  <c r="Q113" i="26"/>
  <c r="P113" i="26"/>
  <c r="O113" i="26"/>
  <c r="N113" i="26"/>
  <c r="M113" i="26"/>
  <c r="L113" i="26"/>
  <c r="K113" i="26"/>
  <c r="J113" i="26"/>
  <c r="E113" i="26"/>
  <c r="D113" i="26"/>
  <c r="C113" i="26"/>
  <c r="B113" i="26"/>
  <c r="AC112" i="26"/>
  <c r="AB112" i="26"/>
  <c r="AA112" i="26"/>
  <c r="Z112" i="26"/>
  <c r="Y112" i="26"/>
  <c r="X112" i="26"/>
  <c r="W112" i="26"/>
  <c r="V112" i="26"/>
  <c r="U112" i="26"/>
  <c r="T112" i="26"/>
  <c r="S112" i="26"/>
  <c r="R112" i="26"/>
  <c r="Q112" i="26"/>
  <c r="P112" i="26"/>
  <c r="O112" i="26"/>
  <c r="N112" i="26"/>
  <c r="M112" i="26"/>
  <c r="L112" i="26"/>
  <c r="K112" i="26"/>
  <c r="J112" i="26"/>
  <c r="E112" i="26"/>
  <c r="D112" i="26"/>
  <c r="C112" i="26"/>
  <c r="B112" i="26"/>
  <c r="AC111" i="26"/>
  <c r="AB111" i="26"/>
  <c r="AA111" i="26"/>
  <c r="Z111" i="26"/>
  <c r="Y111" i="26"/>
  <c r="X111" i="26"/>
  <c r="W111" i="26"/>
  <c r="V111" i="26"/>
  <c r="U111" i="26"/>
  <c r="T111" i="26"/>
  <c r="S111" i="26"/>
  <c r="R111" i="26"/>
  <c r="Q111" i="26"/>
  <c r="P111" i="26"/>
  <c r="O111" i="26"/>
  <c r="N111" i="26"/>
  <c r="M111" i="26"/>
  <c r="L111" i="26"/>
  <c r="K111" i="26"/>
  <c r="J111" i="26"/>
  <c r="E111" i="26"/>
  <c r="D111" i="26"/>
  <c r="C111" i="26"/>
  <c r="B111" i="26"/>
  <c r="AC110" i="26"/>
  <c r="AB110" i="26"/>
  <c r="AA110" i="26"/>
  <c r="Z110" i="26"/>
  <c r="Y110" i="26"/>
  <c r="X110" i="26"/>
  <c r="W110" i="26"/>
  <c r="V110" i="26"/>
  <c r="U110" i="26"/>
  <c r="T110" i="26"/>
  <c r="S110" i="26"/>
  <c r="R110" i="26"/>
  <c r="Q110" i="26"/>
  <c r="P110" i="26"/>
  <c r="O110" i="26"/>
  <c r="N110" i="26"/>
  <c r="M110" i="26"/>
  <c r="L110" i="26"/>
  <c r="J110" i="26"/>
  <c r="K110" i="26"/>
  <c r="E110" i="26"/>
  <c r="D110" i="26"/>
  <c r="C110" i="26"/>
  <c r="B110" i="26"/>
  <c r="AC109" i="26"/>
  <c r="AB109" i="26"/>
  <c r="AA109" i="26"/>
  <c r="Z109" i="26"/>
  <c r="Y109" i="26"/>
  <c r="X109" i="26"/>
  <c r="W109" i="26"/>
  <c r="V109" i="26"/>
  <c r="U109" i="26"/>
  <c r="T109" i="26"/>
  <c r="S109" i="26"/>
  <c r="R109" i="26"/>
  <c r="Q109" i="26"/>
  <c r="P109" i="26"/>
  <c r="O109" i="26"/>
  <c r="N109" i="26"/>
  <c r="M109" i="26"/>
  <c r="L109" i="26"/>
  <c r="K109" i="26"/>
  <c r="J109" i="26"/>
  <c r="E109" i="26"/>
  <c r="D109" i="26"/>
  <c r="C109" i="26"/>
  <c r="B109" i="26"/>
  <c r="AC108" i="26"/>
  <c r="AB108" i="26"/>
  <c r="AA108" i="26"/>
  <c r="Z108" i="26"/>
  <c r="Y108" i="26"/>
  <c r="X108" i="26"/>
  <c r="W108" i="26"/>
  <c r="V108" i="26"/>
  <c r="U108" i="26"/>
  <c r="T108" i="26"/>
  <c r="S108" i="26"/>
  <c r="R108" i="26"/>
  <c r="Q108" i="26"/>
  <c r="P108" i="26"/>
  <c r="O108" i="26"/>
  <c r="N108" i="26"/>
  <c r="M108" i="26"/>
  <c r="L108" i="26"/>
  <c r="K108" i="26"/>
  <c r="J108" i="26"/>
  <c r="E108" i="26"/>
  <c r="D108" i="26"/>
  <c r="C108" i="26"/>
  <c r="B108" i="26"/>
  <c r="AC107" i="26"/>
  <c r="AB107" i="26"/>
  <c r="AA107" i="26"/>
  <c r="Z107" i="26"/>
  <c r="Y107" i="26"/>
  <c r="X107" i="26"/>
  <c r="W107" i="26"/>
  <c r="V107" i="26"/>
  <c r="U107" i="26"/>
  <c r="T107" i="26"/>
  <c r="S107" i="26"/>
  <c r="R107" i="26"/>
  <c r="Q107" i="26"/>
  <c r="P107" i="26"/>
  <c r="O107" i="26"/>
  <c r="N107" i="26"/>
  <c r="M107" i="26"/>
  <c r="L107" i="26"/>
  <c r="K107" i="26"/>
  <c r="J107" i="26"/>
  <c r="E107" i="26"/>
  <c r="D107" i="26"/>
  <c r="C107" i="26"/>
  <c r="B107" i="26"/>
  <c r="AC106" i="26"/>
  <c r="AB106" i="26"/>
  <c r="AA106" i="26"/>
  <c r="Z106" i="26"/>
  <c r="Y106" i="26"/>
  <c r="X106" i="26"/>
  <c r="W106" i="26"/>
  <c r="V106" i="26"/>
  <c r="U106" i="26"/>
  <c r="T106" i="26"/>
  <c r="S106" i="26"/>
  <c r="R106" i="26"/>
  <c r="Q106" i="26"/>
  <c r="P106" i="26"/>
  <c r="O106" i="26"/>
  <c r="N106" i="26"/>
  <c r="M106" i="26"/>
  <c r="L106" i="26"/>
  <c r="K106" i="26"/>
  <c r="J106" i="26"/>
  <c r="E106" i="26"/>
  <c r="D106" i="26"/>
  <c r="C106" i="26"/>
  <c r="B106" i="26"/>
  <c r="AC105" i="26"/>
  <c r="AB105" i="26"/>
  <c r="AA105" i="26"/>
  <c r="Z105" i="26"/>
  <c r="Y105" i="26"/>
  <c r="X105" i="26"/>
  <c r="W105" i="26"/>
  <c r="V105" i="26"/>
  <c r="U105" i="26"/>
  <c r="T105" i="26"/>
  <c r="S105" i="26"/>
  <c r="R105" i="26"/>
  <c r="Q105" i="26"/>
  <c r="P105" i="26"/>
  <c r="O105" i="26"/>
  <c r="N105" i="26"/>
  <c r="M105" i="26"/>
  <c r="L105" i="26"/>
  <c r="K105" i="26"/>
  <c r="J105" i="26"/>
  <c r="E105" i="26"/>
  <c r="D105" i="26"/>
  <c r="C105" i="26"/>
  <c r="B105" i="26"/>
  <c r="AC104" i="26"/>
  <c r="AB104" i="26"/>
  <c r="AA104" i="26"/>
  <c r="Z104" i="26"/>
  <c r="Y104" i="26"/>
  <c r="X104" i="26"/>
  <c r="W104" i="26"/>
  <c r="V104" i="26"/>
  <c r="U104" i="26"/>
  <c r="T104" i="26"/>
  <c r="S104" i="26"/>
  <c r="R104" i="26"/>
  <c r="Q104" i="26"/>
  <c r="P104" i="26"/>
  <c r="O104" i="26"/>
  <c r="N104" i="26"/>
  <c r="M104" i="26"/>
  <c r="L104" i="26"/>
  <c r="K104" i="26"/>
  <c r="J104" i="26"/>
  <c r="E104" i="26"/>
  <c r="D104" i="26"/>
  <c r="C104" i="26"/>
  <c r="B104" i="26"/>
  <c r="AC103" i="26"/>
  <c r="AB103" i="26"/>
  <c r="AA103" i="26"/>
  <c r="Z103" i="26"/>
  <c r="Y103" i="26"/>
  <c r="X103" i="26"/>
  <c r="W103" i="26"/>
  <c r="V103" i="26"/>
  <c r="U103" i="26"/>
  <c r="T103" i="26"/>
  <c r="S103" i="26"/>
  <c r="R103" i="26"/>
  <c r="Q103" i="26"/>
  <c r="P103" i="26"/>
  <c r="O103" i="26"/>
  <c r="N103" i="26"/>
  <c r="M103" i="26"/>
  <c r="L103" i="26"/>
  <c r="K103" i="26"/>
  <c r="J103" i="26"/>
  <c r="E103" i="26"/>
  <c r="D103" i="26"/>
  <c r="C103" i="26"/>
  <c r="B103" i="26"/>
  <c r="AC102" i="26"/>
  <c r="AB102" i="26"/>
  <c r="AA102" i="26"/>
  <c r="Z102" i="26"/>
  <c r="Y102" i="26"/>
  <c r="X102" i="26"/>
  <c r="W102" i="26"/>
  <c r="V102" i="26"/>
  <c r="U102" i="26"/>
  <c r="T102" i="26"/>
  <c r="S102" i="26"/>
  <c r="R102" i="26"/>
  <c r="Q102" i="26"/>
  <c r="P102" i="26"/>
  <c r="O102" i="26"/>
  <c r="N102" i="26"/>
  <c r="M102" i="26"/>
  <c r="L102" i="26"/>
  <c r="J102" i="26"/>
  <c r="K102" i="26"/>
  <c r="E102" i="26"/>
  <c r="D102" i="26"/>
  <c r="C102" i="26"/>
  <c r="B102" i="26"/>
  <c r="A101" i="26"/>
  <c r="AB101" i="26"/>
  <c r="E101" i="26"/>
  <c r="D101" i="26"/>
  <c r="C101" i="26"/>
  <c r="A100" i="26"/>
  <c r="E100" i="26"/>
  <c r="D100" i="26"/>
  <c r="C100" i="26"/>
  <c r="A99" i="26"/>
  <c r="E99" i="26"/>
  <c r="D99" i="26"/>
  <c r="C99" i="26"/>
  <c r="A98" i="26"/>
  <c r="U98" i="26" s="1"/>
  <c r="Z98" i="26"/>
  <c r="W98" i="26"/>
  <c r="E98" i="26"/>
  <c r="D98" i="26"/>
  <c r="C98" i="26"/>
  <c r="A97" i="26"/>
  <c r="P97" i="26"/>
  <c r="E97" i="26"/>
  <c r="D97" i="26"/>
  <c r="C97" i="26"/>
  <c r="A96" i="26"/>
  <c r="S96" i="26" s="1"/>
  <c r="E96" i="26"/>
  <c r="D96" i="26"/>
  <c r="C96" i="26"/>
  <c r="E95" i="26"/>
  <c r="D95" i="26"/>
  <c r="C95" i="26"/>
  <c r="A95" i="26"/>
  <c r="E94" i="26"/>
  <c r="D94" i="26"/>
  <c r="C94" i="26"/>
  <c r="A94" i="26"/>
  <c r="A93" i="26"/>
  <c r="P93" i="26" s="1"/>
  <c r="AB93" i="26"/>
  <c r="E93" i="26"/>
  <c r="D93" i="26"/>
  <c r="C93" i="26"/>
  <c r="A92" i="26"/>
  <c r="W92" i="26" s="1"/>
  <c r="E92" i="26"/>
  <c r="D92" i="26"/>
  <c r="C92" i="26"/>
  <c r="A91" i="26"/>
  <c r="V91" i="26" s="1"/>
  <c r="AB91" i="26"/>
  <c r="E91" i="26"/>
  <c r="D91" i="26"/>
  <c r="C91" i="26"/>
  <c r="A90" i="26"/>
  <c r="E90" i="26"/>
  <c r="D90" i="26"/>
  <c r="C90" i="26"/>
  <c r="A89" i="26"/>
  <c r="O89" i="26"/>
  <c r="N89" i="26"/>
  <c r="E89" i="26"/>
  <c r="D89" i="26"/>
  <c r="C89" i="26"/>
  <c r="E88" i="26"/>
  <c r="D88" i="26"/>
  <c r="C88" i="26"/>
  <c r="A88" i="26"/>
  <c r="R88" i="26" s="1"/>
  <c r="X88" i="26"/>
  <c r="E87" i="26"/>
  <c r="D87" i="26"/>
  <c r="C87" i="26"/>
  <c r="A87" i="26"/>
  <c r="E86" i="26"/>
  <c r="D86" i="26"/>
  <c r="C86" i="26"/>
  <c r="A86" i="26"/>
  <c r="V86" i="26"/>
  <c r="E85" i="26"/>
  <c r="D85" i="26"/>
  <c r="C85" i="26"/>
  <c r="A85" i="26"/>
  <c r="W85" i="26" s="1"/>
  <c r="A84" i="26"/>
  <c r="E84" i="26"/>
  <c r="D84" i="26"/>
  <c r="C84" i="26"/>
  <c r="A83" i="26"/>
  <c r="E83" i="26"/>
  <c r="D83" i="26"/>
  <c r="C83" i="26"/>
  <c r="A82" i="26"/>
  <c r="X82" i="26"/>
  <c r="AB82" i="26"/>
  <c r="E82" i="26"/>
  <c r="D82" i="26"/>
  <c r="C82" i="26"/>
  <c r="AC82" i="26"/>
  <c r="A81" i="26"/>
  <c r="AA81" i="26"/>
  <c r="E81" i="26"/>
  <c r="D81" i="26"/>
  <c r="C81" i="26"/>
  <c r="A80" i="26"/>
  <c r="E80" i="26"/>
  <c r="D80" i="26"/>
  <c r="C80" i="26"/>
  <c r="A79" i="26"/>
  <c r="P79" i="26"/>
  <c r="AC79" i="26"/>
  <c r="E79" i="26"/>
  <c r="D79" i="26"/>
  <c r="C79" i="26"/>
  <c r="A78" i="26"/>
  <c r="N78" i="26" s="1"/>
  <c r="E78" i="26"/>
  <c r="D78" i="26"/>
  <c r="C78" i="26"/>
  <c r="E77" i="26"/>
  <c r="D77" i="26"/>
  <c r="C77" i="26"/>
  <c r="A77" i="26"/>
  <c r="A76" i="26"/>
  <c r="X76" i="26" s="1"/>
  <c r="N76" i="26"/>
  <c r="E76" i="26"/>
  <c r="D76" i="26"/>
  <c r="C76" i="26"/>
  <c r="S76" i="26"/>
  <c r="E75" i="26"/>
  <c r="D75" i="26"/>
  <c r="C75" i="26"/>
  <c r="A75" i="26"/>
  <c r="P75" i="26" s="1"/>
  <c r="A74" i="26"/>
  <c r="J74" i="26"/>
  <c r="E74" i="26"/>
  <c r="D74" i="26"/>
  <c r="C74" i="26"/>
  <c r="A73" i="26"/>
  <c r="W73" i="26"/>
  <c r="U73" i="26"/>
  <c r="M73" i="26"/>
  <c r="E73" i="26"/>
  <c r="D73" i="26"/>
  <c r="C73" i="26"/>
  <c r="AC73" i="26"/>
  <c r="A72" i="26"/>
  <c r="E72" i="26"/>
  <c r="D72" i="26"/>
  <c r="C72" i="26"/>
  <c r="E71" i="26"/>
  <c r="D71" i="26"/>
  <c r="C71" i="26"/>
  <c r="A71" i="26"/>
  <c r="E70" i="26"/>
  <c r="D70" i="26"/>
  <c r="C70" i="26"/>
  <c r="A70" i="26"/>
  <c r="A69" i="26"/>
  <c r="E69" i="26"/>
  <c r="D69" i="26"/>
  <c r="C69" i="26"/>
  <c r="A68" i="26"/>
  <c r="K68" i="26" s="1"/>
  <c r="W68" i="26"/>
  <c r="V68" i="26"/>
  <c r="R68" i="26"/>
  <c r="P68" i="26"/>
  <c r="E68" i="26"/>
  <c r="D68" i="26"/>
  <c r="C68" i="26"/>
  <c r="A67" i="26"/>
  <c r="T67" i="26"/>
  <c r="E67" i="26"/>
  <c r="D67" i="26"/>
  <c r="C67" i="26"/>
  <c r="A66" i="26"/>
  <c r="R66" i="26"/>
  <c r="AC66" i="26"/>
  <c r="X66" i="26"/>
  <c r="E66" i="26"/>
  <c r="D66" i="26"/>
  <c r="C66" i="26"/>
  <c r="M66" i="26"/>
  <c r="A65" i="26"/>
  <c r="R65" i="26"/>
  <c r="AC65" i="26"/>
  <c r="W65" i="26"/>
  <c r="E65" i="26"/>
  <c r="D65" i="26"/>
  <c r="C65" i="26"/>
  <c r="M65" i="26"/>
  <c r="A64" i="26"/>
  <c r="W64" i="26"/>
  <c r="AB64" i="26"/>
  <c r="AA64" i="26"/>
  <c r="R64" i="26"/>
  <c r="O64" i="26"/>
  <c r="L64" i="26"/>
  <c r="E64" i="26"/>
  <c r="D64" i="26"/>
  <c r="C64" i="26"/>
  <c r="B64" i="26"/>
  <c r="X64" i="26"/>
  <c r="A63" i="26"/>
  <c r="AC63" i="26"/>
  <c r="AB63" i="26"/>
  <c r="T63" i="26"/>
  <c r="Q63" i="26"/>
  <c r="E63" i="26"/>
  <c r="D63" i="26"/>
  <c r="C63" i="26"/>
  <c r="A62" i="26"/>
  <c r="AB62" i="26" s="1"/>
  <c r="R62" i="26"/>
  <c r="Z62" i="26"/>
  <c r="E62" i="26"/>
  <c r="D62" i="26"/>
  <c r="C62" i="26"/>
  <c r="X62" i="26"/>
  <c r="E61" i="26"/>
  <c r="D61" i="26"/>
  <c r="C61" i="26"/>
  <c r="A61" i="26"/>
  <c r="A60" i="26"/>
  <c r="E60" i="26"/>
  <c r="D60" i="26"/>
  <c r="C60" i="26"/>
  <c r="E59" i="26"/>
  <c r="D59" i="26"/>
  <c r="C59" i="26"/>
  <c r="A59" i="26"/>
  <c r="A58" i="26"/>
  <c r="E58" i="26"/>
  <c r="D58" i="26"/>
  <c r="C58" i="26"/>
  <c r="A57" i="26"/>
  <c r="Q57" i="26" s="1"/>
  <c r="J57" i="26"/>
  <c r="E57" i="26"/>
  <c r="D57" i="26"/>
  <c r="C57" i="26"/>
  <c r="B57" i="26"/>
  <c r="A56" i="26"/>
  <c r="W56" i="26"/>
  <c r="V56" i="26"/>
  <c r="T56" i="26"/>
  <c r="R56" i="26"/>
  <c r="P56" i="26"/>
  <c r="O56" i="26"/>
  <c r="E56" i="26"/>
  <c r="D56" i="26"/>
  <c r="C56" i="26"/>
  <c r="B56" i="26"/>
  <c r="X56" i="26"/>
  <c r="E55" i="26"/>
  <c r="D55" i="26"/>
  <c r="C55" i="26"/>
  <c r="A55" i="26"/>
  <c r="Z55" i="26" s="1"/>
  <c r="A54" i="26"/>
  <c r="J54" i="26"/>
  <c r="E54" i="26"/>
  <c r="D54" i="26"/>
  <c r="C54" i="26"/>
  <c r="E53" i="26"/>
  <c r="D53" i="26"/>
  <c r="C53" i="26"/>
  <c r="A53" i="26"/>
  <c r="Z53" i="26"/>
  <c r="A52" i="26"/>
  <c r="J52" i="26"/>
  <c r="E52" i="26"/>
  <c r="D52" i="26"/>
  <c r="C52" i="26"/>
  <c r="O52" i="26"/>
  <c r="E51" i="26"/>
  <c r="D51" i="26"/>
  <c r="C51" i="26"/>
  <c r="A51" i="26"/>
  <c r="AB51" i="26" s="1"/>
  <c r="E50" i="26"/>
  <c r="D50" i="26"/>
  <c r="C50" i="26"/>
  <c r="A50" i="26"/>
  <c r="T50" i="26" s="1"/>
  <c r="A49" i="26"/>
  <c r="E49" i="26"/>
  <c r="D49" i="26"/>
  <c r="C49" i="26"/>
  <c r="A48" i="26"/>
  <c r="Y48" i="26" s="1"/>
  <c r="E48" i="26"/>
  <c r="D48" i="26"/>
  <c r="C48" i="26"/>
  <c r="A47" i="26"/>
  <c r="S47" i="26"/>
  <c r="AB47" i="26"/>
  <c r="E47" i="26"/>
  <c r="D47" i="26"/>
  <c r="C47" i="26"/>
  <c r="A46" i="26"/>
  <c r="L46" i="26" s="1"/>
  <c r="E46" i="26"/>
  <c r="D46" i="26"/>
  <c r="C46" i="26"/>
  <c r="B46" i="26"/>
  <c r="X46" i="26"/>
  <c r="A45" i="26"/>
  <c r="Z45" i="26" s="1"/>
  <c r="R45" i="26"/>
  <c r="K45" i="26"/>
  <c r="J45" i="26"/>
  <c r="E45" i="26"/>
  <c r="D45" i="26"/>
  <c r="C45" i="26"/>
  <c r="A44" i="26"/>
  <c r="V44" i="26"/>
  <c r="E44" i="26"/>
  <c r="D44" i="26"/>
  <c r="C44" i="26"/>
  <c r="A43" i="26"/>
  <c r="M43" i="26" s="1"/>
  <c r="E43" i="26"/>
  <c r="D43" i="26"/>
  <c r="C43" i="26"/>
  <c r="A42" i="26"/>
  <c r="AA42" i="26"/>
  <c r="V42" i="26"/>
  <c r="E42" i="26"/>
  <c r="D42" i="26"/>
  <c r="C42" i="26"/>
  <c r="A41" i="26"/>
  <c r="E41" i="26"/>
  <c r="D41" i="26"/>
  <c r="C41" i="26"/>
  <c r="E40" i="26"/>
  <c r="D40" i="26"/>
  <c r="C40" i="26"/>
  <c r="A40" i="26"/>
  <c r="AB40" i="26"/>
  <c r="E39" i="26"/>
  <c r="D39" i="26"/>
  <c r="C39" i="26"/>
  <c r="A39" i="26"/>
  <c r="E38" i="26"/>
  <c r="D38" i="26"/>
  <c r="C38" i="26"/>
  <c r="A38" i="26"/>
  <c r="A37" i="26"/>
  <c r="E37" i="26"/>
  <c r="D37" i="26"/>
  <c r="C37" i="26"/>
  <c r="A36" i="26"/>
  <c r="E36" i="26"/>
  <c r="D36" i="26"/>
  <c r="C36" i="26"/>
  <c r="Y36" i="26"/>
  <c r="A35" i="26"/>
  <c r="E35" i="26"/>
  <c r="D35" i="26"/>
  <c r="C35" i="26"/>
  <c r="A34" i="26"/>
  <c r="E34" i="26"/>
  <c r="D34" i="26"/>
  <c r="C34" i="26"/>
  <c r="A33" i="26"/>
  <c r="X33" i="26"/>
  <c r="E33" i="26"/>
  <c r="D33" i="26"/>
  <c r="C33" i="26"/>
  <c r="A32" i="26"/>
  <c r="S32" i="26"/>
  <c r="AB32" i="26"/>
  <c r="E32" i="26"/>
  <c r="D32" i="26"/>
  <c r="C32" i="26"/>
  <c r="T32" i="26"/>
  <c r="A31" i="26"/>
  <c r="Z31" i="26"/>
  <c r="J31" i="26"/>
  <c r="E31" i="26"/>
  <c r="D31" i="26"/>
  <c r="C31" i="26"/>
  <c r="A30" i="26"/>
  <c r="AA30" i="26"/>
  <c r="Z30" i="26"/>
  <c r="W30" i="26"/>
  <c r="U30" i="26"/>
  <c r="R30" i="26"/>
  <c r="Q30" i="26"/>
  <c r="M30" i="26"/>
  <c r="K30" i="26"/>
  <c r="E30" i="26"/>
  <c r="D30" i="26"/>
  <c r="C30" i="26"/>
  <c r="B30" i="26"/>
  <c r="AC30" i="26"/>
  <c r="A29" i="26"/>
  <c r="Z29" i="26" s="1"/>
  <c r="W29" i="26"/>
  <c r="V29" i="26"/>
  <c r="T29" i="26"/>
  <c r="P29" i="26"/>
  <c r="K29" i="26"/>
  <c r="J29" i="26"/>
  <c r="E29" i="26"/>
  <c r="D29" i="26"/>
  <c r="C29" i="26"/>
  <c r="B29" i="26"/>
  <c r="A28" i="26"/>
  <c r="S28" i="26"/>
  <c r="E28" i="26"/>
  <c r="D28" i="26"/>
  <c r="C28" i="26"/>
  <c r="A27" i="26"/>
  <c r="AB27" i="26"/>
  <c r="U27" i="26"/>
  <c r="Q27" i="26"/>
  <c r="E27" i="26"/>
  <c r="D27" i="26"/>
  <c r="C27" i="26"/>
  <c r="A26" i="26"/>
  <c r="Z26" i="26"/>
  <c r="P26" i="26"/>
  <c r="J26" i="26"/>
  <c r="E26" i="26"/>
  <c r="D26" i="26"/>
  <c r="C26" i="26"/>
  <c r="E25" i="26"/>
  <c r="D25" i="26"/>
  <c r="C25" i="26"/>
  <c r="A25" i="26"/>
  <c r="E24" i="26"/>
  <c r="D24" i="26"/>
  <c r="C24" i="26"/>
  <c r="A24" i="26"/>
  <c r="J24" i="26" s="1"/>
  <c r="A23" i="26"/>
  <c r="E23" i="26"/>
  <c r="D23" i="26"/>
  <c r="C23" i="26"/>
  <c r="A22" i="26"/>
  <c r="T22" i="26" s="1"/>
  <c r="E22" i="26"/>
  <c r="D22" i="26"/>
  <c r="C22" i="26"/>
  <c r="A21" i="26"/>
  <c r="X21" i="26"/>
  <c r="E21" i="26"/>
  <c r="D21" i="26"/>
  <c r="C21" i="26"/>
  <c r="E20" i="26"/>
  <c r="D20" i="26"/>
  <c r="C20" i="26"/>
  <c r="A20" i="26"/>
  <c r="AB20" i="26"/>
  <c r="A19" i="26"/>
  <c r="E19" i="26"/>
  <c r="D19" i="26"/>
  <c r="C19" i="26"/>
  <c r="A18" i="26"/>
  <c r="J18" i="26"/>
  <c r="AB18" i="26"/>
  <c r="V18" i="26"/>
  <c r="T18" i="26"/>
  <c r="O18" i="26"/>
  <c r="L18" i="26"/>
  <c r="E18" i="26"/>
  <c r="D18" i="26"/>
  <c r="C18" i="26"/>
  <c r="AC18" i="26"/>
  <c r="A17" i="26"/>
  <c r="E17" i="26"/>
  <c r="D17" i="26"/>
  <c r="C17" i="26"/>
  <c r="E16" i="26"/>
  <c r="D16" i="26"/>
  <c r="C16" i="26"/>
  <c r="A16" i="26"/>
  <c r="N16" i="26"/>
  <c r="A15" i="26"/>
  <c r="E15" i="26"/>
  <c r="D15" i="26"/>
  <c r="C15" i="26"/>
  <c r="A14" i="26"/>
  <c r="E14" i="26"/>
  <c r="D14" i="26"/>
  <c r="C14" i="26"/>
  <c r="A13" i="26"/>
  <c r="M13" i="26" s="1"/>
  <c r="T13" i="26"/>
  <c r="P13" i="26"/>
  <c r="E13" i="26"/>
  <c r="D13" i="26"/>
  <c r="C13" i="26"/>
  <c r="AB13" i="26"/>
  <c r="AA13" i="26"/>
  <c r="E12" i="26"/>
  <c r="D12" i="26"/>
  <c r="C12" i="26"/>
  <c r="A12" i="26"/>
  <c r="A11" i="26"/>
  <c r="E11" i="26"/>
  <c r="D11" i="26"/>
  <c r="C11" i="26"/>
  <c r="A10" i="26"/>
  <c r="AB10" i="26"/>
  <c r="Z10" i="26"/>
  <c r="X10" i="26"/>
  <c r="T10" i="26"/>
  <c r="S10" i="26"/>
  <c r="R10" i="26"/>
  <c r="L10" i="26"/>
  <c r="J10" i="26"/>
  <c r="E10" i="26"/>
  <c r="D10" i="26"/>
  <c r="C10" i="26"/>
  <c r="B10" i="26"/>
  <c r="AC10" i="26"/>
  <c r="A9" i="26"/>
  <c r="X9" i="26"/>
  <c r="P9" i="26"/>
  <c r="E9" i="26"/>
  <c r="D9" i="26"/>
  <c r="C9" i="26"/>
  <c r="AA9" i="26"/>
  <c r="E8" i="26"/>
  <c r="D8" i="26"/>
  <c r="C8" i="26"/>
  <c r="A8" i="26"/>
  <c r="K8" i="26"/>
  <c r="A7" i="26"/>
  <c r="AA7" i="26"/>
  <c r="E7" i="26"/>
  <c r="D7" i="26"/>
  <c r="C7" i="26"/>
  <c r="E6" i="26"/>
  <c r="D6" i="26"/>
  <c r="C6" i="26"/>
  <c r="A6" i="26"/>
  <c r="A5" i="26"/>
  <c r="E5" i="26"/>
  <c r="D5" i="26"/>
  <c r="C5" i="26"/>
  <c r="E4" i="26"/>
  <c r="D4" i="26"/>
  <c r="C4" i="26"/>
  <c r="A4" i="26"/>
  <c r="A3" i="26"/>
  <c r="AA3" i="26" s="1"/>
  <c r="V3" i="26"/>
  <c r="E3" i="26"/>
  <c r="D3" i="26"/>
  <c r="C3" i="26"/>
  <c r="E2" i="26"/>
  <c r="D2" i="26"/>
  <c r="C2" i="26"/>
  <c r="A2" i="26"/>
  <c r="AC1" i="26"/>
  <c r="AB1" i="26"/>
  <c r="AA1" i="26"/>
  <c r="Z1" i="26"/>
  <c r="Y1" i="26"/>
  <c r="X1" i="26"/>
  <c r="W1" i="26"/>
  <c r="V1" i="26"/>
  <c r="U1" i="26"/>
  <c r="T1" i="26"/>
  <c r="S1" i="26"/>
  <c r="R1" i="26"/>
  <c r="Q1" i="26"/>
  <c r="P1" i="26"/>
  <c r="O1" i="26"/>
  <c r="N1" i="26"/>
  <c r="M1" i="26"/>
  <c r="L1" i="26"/>
  <c r="K1" i="26"/>
  <c r="J1" i="26"/>
  <c r="Q4" i="26"/>
  <c r="U4" i="26"/>
  <c r="Y4" i="26"/>
  <c r="AC12" i="26"/>
  <c r="AB38" i="26"/>
  <c r="X38" i="26"/>
  <c r="P38" i="26"/>
  <c r="L38" i="26"/>
  <c r="J4" i="26"/>
  <c r="V4" i="26"/>
  <c r="M9" i="26"/>
  <c r="Q9" i="26"/>
  <c r="U9" i="26"/>
  <c r="Y9" i="26"/>
  <c r="AC9" i="26"/>
  <c r="J12" i="26"/>
  <c r="Q13" i="26"/>
  <c r="U13" i="26"/>
  <c r="Y13" i="26"/>
  <c r="AC13" i="26"/>
  <c r="Z20" i="26"/>
  <c r="M21" i="26"/>
  <c r="Q21" i="26"/>
  <c r="U21" i="26"/>
  <c r="X34" i="26"/>
  <c r="T34" i="26"/>
  <c r="P34" i="26"/>
  <c r="L34" i="26"/>
  <c r="S34" i="26"/>
  <c r="O35" i="26"/>
  <c r="T35" i="26"/>
  <c r="V36" i="26"/>
  <c r="R36" i="26"/>
  <c r="P36" i="26"/>
  <c r="U36" i="26"/>
  <c r="B38" i="26"/>
  <c r="J38" i="26"/>
  <c r="O38" i="26"/>
  <c r="Z38" i="26"/>
  <c r="J39" i="26"/>
  <c r="U39" i="26"/>
  <c r="Q40" i="26"/>
  <c r="AA50" i="26"/>
  <c r="W50" i="26"/>
  <c r="O50" i="26"/>
  <c r="K50" i="26"/>
  <c r="V50" i="26"/>
  <c r="Q50" i="26"/>
  <c r="L50" i="26"/>
  <c r="U50" i="26"/>
  <c r="J50" i="26"/>
  <c r="M50" i="26"/>
  <c r="X50" i="26"/>
  <c r="O51" i="26"/>
  <c r="Q24" i="26"/>
  <c r="Y38" i="26"/>
  <c r="Z40" i="26"/>
  <c r="V40" i="26"/>
  <c r="R40" i="26"/>
  <c r="N40" i="26"/>
  <c r="J40" i="26"/>
  <c r="B40" i="26"/>
  <c r="R51" i="26"/>
  <c r="AC51" i="26"/>
  <c r="Q51" i="26"/>
  <c r="K51" i="26"/>
  <c r="N4" i="26"/>
  <c r="Z4" i="26"/>
  <c r="N24" i="26"/>
  <c r="R24" i="26"/>
  <c r="V24" i="26"/>
  <c r="M2" i="26"/>
  <c r="L3" i="26"/>
  <c r="K4" i="26"/>
  <c r="O4" i="26"/>
  <c r="S4" i="26"/>
  <c r="AA4" i="26"/>
  <c r="B9" i="26"/>
  <c r="J9" i="26"/>
  <c r="N9" i="26"/>
  <c r="R9" i="26"/>
  <c r="V9" i="26"/>
  <c r="Z9" i="26"/>
  <c r="M10" i="26"/>
  <c r="Q10" i="26"/>
  <c r="Y10" i="26"/>
  <c r="S12" i="26"/>
  <c r="AA12" i="26"/>
  <c r="B13" i="26"/>
  <c r="J13" i="26"/>
  <c r="N13" i="26"/>
  <c r="R13" i="26"/>
  <c r="Z13" i="26"/>
  <c r="Y14" i="26"/>
  <c r="J17" i="26"/>
  <c r="N17" i="26"/>
  <c r="M18" i="26"/>
  <c r="Q18" i="26"/>
  <c r="U18" i="26"/>
  <c r="Y18" i="26"/>
  <c r="O20" i="26"/>
  <c r="W20" i="26"/>
  <c r="AA20" i="26"/>
  <c r="B21" i="26"/>
  <c r="Q22" i="26"/>
  <c r="U22" i="26"/>
  <c r="Y22" i="26"/>
  <c r="P23" i="26"/>
  <c r="T23" i="26"/>
  <c r="X23" i="26"/>
  <c r="K24" i="26"/>
  <c r="S24" i="26"/>
  <c r="Q26" i="26"/>
  <c r="U26" i="26"/>
  <c r="Y26" i="26"/>
  <c r="M27" i="26"/>
  <c r="R27" i="26"/>
  <c r="X27" i="26"/>
  <c r="T28" i="26"/>
  <c r="AB30" i="26"/>
  <c r="X30" i="26"/>
  <c r="T30" i="26"/>
  <c r="P30" i="26"/>
  <c r="L30" i="26"/>
  <c r="N30" i="26"/>
  <c r="S30" i="26"/>
  <c r="Y30" i="26"/>
  <c r="AA31" i="26"/>
  <c r="W31" i="26"/>
  <c r="S31" i="26"/>
  <c r="O31" i="26"/>
  <c r="N31" i="26"/>
  <c r="Y31" i="26"/>
  <c r="Z32" i="26"/>
  <c r="V32" i="26"/>
  <c r="R32" i="26"/>
  <c r="N32" i="26"/>
  <c r="J32" i="26"/>
  <c r="B32" i="26"/>
  <c r="K32" i="26"/>
  <c r="P32" i="26"/>
  <c r="U32" i="26"/>
  <c r="AA32" i="26"/>
  <c r="B34" i="26"/>
  <c r="J34" i="26"/>
  <c r="O34" i="26"/>
  <c r="J35" i="26"/>
  <c r="Z35" i="26"/>
  <c r="L36" i="26"/>
  <c r="Q36" i="26"/>
  <c r="K38" i="26"/>
  <c r="Q38" i="26"/>
  <c r="V38" i="26"/>
  <c r="AA38" i="26"/>
  <c r="M40" i="26"/>
  <c r="X40" i="26"/>
  <c r="M42" i="26"/>
  <c r="R42" i="26"/>
  <c r="W42" i="26"/>
  <c r="AB49" i="26"/>
  <c r="X49" i="26"/>
  <c r="T49" i="26"/>
  <c r="P49" i="26"/>
  <c r="L49" i="26"/>
  <c r="AA49" i="26"/>
  <c r="V49" i="26"/>
  <c r="Q49" i="26"/>
  <c r="K49" i="26"/>
  <c r="Z49" i="26"/>
  <c r="U49" i="26"/>
  <c r="O49" i="26"/>
  <c r="J49" i="26"/>
  <c r="B49" i="26"/>
  <c r="M49" i="26"/>
  <c r="W49" i="26"/>
  <c r="P51" i="26"/>
  <c r="O53" i="26"/>
  <c r="P54" i="26"/>
  <c r="Q55" i="26"/>
  <c r="U16" i="26"/>
  <c r="Q20" i="26"/>
  <c r="T39" i="26"/>
  <c r="K40" i="26"/>
  <c r="Q3" i="26"/>
  <c r="U3" i="26"/>
  <c r="Y3" i="26"/>
  <c r="L4" i="26"/>
  <c r="T4" i="26"/>
  <c r="X4" i="26"/>
  <c r="Q7" i="26"/>
  <c r="Y7" i="26"/>
  <c r="K9" i="26"/>
  <c r="O9" i="26"/>
  <c r="S9" i="26"/>
  <c r="W9" i="26"/>
  <c r="L12" i="26"/>
  <c r="P12" i="26"/>
  <c r="K13" i="26"/>
  <c r="O13" i="26"/>
  <c r="S13" i="26"/>
  <c r="W13" i="26"/>
  <c r="T16" i="26"/>
  <c r="K17" i="26"/>
  <c r="L20" i="26"/>
  <c r="T20" i="26"/>
  <c r="O21" i="26"/>
  <c r="S21" i="26"/>
  <c r="W21" i="26"/>
  <c r="M23" i="26"/>
  <c r="U23" i="26"/>
  <c r="Y23" i="26"/>
  <c r="P24" i="26"/>
  <c r="X24" i="26"/>
  <c r="S25" i="26"/>
  <c r="AA27" i="26"/>
  <c r="W27" i="26"/>
  <c r="S27" i="26"/>
  <c r="O27" i="26"/>
  <c r="K27" i="26"/>
  <c r="N27" i="26"/>
  <c r="T27" i="26"/>
  <c r="Y27" i="26"/>
  <c r="Z28" i="26"/>
  <c r="R28" i="26"/>
  <c r="N28" i="26"/>
  <c r="J28" i="26"/>
  <c r="B28" i="26"/>
  <c r="P28" i="26"/>
  <c r="U28" i="26"/>
  <c r="K34" i="26"/>
  <c r="Q34" i="26"/>
  <c r="V34" i="26"/>
  <c r="AA34" i="26"/>
  <c r="M36" i="26"/>
  <c r="S36" i="26"/>
  <c r="X36" i="26"/>
  <c r="AC36" i="26"/>
  <c r="M38" i="26"/>
  <c r="R38" i="26"/>
  <c r="M39" i="26"/>
  <c r="X39" i="26"/>
  <c r="AC39" i="26"/>
  <c r="O40" i="26"/>
  <c r="T40" i="26"/>
  <c r="Y40" i="26"/>
  <c r="P42" i="26"/>
  <c r="L42" i="26"/>
  <c r="N42" i="26"/>
  <c r="S42" i="26"/>
  <c r="Y42" i="26"/>
  <c r="Z43" i="26"/>
  <c r="T43" i="26"/>
  <c r="O43" i="26"/>
  <c r="K43" i="26"/>
  <c r="U43" i="26"/>
  <c r="R50" i="26"/>
  <c r="AC50" i="26"/>
  <c r="AB53" i="26"/>
  <c r="X53" i="26"/>
  <c r="T53" i="26"/>
  <c r="P53" i="26"/>
  <c r="AC53" i="26"/>
  <c r="W53" i="26"/>
  <c r="R53" i="26"/>
  <c r="M53" i="26"/>
  <c r="AA53" i="26"/>
  <c r="V53" i="26"/>
  <c r="Q53" i="26"/>
  <c r="S53" i="26"/>
  <c r="AA54" i="26"/>
  <c r="W54" i="26"/>
  <c r="S54" i="26"/>
  <c r="O54" i="26"/>
  <c r="K54" i="26"/>
  <c r="AC54" i="26"/>
  <c r="R54" i="26"/>
  <c r="M54" i="26"/>
  <c r="AB54" i="26"/>
  <c r="V54" i="26"/>
  <c r="Q54" i="26"/>
  <c r="L54" i="26"/>
  <c r="T54" i="26"/>
  <c r="R55" i="26"/>
  <c r="N55" i="26"/>
  <c r="J55" i="26"/>
  <c r="O55" i="26"/>
  <c r="X55" i="26"/>
  <c r="S55" i="26"/>
  <c r="AB65" i="26"/>
  <c r="X65" i="26"/>
  <c r="T65" i="26"/>
  <c r="P65" i="26"/>
  <c r="L65" i="26"/>
  <c r="N65" i="26"/>
  <c r="S65" i="26"/>
  <c r="Y65" i="26"/>
  <c r="AA66" i="26"/>
  <c r="W66" i="26"/>
  <c r="S66" i="26"/>
  <c r="O66" i="26"/>
  <c r="K66" i="26"/>
  <c r="N66" i="26"/>
  <c r="T66" i="26"/>
  <c r="Y66" i="26"/>
  <c r="V67" i="26"/>
  <c r="R67" i="26"/>
  <c r="N67" i="26"/>
  <c r="J67" i="26"/>
  <c r="B67" i="26"/>
  <c r="K67" i="26"/>
  <c r="P67" i="26"/>
  <c r="AA67" i="26"/>
  <c r="V71" i="26"/>
  <c r="B71" i="26"/>
  <c r="L71" i="26"/>
  <c r="K77" i="26"/>
  <c r="AA95" i="26"/>
  <c r="W95" i="26"/>
  <c r="O95" i="26"/>
  <c r="K95" i="26"/>
  <c r="Z95" i="26"/>
  <c r="U95" i="26"/>
  <c r="P95" i="26"/>
  <c r="J95" i="26"/>
  <c r="B95" i="26"/>
  <c r="X95" i="26"/>
  <c r="R95" i="26"/>
  <c r="M95" i="26"/>
  <c r="T95" i="26"/>
  <c r="AB95" i="26"/>
  <c r="Q95" i="26"/>
  <c r="Y95" i="26"/>
  <c r="V95" i="26"/>
  <c r="L95" i="26"/>
  <c r="M29" i="26"/>
  <c r="Q29" i="26"/>
  <c r="U29" i="26"/>
  <c r="Y29" i="26"/>
  <c r="M37" i="26"/>
  <c r="U37" i="26"/>
  <c r="Y37" i="26"/>
  <c r="AB45" i="26"/>
  <c r="X45" i="26"/>
  <c r="P45" i="26"/>
  <c r="L45" i="26"/>
  <c r="S45" i="26"/>
  <c r="Y45" i="26"/>
  <c r="AA46" i="26"/>
  <c r="W46" i="26"/>
  <c r="S46" i="26"/>
  <c r="K46" i="26"/>
  <c r="T46" i="26"/>
  <c r="Y46" i="26"/>
  <c r="Z47" i="26"/>
  <c r="V47" i="26"/>
  <c r="R47" i="26"/>
  <c r="N47" i="26"/>
  <c r="J47" i="26"/>
  <c r="B47" i="26"/>
  <c r="K47" i="26"/>
  <c r="P47" i="26"/>
  <c r="U47" i="26"/>
  <c r="AA47" i="26"/>
  <c r="M57" i="26"/>
  <c r="R57" i="26"/>
  <c r="W57" i="26"/>
  <c r="AA62" i="26"/>
  <c r="W62" i="26"/>
  <c r="S62" i="26"/>
  <c r="O62" i="26"/>
  <c r="K62" i="26"/>
  <c r="N62" i="26"/>
  <c r="T62" i="26"/>
  <c r="Y62" i="26"/>
  <c r="Z63" i="26"/>
  <c r="V63" i="26"/>
  <c r="R63" i="26"/>
  <c r="B63" i="26"/>
  <c r="K63" i="26"/>
  <c r="P63" i="26"/>
  <c r="U63" i="26"/>
  <c r="AA63" i="26"/>
  <c r="B65" i="26"/>
  <c r="J65" i="26"/>
  <c r="O65" i="26"/>
  <c r="U65" i="26"/>
  <c r="Z65" i="26"/>
  <c r="B66" i="26"/>
  <c r="J66" i="26"/>
  <c r="L66" i="26"/>
  <c r="P66" i="26"/>
  <c r="Q66" i="26"/>
  <c r="U66" i="26"/>
  <c r="V66" i="26"/>
  <c r="Z66" i="26"/>
  <c r="AB66" i="26"/>
  <c r="L67" i="26"/>
  <c r="Q67" i="26"/>
  <c r="W67" i="26"/>
  <c r="AA70" i="26"/>
  <c r="W70" i="26"/>
  <c r="S70" i="26"/>
  <c r="O70" i="26"/>
  <c r="K70" i="26"/>
  <c r="Z70" i="26"/>
  <c r="U70" i="26"/>
  <c r="P70" i="26"/>
  <c r="J70" i="26"/>
  <c r="B70" i="26"/>
  <c r="L70" i="26"/>
  <c r="R70" i="26"/>
  <c r="Y70" i="26"/>
  <c r="AA71" i="26"/>
  <c r="S77" i="26"/>
  <c r="AB57" i="26"/>
  <c r="X57" i="26"/>
  <c r="T57" i="26"/>
  <c r="P57" i="26"/>
  <c r="L57" i="26"/>
  <c r="N57" i="26"/>
  <c r="S57" i="26"/>
  <c r="Y57" i="26"/>
  <c r="S58" i="26"/>
  <c r="N59" i="26"/>
  <c r="J59" i="26"/>
  <c r="K65" i="26"/>
  <c r="Q65" i="26"/>
  <c r="V65" i="26"/>
  <c r="AA65" i="26"/>
  <c r="M67" i="26"/>
  <c r="X67" i="26"/>
  <c r="AC67" i="26"/>
  <c r="L69" i="26"/>
  <c r="U69" i="26"/>
  <c r="Y77" i="26"/>
  <c r="AB73" i="26"/>
  <c r="X73" i="26"/>
  <c r="T73" i="26"/>
  <c r="P73" i="26"/>
  <c r="L73" i="26"/>
  <c r="N73" i="26"/>
  <c r="S73" i="26"/>
  <c r="AA74" i="26"/>
  <c r="W74" i="26"/>
  <c r="S74" i="26"/>
  <c r="O74" i="26"/>
  <c r="K74" i="26"/>
  <c r="N74" i="26"/>
  <c r="Z75" i="26"/>
  <c r="V75" i="26"/>
  <c r="R75" i="26"/>
  <c r="N75" i="26"/>
  <c r="J75" i="26"/>
  <c r="B75" i="26"/>
  <c r="K75" i="26"/>
  <c r="U75" i="26"/>
  <c r="AA75" i="26"/>
  <c r="AA87" i="26"/>
  <c r="W87" i="26"/>
  <c r="S87" i="26"/>
  <c r="O87" i="26"/>
  <c r="K87" i="26"/>
  <c r="X87" i="26"/>
  <c r="R87" i="26"/>
  <c r="M87" i="26"/>
  <c r="AB87" i="26"/>
  <c r="U87" i="26"/>
  <c r="N87" i="26"/>
  <c r="Z87" i="26"/>
  <c r="T87" i="26"/>
  <c r="L87" i="26"/>
  <c r="Y87" i="26"/>
  <c r="Q87" i="26"/>
  <c r="J87" i="26"/>
  <c r="B87" i="26"/>
  <c r="P87" i="26"/>
  <c r="Q44" i="26"/>
  <c r="U44" i="26"/>
  <c r="Y44" i="26"/>
  <c r="M52" i="26"/>
  <c r="Q52" i="26"/>
  <c r="U52" i="26"/>
  <c r="Y52" i="26"/>
  <c r="M56" i="26"/>
  <c r="Q56" i="26"/>
  <c r="U56" i="26"/>
  <c r="Y56" i="26"/>
  <c r="M64" i="26"/>
  <c r="Q64" i="26"/>
  <c r="U64" i="26"/>
  <c r="Y64" i="26"/>
  <c r="AC68" i="26"/>
  <c r="Y68" i="26"/>
  <c r="M68" i="26"/>
  <c r="Q68" i="26"/>
  <c r="U68" i="26"/>
  <c r="Z68" i="26"/>
  <c r="K73" i="26"/>
  <c r="Q73" i="26"/>
  <c r="V73" i="26"/>
  <c r="AA73" i="26"/>
  <c r="L74" i="26"/>
  <c r="Q74" i="26"/>
  <c r="V74" i="26"/>
  <c r="AB74" i="26"/>
  <c r="M75" i="26"/>
  <c r="S75" i="26"/>
  <c r="X75" i="26"/>
  <c r="AC75" i="26"/>
  <c r="AA78" i="26"/>
  <c r="W78" i="26"/>
  <c r="S78" i="26"/>
  <c r="O78" i="26"/>
  <c r="K78" i="26"/>
  <c r="AC78" i="26"/>
  <c r="X78" i="26"/>
  <c r="R78" i="26"/>
  <c r="M78" i="26"/>
  <c r="P78" i="26"/>
  <c r="V78" i="26"/>
  <c r="Z79" i="26"/>
  <c r="V79" i="26"/>
  <c r="R79" i="26"/>
  <c r="N79" i="26"/>
  <c r="J79" i="26"/>
  <c r="B79" i="26"/>
  <c r="Y79" i="26"/>
  <c r="T79" i="26"/>
  <c r="O79" i="26"/>
  <c r="K79" i="26"/>
  <c r="Q79" i="26"/>
  <c r="X79" i="26"/>
  <c r="AB86" i="26"/>
  <c r="X86" i="26"/>
  <c r="T86" i="26"/>
  <c r="P86" i="26"/>
  <c r="L86" i="26"/>
  <c r="AC86" i="26"/>
  <c r="R86" i="26"/>
  <c r="M86" i="26"/>
  <c r="AA86" i="26"/>
  <c r="U86" i="26"/>
  <c r="N86" i="26"/>
  <c r="Z86" i="26"/>
  <c r="S86" i="26"/>
  <c r="Y86" i="26"/>
  <c r="Q86" i="26"/>
  <c r="J86" i="26"/>
  <c r="B86" i="26"/>
  <c r="O86" i="26"/>
  <c r="Z88" i="26"/>
  <c r="V88" i="26"/>
  <c r="N88" i="26"/>
  <c r="J88" i="26"/>
  <c r="B88" i="26"/>
  <c r="Y88" i="26"/>
  <c r="T88" i="26"/>
  <c r="O88" i="26"/>
  <c r="AC88" i="26"/>
  <c r="P88" i="26"/>
  <c r="AB88" i="26"/>
  <c r="U88" i="26"/>
  <c r="M88" i="26"/>
  <c r="AA88" i="26"/>
  <c r="S88" i="26"/>
  <c r="L88" i="26"/>
  <c r="AC85" i="26"/>
  <c r="AB85" i="26"/>
  <c r="X85" i="26"/>
  <c r="T85" i="26"/>
  <c r="P85" i="26"/>
  <c r="L85" i="26"/>
  <c r="N85" i="26"/>
  <c r="S85" i="26"/>
  <c r="Y85" i="26"/>
  <c r="AB94" i="26"/>
  <c r="X94" i="26"/>
  <c r="T94" i="26"/>
  <c r="P94" i="26"/>
  <c r="L94" i="26"/>
  <c r="Z94" i="26"/>
  <c r="O94" i="26"/>
  <c r="J94" i="26"/>
  <c r="B94" i="26"/>
  <c r="AC94" i="26"/>
  <c r="W94" i="26"/>
  <c r="R94" i="26"/>
  <c r="M94" i="26"/>
  <c r="V94" i="26"/>
  <c r="N94" i="26"/>
  <c r="Q94" i="26"/>
  <c r="Y94" i="26"/>
  <c r="AA94" i="26"/>
  <c r="Q72" i="26"/>
  <c r="M76" i="26"/>
  <c r="Q76" i="26"/>
  <c r="U76" i="26"/>
  <c r="Y76" i="26"/>
  <c r="AB81" i="26"/>
  <c r="X81" i="26"/>
  <c r="T81" i="26"/>
  <c r="P81" i="26"/>
  <c r="L81" i="26"/>
  <c r="N81" i="26"/>
  <c r="S81" i="26"/>
  <c r="Y81" i="26"/>
  <c r="AA82" i="26"/>
  <c r="W82" i="26"/>
  <c r="S82" i="26"/>
  <c r="O82" i="26"/>
  <c r="K82" i="26"/>
  <c r="N82" i="26"/>
  <c r="T82" i="26"/>
  <c r="Y82" i="26"/>
  <c r="Z83" i="26"/>
  <c r="V83" i="26"/>
  <c r="R83" i="26"/>
  <c r="N83" i="26"/>
  <c r="J83" i="26"/>
  <c r="B83" i="26"/>
  <c r="K83" i="26"/>
  <c r="P83" i="26"/>
  <c r="U83" i="26"/>
  <c r="AA83" i="26"/>
  <c r="B85" i="26"/>
  <c r="J85" i="26"/>
  <c r="O85" i="26"/>
  <c r="U85" i="26"/>
  <c r="Z85" i="26"/>
  <c r="K85" i="26"/>
  <c r="Q85" i="26"/>
  <c r="V85" i="26"/>
  <c r="AA85" i="26"/>
  <c r="Z96" i="26"/>
  <c r="V96" i="26"/>
  <c r="R96" i="26"/>
  <c r="AB96" i="26"/>
  <c r="Q96" i="26"/>
  <c r="L96" i="26"/>
  <c r="Y96" i="26"/>
  <c r="U96" i="26"/>
  <c r="AB100" i="26"/>
  <c r="X100" i="26"/>
  <c r="P100" i="26"/>
  <c r="L100" i="26"/>
  <c r="Z100" i="26"/>
  <c r="V100" i="26"/>
  <c r="R100" i="26"/>
  <c r="N100" i="26"/>
  <c r="J100" i="26"/>
  <c r="Y100" i="26"/>
  <c r="Q100" i="26"/>
  <c r="W100" i="26"/>
  <c r="O100" i="26"/>
  <c r="AC100" i="26"/>
  <c r="U100" i="26"/>
  <c r="M100" i="26"/>
  <c r="AB98" i="26"/>
  <c r="X98" i="26"/>
  <c r="T98" i="26"/>
  <c r="P98" i="26"/>
  <c r="L98" i="26"/>
  <c r="N98" i="26"/>
  <c r="S98" i="26"/>
  <c r="Y98" i="26"/>
  <c r="M80" i="26"/>
  <c r="M84" i="26"/>
  <c r="Q84" i="26"/>
  <c r="U84" i="26"/>
  <c r="Y84" i="26"/>
  <c r="AB90" i="26"/>
  <c r="X90" i="26"/>
  <c r="P90" i="26"/>
  <c r="L90" i="26"/>
  <c r="N90" i="26"/>
  <c r="S90" i="26"/>
  <c r="Y90" i="26"/>
  <c r="AA91" i="26"/>
  <c r="W91" i="26"/>
  <c r="S91" i="26"/>
  <c r="O91" i="26"/>
  <c r="K91" i="26"/>
  <c r="N91" i="26"/>
  <c r="T91" i="26"/>
  <c r="Y91" i="26"/>
  <c r="Z92" i="26"/>
  <c r="V92" i="26"/>
  <c r="R92" i="26"/>
  <c r="N92" i="26"/>
  <c r="J92" i="26"/>
  <c r="B92" i="26"/>
  <c r="K92" i="26"/>
  <c r="P92" i="26"/>
  <c r="U92" i="26"/>
  <c r="AA92" i="26"/>
  <c r="K98" i="26"/>
  <c r="Q98" i="26"/>
  <c r="V98" i="26"/>
  <c r="AA98" i="26"/>
  <c r="M89" i="26"/>
  <c r="Q89" i="26"/>
  <c r="U89" i="26"/>
  <c r="Y89" i="26"/>
  <c r="Q93" i="26"/>
  <c r="U93" i="26"/>
  <c r="Y93" i="26"/>
  <c r="M97" i="26"/>
  <c r="Q97" i="26"/>
  <c r="U97" i="26"/>
  <c r="Y97" i="26"/>
  <c r="S99" i="26"/>
  <c r="AA99" i="26"/>
  <c r="M101" i="26"/>
  <c r="Q99" i="26"/>
  <c r="Y99" i="26"/>
  <c r="I93" i="24"/>
  <c r="G93" i="24" s="1"/>
  <c r="I88" i="24"/>
  <c r="F88" i="24" s="1"/>
  <c r="I96" i="24"/>
  <c r="M96" i="24" s="1"/>
  <c r="I79" i="24"/>
  <c r="I86" i="24"/>
  <c r="M86" i="24" s="1"/>
  <c r="I87" i="24"/>
  <c r="L88" i="24"/>
  <c r="K88" i="24"/>
  <c r="J88" i="24"/>
  <c r="L90" i="24"/>
  <c r="K90" i="24"/>
  <c r="J90" i="24"/>
  <c r="I90" i="24"/>
  <c r="L91" i="24"/>
  <c r="K91" i="24"/>
  <c r="J91" i="24"/>
  <c r="I91" i="24"/>
  <c r="L89" i="24"/>
  <c r="K89" i="24"/>
  <c r="J89" i="24"/>
  <c r="I89" i="24"/>
  <c r="E89" i="24" s="1"/>
  <c r="K94" i="24"/>
  <c r="J94" i="24"/>
  <c r="I94" i="24"/>
  <c r="K93" i="24"/>
  <c r="J93" i="24"/>
  <c r="L96" i="24"/>
  <c r="K96" i="24"/>
  <c r="J96" i="24"/>
  <c r="L75" i="24"/>
  <c r="K75" i="24"/>
  <c r="J75" i="24"/>
  <c r="I75" i="24"/>
  <c r="M75" i="24" s="1"/>
  <c r="L79" i="24"/>
  <c r="K79" i="24"/>
  <c r="J79" i="24"/>
  <c r="L78" i="24"/>
  <c r="K78" i="24"/>
  <c r="J78" i="24"/>
  <c r="I78" i="24"/>
  <c r="G78" i="24" s="1"/>
  <c r="L73" i="24"/>
  <c r="K73" i="24"/>
  <c r="J73" i="24"/>
  <c r="I73" i="24"/>
  <c r="G73" i="24" s="1"/>
  <c r="L34" i="24"/>
  <c r="K34" i="24"/>
  <c r="J34" i="24"/>
  <c r="I34" i="24"/>
  <c r="L86" i="24"/>
  <c r="K86" i="24"/>
  <c r="J86" i="24"/>
  <c r="L87" i="24"/>
  <c r="K87" i="24"/>
  <c r="J87" i="24"/>
  <c r="L72" i="24"/>
  <c r="K72" i="24"/>
  <c r="J72" i="24"/>
  <c r="I72" i="24"/>
  <c r="K60" i="24"/>
  <c r="J60" i="24"/>
  <c r="I60" i="24"/>
  <c r="K55" i="24"/>
  <c r="J55" i="24"/>
  <c r="I55" i="24"/>
  <c r="L54" i="24"/>
  <c r="K54" i="24"/>
  <c r="J54" i="24"/>
  <c r="I54" i="24"/>
  <c r="K83" i="24"/>
  <c r="J83" i="24"/>
  <c r="I83" i="24"/>
  <c r="H83" i="24" s="1"/>
  <c r="K43" i="24"/>
  <c r="J43" i="24"/>
  <c r="M43" i="24" s="1"/>
  <c r="I43" i="24"/>
  <c r="L42" i="24"/>
  <c r="K42" i="24"/>
  <c r="J42" i="24"/>
  <c r="I42" i="24"/>
  <c r="K33" i="24"/>
  <c r="J33" i="24"/>
  <c r="I33" i="24"/>
  <c r="I28" i="24"/>
  <c r="H28" i="24" s="1"/>
  <c r="J28" i="24"/>
  <c r="K28" i="24"/>
  <c r="L28" i="24"/>
  <c r="K22" i="24"/>
  <c r="I22" i="24"/>
  <c r="M22" i="24" s="1"/>
  <c r="L13" i="24"/>
  <c r="K13" i="24"/>
  <c r="J13" i="24"/>
  <c r="I13" i="24"/>
  <c r="K27" i="24"/>
  <c r="J27" i="24"/>
  <c r="I27" i="24"/>
  <c r="F27" i="24" s="1"/>
  <c r="L68" i="24"/>
  <c r="K68" i="24"/>
  <c r="J68" i="24"/>
  <c r="I68" i="24"/>
  <c r="K38" i="24"/>
  <c r="I38" i="24"/>
  <c r="F38" i="24" s="1"/>
  <c r="J38" i="24"/>
  <c r="L37" i="24"/>
  <c r="K37" i="24"/>
  <c r="J37" i="24"/>
  <c r="I37" i="24"/>
  <c r="F37" i="24" s="1"/>
  <c r="F28" i="2"/>
  <c r="E28" i="2" s="1"/>
  <c r="F27" i="2"/>
  <c r="E27" i="2" s="1"/>
  <c r="F26" i="2"/>
  <c r="E26" i="2"/>
  <c r="F25" i="2"/>
  <c r="E25" i="2" s="1"/>
  <c r="F24" i="2"/>
  <c r="E24" i="2" s="1"/>
  <c r="F23" i="2"/>
  <c r="E23" i="2" s="1"/>
  <c r="F22" i="2"/>
  <c r="E22" i="2" s="1"/>
  <c r="F21" i="2"/>
  <c r="E21" i="2"/>
  <c r="F20" i="2"/>
  <c r="E20" i="2"/>
  <c r="CL35" i="9"/>
  <c r="CL34" i="9"/>
  <c r="CK33" i="9"/>
  <c r="CL33" i="9" s="1"/>
  <c r="CL32" i="9"/>
  <c r="CL26" i="9"/>
  <c r="CL25" i="9"/>
  <c r="CL24" i="9"/>
  <c r="CL23" i="9"/>
  <c r="CL18" i="9"/>
  <c r="CL17" i="9"/>
  <c r="CL14" i="9"/>
  <c r="CL13" i="9"/>
  <c r="CL12" i="9"/>
  <c r="CL11" i="9"/>
  <c r="CK31" i="9"/>
  <c r="CL31" i="9" s="1"/>
  <c r="CK29" i="9"/>
  <c r="BQ29" i="9"/>
  <c r="CH33" i="9"/>
  <c r="CI33" i="9"/>
  <c r="CH35" i="9"/>
  <c r="DC35" i="9" s="1"/>
  <c r="BN35" i="9"/>
  <c r="CH34" i="9"/>
  <c r="CI34" i="9" s="1"/>
  <c r="CH32" i="9"/>
  <c r="CI32" i="9"/>
  <c r="CH31" i="9"/>
  <c r="CI31" i="9"/>
  <c r="CH29" i="9"/>
  <c r="BN29" i="9"/>
  <c r="BO29" i="9"/>
  <c r="CH26" i="9"/>
  <c r="CI26" i="9"/>
  <c r="CH25" i="9"/>
  <c r="CI25" i="9" s="1"/>
  <c r="CH24" i="9"/>
  <c r="CI24" i="9"/>
  <c r="CH23" i="9"/>
  <c r="CI23" i="9"/>
  <c r="CH18" i="9"/>
  <c r="BN18" i="9"/>
  <c r="CI18" i="9" s="1"/>
  <c r="CH17" i="9"/>
  <c r="DC17" i="9" s="1"/>
  <c r="CH14" i="9"/>
  <c r="DC14" i="9" s="1"/>
  <c r="CH13" i="9"/>
  <c r="CH12" i="9"/>
  <c r="CH11" i="9"/>
  <c r="DC11" i="9" s="1"/>
  <c r="CI11" i="9"/>
  <c r="AT35" i="9"/>
  <c r="BN13" i="9"/>
  <c r="BR35" i="9"/>
  <c r="BR19" i="9"/>
  <c r="BR18" i="9"/>
  <c r="AW17" i="9"/>
  <c r="BR17" i="9" s="1"/>
  <c r="BN19" i="9"/>
  <c r="BO19" i="9" s="1"/>
  <c r="AW29" i="9"/>
  <c r="BN30" i="9"/>
  <c r="BO30" i="9"/>
  <c r="AT30" i="9"/>
  <c r="AT29" i="9"/>
  <c r="BN17" i="9"/>
  <c r="CI17" i="9" s="1"/>
  <c r="AT17" i="9"/>
  <c r="BN14" i="9"/>
  <c r="AT14" i="9"/>
  <c r="BN12" i="9"/>
  <c r="BN11" i="9"/>
  <c r="AT11" i="9"/>
  <c r="BO11" i="9" s="1"/>
  <c r="AW12" i="9"/>
  <c r="BR12" i="9" s="1"/>
  <c r="AW30" i="9"/>
  <c r="BR30" i="9"/>
  <c r="AW28" i="9"/>
  <c r="AW20" i="9"/>
  <c r="AW14" i="9"/>
  <c r="BR14" i="9" s="1"/>
  <c r="AW13" i="9"/>
  <c r="BR13" i="9" s="1"/>
  <c r="AW11" i="9"/>
  <c r="BR11" i="9"/>
  <c r="AT28" i="9"/>
  <c r="AT20" i="9"/>
  <c r="AT13" i="9"/>
  <c r="AT12" i="9"/>
  <c r="BO18" i="9"/>
  <c r="F29" i="2"/>
  <c r="E29" i="2"/>
  <c r="F19" i="2"/>
  <c r="E19" i="2" s="1"/>
  <c r="F18" i="2"/>
  <c r="E18" i="2" s="1"/>
  <c r="V29" i="12"/>
  <c r="V23" i="12"/>
  <c r="V1" i="12"/>
  <c r="V22" i="12"/>
  <c r="V2" i="12"/>
  <c r="L11" i="24"/>
  <c r="C5" i="21"/>
  <c r="D5" i="21"/>
  <c r="JY131" i="24"/>
  <c r="JX131" i="24" s="1"/>
  <c r="JY130" i="24"/>
  <c r="JX130" i="24" s="1"/>
  <c r="JY129" i="24"/>
  <c r="JY128" i="24"/>
  <c r="JY127" i="24"/>
  <c r="JY126" i="24"/>
  <c r="JX126" i="24" s="1"/>
  <c r="JY125" i="24"/>
  <c r="JY124" i="24"/>
  <c r="JY123" i="24"/>
  <c r="KC123" i="24" s="1"/>
  <c r="JY122" i="24"/>
  <c r="JW122" i="24" s="1"/>
  <c r="JY121" i="24"/>
  <c r="JX121" i="24" s="1"/>
  <c r="JY120" i="24"/>
  <c r="JX120" i="24" s="1"/>
  <c r="JY119" i="24"/>
  <c r="JY118" i="24"/>
  <c r="KC118" i="24" s="1"/>
  <c r="JY117" i="24"/>
  <c r="JY116" i="24"/>
  <c r="JX116" i="24" s="1"/>
  <c r="JY115" i="24"/>
  <c r="KC115" i="24" s="1"/>
  <c r="JY114" i="24"/>
  <c r="JY113" i="24"/>
  <c r="JU113" i="24" s="1"/>
  <c r="JY112" i="24"/>
  <c r="JY111" i="24"/>
  <c r="JY110" i="24"/>
  <c r="JY109" i="24"/>
  <c r="JY108" i="24"/>
  <c r="JY107" i="24"/>
  <c r="JY106" i="24"/>
  <c r="JW106" i="24" s="1"/>
  <c r="JY105" i="24"/>
  <c r="JY104" i="24"/>
  <c r="JV104" i="24" s="1"/>
  <c r="JY103" i="24"/>
  <c r="JV103" i="24" s="1"/>
  <c r="JY102" i="24"/>
  <c r="KC102" i="24" s="1"/>
  <c r="JY101" i="24"/>
  <c r="JX101" i="24" s="1"/>
  <c r="JY100" i="24"/>
  <c r="JY99" i="24"/>
  <c r="JY98" i="24"/>
  <c r="JY61" i="24"/>
  <c r="JY76" i="24"/>
  <c r="JW76" i="24" s="1"/>
  <c r="JY97" i="24"/>
  <c r="JY74" i="24"/>
  <c r="JU74" i="24" s="1"/>
  <c r="JY92" i="24"/>
  <c r="JU92" i="24" s="1"/>
  <c r="JY88" i="24"/>
  <c r="JY90" i="24"/>
  <c r="JY91" i="24"/>
  <c r="JY89" i="24"/>
  <c r="JY96" i="24"/>
  <c r="JY75" i="24"/>
  <c r="JY79" i="24"/>
  <c r="JY78" i="24"/>
  <c r="JY73" i="24"/>
  <c r="KC73" i="24" s="1"/>
  <c r="JY34" i="24"/>
  <c r="JW34" i="24" s="1"/>
  <c r="JY86" i="24"/>
  <c r="JY87" i="24"/>
  <c r="JY72" i="24"/>
  <c r="JY67" i="24"/>
  <c r="JY69" i="24"/>
  <c r="JV69" i="24" s="1"/>
  <c r="JY66" i="24"/>
  <c r="JV66" i="24" s="1"/>
  <c r="JY71" i="24"/>
  <c r="JY65" i="24"/>
  <c r="JY64" i="24"/>
  <c r="JY63" i="24"/>
  <c r="JV63" i="24" s="1"/>
  <c r="JY26" i="24"/>
  <c r="JY58" i="24"/>
  <c r="JY59" i="24"/>
  <c r="JY51" i="24"/>
  <c r="JY48" i="24"/>
  <c r="JW48" i="24" s="1"/>
  <c r="JY53" i="24"/>
  <c r="JY56" i="24"/>
  <c r="JW56" i="24" s="1"/>
  <c r="JY52" i="24"/>
  <c r="JY82" i="24"/>
  <c r="JV82" i="24" s="1"/>
  <c r="JY81" i="24"/>
  <c r="JY84" i="24"/>
  <c r="JY47" i="24"/>
  <c r="JV47" i="24" s="1"/>
  <c r="JY46" i="24"/>
  <c r="JW46" i="24" s="1"/>
  <c r="JY35" i="24"/>
  <c r="JY25" i="24"/>
  <c r="JY21" i="24"/>
  <c r="JY20" i="24"/>
  <c r="JX20" i="24" s="1"/>
  <c r="JY23" i="24"/>
  <c r="JU23" i="24" s="1"/>
  <c r="JY41" i="24"/>
  <c r="JV41" i="24" s="1"/>
  <c r="JY40" i="24"/>
  <c r="JY32" i="24"/>
  <c r="JX32" i="24" s="1"/>
  <c r="JY17" i="24"/>
  <c r="JX17" i="24" s="1"/>
  <c r="JY15" i="24"/>
  <c r="JY16" i="24"/>
  <c r="JY14" i="24"/>
  <c r="KC14" i="24" s="1"/>
  <c r="JY80" i="24"/>
  <c r="JY36" i="24"/>
  <c r="JU36" i="24" s="1"/>
  <c r="JY12" i="24"/>
  <c r="JY11" i="24"/>
  <c r="JM131" i="24"/>
  <c r="JL131" i="24" s="1"/>
  <c r="JM130" i="24"/>
  <c r="JJ130" i="24" s="1"/>
  <c r="JM129" i="24"/>
  <c r="JM128" i="24"/>
  <c r="JL128" i="24" s="1"/>
  <c r="JM127" i="24"/>
  <c r="JM126" i="24"/>
  <c r="JM125" i="24"/>
  <c r="JI125" i="24" s="1"/>
  <c r="JM124" i="24"/>
  <c r="JL124" i="24" s="1"/>
  <c r="JM123" i="24"/>
  <c r="JL123" i="24" s="1"/>
  <c r="JM122" i="24"/>
  <c r="JM121" i="24"/>
  <c r="JI121" i="24" s="1"/>
  <c r="JM120" i="24"/>
  <c r="JM119" i="24"/>
  <c r="JM118" i="24"/>
  <c r="JM117" i="24"/>
  <c r="JM116" i="24"/>
  <c r="JL116" i="24" s="1"/>
  <c r="JM115" i="24"/>
  <c r="JK115" i="24" s="1"/>
  <c r="JM114" i="24"/>
  <c r="JI114" i="24" s="1"/>
  <c r="JM113" i="24"/>
  <c r="JM112" i="24"/>
  <c r="JI112" i="24" s="1"/>
  <c r="JM111" i="24"/>
  <c r="JJ111" i="24" s="1"/>
  <c r="JM110" i="24"/>
  <c r="JL110" i="24" s="1"/>
  <c r="JM109" i="24"/>
  <c r="JJ109" i="24" s="1"/>
  <c r="JM108" i="24"/>
  <c r="JM107" i="24"/>
  <c r="JQ107" i="24" s="1"/>
  <c r="JM106" i="24"/>
  <c r="JJ106" i="24" s="1"/>
  <c r="JM105" i="24"/>
  <c r="JM104" i="24"/>
  <c r="JM103" i="24"/>
  <c r="JM102" i="24"/>
  <c r="JM101" i="24"/>
  <c r="JL101" i="24" s="1"/>
  <c r="JM100" i="24"/>
  <c r="JK100" i="24" s="1"/>
  <c r="JM99" i="24"/>
  <c r="JJ99" i="24" s="1"/>
  <c r="JM98" i="24"/>
  <c r="JM61" i="24"/>
  <c r="JM76" i="24"/>
  <c r="JL76" i="24" s="1"/>
  <c r="JM97" i="24"/>
  <c r="JM74" i="24"/>
  <c r="JK74" i="24" s="1"/>
  <c r="JM92" i="24"/>
  <c r="JK92" i="24" s="1"/>
  <c r="JM88" i="24"/>
  <c r="JI88" i="24" s="1"/>
  <c r="JM90" i="24"/>
  <c r="JK90" i="24" s="1"/>
  <c r="JM91" i="24"/>
  <c r="JQ91" i="24" s="1"/>
  <c r="JM89" i="24"/>
  <c r="JI89" i="24" s="1"/>
  <c r="JM96" i="24"/>
  <c r="JM75" i="24"/>
  <c r="JI75" i="24" s="1"/>
  <c r="JM79" i="24"/>
  <c r="JM78" i="24"/>
  <c r="JM73" i="24"/>
  <c r="JK73" i="24" s="1"/>
  <c r="JM34" i="24"/>
  <c r="JM86" i="24"/>
  <c r="JM87" i="24"/>
  <c r="JK87" i="24" s="1"/>
  <c r="JM72" i="24"/>
  <c r="JM67" i="24"/>
  <c r="JM69" i="24"/>
  <c r="JM66" i="24"/>
  <c r="JM71" i="24"/>
  <c r="JM65" i="24"/>
  <c r="JI65" i="24" s="1"/>
  <c r="JM64" i="24"/>
  <c r="JM63" i="24"/>
  <c r="JM26" i="24"/>
  <c r="JM58" i="24"/>
  <c r="JK58" i="24" s="1"/>
  <c r="JM59" i="24"/>
  <c r="JL59" i="24" s="1"/>
  <c r="JM51" i="24"/>
  <c r="JM48" i="24"/>
  <c r="JI48" i="24" s="1"/>
  <c r="JM53" i="24"/>
  <c r="JM56" i="24"/>
  <c r="JJ56" i="24" s="1"/>
  <c r="JM52" i="24"/>
  <c r="JM82" i="24"/>
  <c r="JK82" i="24" s="1"/>
  <c r="JM81" i="24"/>
  <c r="JI81" i="24" s="1"/>
  <c r="JM84" i="24"/>
  <c r="JL84" i="24" s="1"/>
  <c r="JM47" i="24"/>
  <c r="JM46" i="24"/>
  <c r="JI46" i="24" s="1"/>
  <c r="JM35" i="24"/>
  <c r="JK35" i="24" s="1"/>
  <c r="JM25" i="24"/>
  <c r="JM21" i="24"/>
  <c r="JK21" i="24" s="1"/>
  <c r="JM20" i="24"/>
  <c r="JM23" i="24"/>
  <c r="JM41" i="24"/>
  <c r="JL41" i="24" s="1"/>
  <c r="JM40" i="24"/>
  <c r="JM32" i="24"/>
  <c r="JL32" i="24" s="1"/>
  <c r="JM17" i="24"/>
  <c r="JQ17" i="24" s="1"/>
  <c r="JM15" i="24"/>
  <c r="JM16" i="24"/>
  <c r="JI16" i="24" s="1"/>
  <c r="JM14" i="24"/>
  <c r="JL14" i="24" s="1"/>
  <c r="JM80" i="24"/>
  <c r="JM36" i="24"/>
  <c r="JM12" i="24"/>
  <c r="JK12" i="24" s="1"/>
  <c r="JM11" i="24"/>
  <c r="JQ11" i="24" s="1"/>
  <c r="JA131" i="24"/>
  <c r="IW131" i="24" s="1"/>
  <c r="JA130" i="24"/>
  <c r="JA129" i="24"/>
  <c r="JE129" i="24" s="1"/>
  <c r="JA128" i="24"/>
  <c r="JE128" i="24" s="1"/>
  <c r="JA127" i="24"/>
  <c r="JA126" i="24"/>
  <c r="JA125" i="24"/>
  <c r="JA124" i="24"/>
  <c r="JA123" i="24"/>
  <c r="JA122" i="24"/>
  <c r="IW122" i="24" s="1"/>
  <c r="JA121" i="24"/>
  <c r="JA120" i="24"/>
  <c r="JA119" i="24"/>
  <c r="JA118" i="24"/>
  <c r="JE118" i="24" s="1"/>
  <c r="JA117" i="24"/>
  <c r="JA116" i="24"/>
  <c r="JA115" i="24"/>
  <c r="JA114" i="24"/>
  <c r="IZ114" i="24" s="1"/>
  <c r="JA113" i="24"/>
  <c r="JA112" i="24"/>
  <c r="IZ112" i="24" s="1"/>
  <c r="JA111" i="24"/>
  <c r="JE111" i="24" s="1"/>
  <c r="JA110" i="24"/>
  <c r="JA109" i="24"/>
  <c r="JA108" i="24"/>
  <c r="IY108" i="24" s="1"/>
  <c r="JA107" i="24"/>
  <c r="JA106" i="24"/>
  <c r="JA105" i="24"/>
  <c r="JA104" i="24"/>
  <c r="JA103" i="24"/>
  <c r="JE103" i="24" s="1"/>
  <c r="JA102" i="24"/>
  <c r="JA101" i="24"/>
  <c r="JA100" i="24"/>
  <c r="IW100" i="24" s="1"/>
  <c r="JA99" i="24"/>
  <c r="IX99" i="24" s="1"/>
  <c r="JA98" i="24"/>
  <c r="JA61" i="24"/>
  <c r="JE61" i="24" s="1"/>
  <c r="JA76" i="24"/>
  <c r="JE76" i="24" s="1"/>
  <c r="JA97" i="24"/>
  <c r="IX97" i="24" s="1"/>
  <c r="JA74" i="24"/>
  <c r="IX74" i="24" s="1"/>
  <c r="JA92" i="24"/>
  <c r="JA88" i="24"/>
  <c r="IW88" i="24" s="1"/>
  <c r="JA90" i="24"/>
  <c r="IZ90" i="24" s="1"/>
  <c r="JA91" i="24"/>
  <c r="JA89" i="24"/>
  <c r="JE89" i="24" s="1"/>
  <c r="JA96" i="24"/>
  <c r="IY96" i="24" s="1"/>
  <c r="JA75" i="24"/>
  <c r="IY75" i="24" s="1"/>
  <c r="JA79" i="24"/>
  <c r="IW79" i="24" s="1"/>
  <c r="JA78" i="24"/>
  <c r="JA73" i="24"/>
  <c r="JA34" i="24"/>
  <c r="JA86" i="24"/>
  <c r="IY86" i="24" s="1"/>
  <c r="JA87" i="24"/>
  <c r="JA72" i="24"/>
  <c r="IW72" i="24" s="1"/>
  <c r="JA67" i="24"/>
  <c r="IX67" i="24" s="1"/>
  <c r="JA69" i="24"/>
  <c r="JA66" i="24"/>
  <c r="JE66" i="24" s="1"/>
  <c r="JA71" i="24"/>
  <c r="JA65" i="24"/>
  <c r="IZ65" i="24" s="1"/>
  <c r="JA64" i="24"/>
  <c r="JA63" i="24"/>
  <c r="JA26" i="24"/>
  <c r="JA58" i="24"/>
  <c r="JA59" i="24"/>
  <c r="JA51" i="24"/>
  <c r="IW51" i="24" s="1"/>
  <c r="JA48" i="24"/>
  <c r="JA53" i="24"/>
  <c r="JA56" i="24"/>
  <c r="JA52" i="24"/>
  <c r="JA82" i="24"/>
  <c r="IY82" i="24" s="1"/>
  <c r="JA81" i="24"/>
  <c r="JA84" i="24"/>
  <c r="JA47" i="24"/>
  <c r="JA46" i="24"/>
  <c r="IW46" i="24" s="1"/>
  <c r="JA35" i="24"/>
  <c r="JA25" i="24"/>
  <c r="JA21" i="24"/>
  <c r="JA20" i="24"/>
  <c r="JA23" i="24"/>
  <c r="JA41" i="24"/>
  <c r="IY41" i="24" s="1"/>
  <c r="JA40" i="24"/>
  <c r="JA32" i="24"/>
  <c r="IZ32" i="24" s="1"/>
  <c r="JA17" i="24"/>
  <c r="JA15" i="24"/>
  <c r="IY15" i="24" s="1"/>
  <c r="JA16" i="24"/>
  <c r="IW16" i="24" s="1"/>
  <c r="JA14" i="24"/>
  <c r="IZ14" i="24" s="1"/>
  <c r="JA80" i="24"/>
  <c r="JA36" i="24"/>
  <c r="JA12" i="24"/>
  <c r="JA11" i="24"/>
  <c r="IO131" i="24"/>
  <c r="IO130" i="24"/>
  <c r="IM130" i="24" s="1"/>
  <c r="IO129" i="24"/>
  <c r="IO128" i="24"/>
  <c r="IL128" i="24" s="1"/>
  <c r="IO127" i="24"/>
  <c r="IO126" i="24"/>
  <c r="IM126" i="24" s="1"/>
  <c r="IO125" i="24"/>
  <c r="IL125" i="24" s="1"/>
  <c r="IO124" i="24"/>
  <c r="IO123" i="24"/>
  <c r="IM123" i="24" s="1"/>
  <c r="IO122" i="24"/>
  <c r="IL122" i="24" s="1"/>
  <c r="IO121" i="24"/>
  <c r="IO120" i="24"/>
  <c r="IK120" i="24" s="1"/>
  <c r="IO119" i="24"/>
  <c r="IS119" i="24" s="1"/>
  <c r="IO118" i="24"/>
  <c r="IO117" i="24"/>
  <c r="IO116" i="24"/>
  <c r="IO115" i="24"/>
  <c r="IL115" i="24" s="1"/>
  <c r="IO114" i="24"/>
  <c r="IO113" i="24"/>
  <c r="IO112" i="24"/>
  <c r="IO111" i="24"/>
  <c r="IO110" i="24"/>
  <c r="IO109" i="24"/>
  <c r="IO108" i="24"/>
  <c r="IN108" i="24" s="1"/>
  <c r="IO107" i="24"/>
  <c r="IM107" i="24" s="1"/>
  <c r="IO106" i="24"/>
  <c r="IK106" i="24" s="1"/>
  <c r="IO105" i="24"/>
  <c r="IO104" i="24"/>
  <c r="IO103" i="24"/>
  <c r="IO102" i="24"/>
  <c r="IO101" i="24"/>
  <c r="IO100" i="24"/>
  <c r="IO99" i="24"/>
  <c r="IL99" i="24" s="1"/>
  <c r="IO98" i="24"/>
  <c r="IO61" i="24"/>
  <c r="IO76" i="24"/>
  <c r="IS76" i="24" s="1"/>
  <c r="IO97" i="24"/>
  <c r="IO74" i="24"/>
  <c r="IL74" i="24" s="1"/>
  <c r="IO92" i="24"/>
  <c r="IO88" i="24"/>
  <c r="IO90" i="24"/>
  <c r="IO91" i="24"/>
  <c r="IM91" i="24" s="1"/>
  <c r="IO89" i="24"/>
  <c r="IO96" i="24"/>
  <c r="IS96" i="24" s="1"/>
  <c r="IO75" i="24"/>
  <c r="IO79" i="24"/>
  <c r="IO78" i="24"/>
  <c r="IK78" i="24" s="1"/>
  <c r="IO73" i="24"/>
  <c r="IN73" i="24" s="1"/>
  <c r="IO34" i="24"/>
  <c r="IO86" i="24"/>
  <c r="IO87" i="24"/>
  <c r="IK87" i="24" s="1"/>
  <c r="IO72" i="24"/>
  <c r="IL72" i="24" s="1"/>
  <c r="IO67" i="24"/>
  <c r="IO69" i="24"/>
  <c r="IO66" i="24"/>
  <c r="IN66" i="24" s="1"/>
  <c r="IO71" i="24"/>
  <c r="IN71" i="24" s="1"/>
  <c r="IO65" i="24"/>
  <c r="IS65" i="24" s="1"/>
  <c r="IO64" i="24"/>
  <c r="IM64" i="24" s="1"/>
  <c r="IO63" i="24"/>
  <c r="IK63" i="24" s="1"/>
  <c r="IO26" i="24"/>
  <c r="IO58" i="24"/>
  <c r="IL58" i="24" s="1"/>
  <c r="IO59" i="24"/>
  <c r="IO51" i="24"/>
  <c r="IO48" i="24"/>
  <c r="IO53" i="24"/>
  <c r="IN53" i="24" s="1"/>
  <c r="IO56" i="24"/>
  <c r="IL56" i="24" s="1"/>
  <c r="IO52" i="24"/>
  <c r="IO82" i="24"/>
  <c r="IO81" i="24"/>
  <c r="IO84" i="24"/>
  <c r="IO47" i="24"/>
  <c r="IO46" i="24"/>
  <c r="IO35" i="24"/>
  <c r="IO25" i="24"/>
  <c r="IK25" i="24" s="1"/>
  <c r="IO21" i="24"/>
  <c r="IO20" i="24"/>
  <c r="IL20" i="24" s="1"/>
  <c r="IO23" i="24"/>
  <c r="IO41" i="24"/>
  <c r="IO40" i="24"/>
  <c r="IS40" i="24" s="1"/>
  <c r="IO32" i="24"/>
  <c r="IO17" i="24"/>
  <c r="IS17" i="24" s="1"/>
  <c r="IO15" i="24"/>
  <c r="IS15" i="24" s="1"/>
  <c r="IO16" i="24"/>
  <c r="IO14" i="24"/>
  <c r="IN14" i="24" s="1"/>
  <c r="IO80" i="24"/>
  <c r="IO36" i="24"/>
  <c r="IO12" i="24"/>
  <c r="IO11" i="24"/>
  <c r="IK11" i="24" s="1"/>
  <c r="IC131" i="24"/>
  <c r="IC130" i="24"/>
  <c r="IC129" i="24"/>
  <c r="IC128" i="24"/>
  <c r="IC127" i="24"/>
  <c r="IC126" i="24"/>
  <c r="IB126" i="24" s="1"/>
  <c r="IC125" i="24"/>
  <c r="IC124" i="24"/>
  <c r="IB124" i="24" s="1"/>
  <c r="IC123" i="24"/>
  <c r="IB123" i="24" s="1"/>
  <c r="IC122" i="24"/>
  <c r="IB122" i="24" s="1"/>
  <c r="IC121" i="24"/>
  <c r="IB121" i="24" s="1"/>
  <c r="IC120" i="24"/>
  <c r="IB120" i="24" s="1"/>
  <c r="IC119" i="24"/>
  <c r="IC118" i="24"/>
  <c r="IC117" i="24"/>
  <c r="IC116" i="24"/>
  <c r="IC115" i="24"/>
  <c r="IC114" i="24"/>
  <c r="IA114" i="24" s="1"/>
  <c r="IC113" i="24"/>
  <c r="IG113" i="24" s="1"/>
  <c r="IC112" i="24"/>
  <c r="IC111" i="24"/>
  <c r="IC110" i="24"/>
  <c r="IB110" i="24" s="1"/>
  <c r="IC109" i="24"/>
  <c r="HY109" i="24" s="1"/>
  <c r="IC108" i="24"/>
  <c r="IC107" i="24"/>
  <c r="IC106" i="24"/>
  <c r="IA106" i="24" s="1"/>
  <c r="IC105" i="24"/>
  <c r="IB105" i="24" s="1"/>
  <c r="IC104" i="24"/>
  <c r="IC103" i="24"/>
  <c r="IC102" i="24"/>
  <c r="IC101" i="24"/>
  <c r="IB101" i="24" s="1"/>
  <c r="IC100" i="24"/>
  <c r="IC99" i="24"/>
  <c r="IC98" i="24"/>
  <c r="IC61" i="24"/>
  <c r="IC76" i="24"/>
  <c r="IA76" i="24" s="1"/>
  <c r="IC97" i="24"/>
  <c r="IB97" i="24" s="1"/>
  <c r="IC74" i="24"/>
  <c r="IB74" i="24" s="1"/>
  <c r="IC92" i="24"/>
  <c r="IC88" i="24"/>
  <c r="IB88" i="24" s="1"/>
  <c r="IC90" i="24"/>
  <c r="IC91" i="24"/>
  <c r="IC89" i="24"/>
  <c r="IC96" i="24"/>
  <c r="IB96" i="24" s="1"/>
  <c r="IC75" i="24"/>
  <c r="IC79" i="24"/>
  <c r="IC78" i="24"/>
  <c r="IC73" i="24"/>
  <c r="IA73" i="24" s="1"/>
  <c r="IC34" i="24"/>
  <c r="IA34" i="24" s="1"/>
  <c r="IC86" i="24"/>
  <c r="IB86" i="24" s="1"/>
  <c r="IC87" i="24"/>
  <c r="IC72" i="24"/>
  <c r="IC67" i="24"/>
  <c r="IC69" i="24"/>
  <c r="IC66" i="24"/>
  <c r="IC71" i="24"/>
  <c r="IC65" i="24"/>
  <c r="IC64" i="24"/>
  <c r="HZ64" i="24" s="1"/>
  <c r="IC63" i="24"/>
  <c r="IC26" i="24"/>
  <c r="IC58" i="24"/>
  <c r="IA58" i="24" s="1"/>
  <c r="IC59" i="24"/>
  <c r="IC51" i="24"/>
  <c r="IC48" i="24"/>
  <c r="HZ48" i="24" s="1"/>
  <c r="IC53" i="24"/>
  <c r="IC56" i="24"/>
  <c r="IC52" i="24"/>
  <c r="HZ52" i="24" s="1"/>
  <c r="IC82" i="24"/>
  <c r="IC81" i="24"/>
  <c r="HY81" i="24" s="1"/>
  <c r="IC84" i="24"/>
  <c r="IB84" i="24" s="1"/>
  <c r="IC47" i="24"/>
  <c r="IC46" i="24"/>
  <c r="IC35" i="24"/>
  <c r="IC25" i="24"/>
  <c r="IG25" i="24" s="1"/>
  <c r="IC21" i="24"/>
  <c r="IC20" i="24"/>
  <c r="IC23" i="24"/>
  <c r="IC41" i="24"/>
  <c r="IG41" i="24" s="1"/>
  <c r="IC40" i="24"/>
  <c r="HZ40" i="24" s="1"/>
  <c r="IC32" i="24"/>
  <c r="IC17" i="24"/>
  <c r="IB17" i="24" s="1"/>
  <c r="IC15" i="24"/>
  <c r="IC16" i="24"/>
  <c r="IB16" i="24" s="1"/>
  <c r="IC14" i="24"/>
  <c r="IB14" i="24" s="1"/>
  <c r="IC80" i="24"/>
  <c r="HZ80" i="24" s="1"/>
  <c r="IC36" i="24"/>
  <c r="IB36" i="24" s="1"/>
  <c r="IC12" i="24"/>
  <c r="IC11" i="24"/>
  <c r="IG11" i="24" s="1"/>
  <c r="HQ131" i="24"/>
  <c r="HN131" i="24" s="1"/>
  <c r="HQ130" i="24"/>
  <c r="HQ129" i="24"/>
  <c r="HQ128" i="24"/>
  <c r="HP128" i="24" s="1"/>
  <c r="HQ127" i="24"/>
  <c r="HQ126" i="24"/>
  <c r="HQ125" i="24"/>
  <c r="HQ124" i="24"/>
  <c r="HP124" i="24" s="1"/>
  <c r="HQ123" i="24"/>
  <c r="HM123" i="24" s="1"/>
  <c r="HQ122" i="24"/>
  <c r="HQ121" i="24"/>
  <c r="HO121" i="24" s="1"/>
  <c r="HQ120" i="24"/>
  <c r="HQ119" i="24"/>
  <c r="HP119" i="24" s="1"/>
  <c r="HQ118" i="24"/>
  <c r="HM118" i="24" s="1"/>
  <c r="HQ117" i="24"/>
  <c r="HP117" i="24" s="1"/>
  <c r="HQ116" i="24"/>
  <c r="HU116" i="24" s="1"/>
  <c r="HQ115" i="24"/>
  <c r="HU115" i="24" s="1"/>
  <c r="HQ114" i="24"/>
  <c r="HP114" i="24" s="1"/>
  <c r="HQ113" i="24"/>
  <c r="HM113" i="24" s="1"/>
  <c r="HQ112" i="24"/>
  <c r="HQ111" i="24"/>
  <c r="HQ110" i="24"/>
  <c r="HQ109" i="24"/>
  <c r="HQ108" i="24"/>
  <c r="HQ107" i="24"/>
  <c r="HQ106" i="24"/>
  <c r="HQ105" i="24"/>
  <c r="HQ104" i="24"/>
  <c r="HN104" i="24" s="1"/>
  <c r="HQ103" i="24"/>
  <c r="HN103" i="24" s="1"/>
  <c r="HQ102" i="24"/>
  <c r="HO102" i="24" s="1"/>
  <c r="HQ101" i="24"/>
  <c r="HP101" i="24" s="1"/>
  <c r="HQ100" i="24"/>
  <c r="HQ99" i="24"/>
  <c r="HU99" i="24" s="1"/>
  <c r="HQ98" i="24"/>
  <c r="HQ61" i="24"/>
  <c r="HQ76" i="24"/>
  <c r="HP76" i="24" s="1"/>
  <c r="HQ97" i="24"/>
  <c r="HQ74" i="24"/>
  <c r="HQ92" i="24"/>
  <c r="HU92" i="24" s="1"/>
  <c r="HQ88" i="24"/>
  <c r="HQ90" i="24"/>
  <c r="HQ91" i="24"/>
  <c r="HP91" i="24" s="1"/>
  <c r="HQ89" i="24"/>
  <c r="HQ96" i="24"/>
  <c r="HQ75" i="24"/>
  <c r="HQ79" i="24"/>
  <c r="HM79" i="24" s="1"/>
  <c r="HQ78" i="24"/>
  <c r="HQ73" i="24"/>
  <c r="HM73" i="24" s="1"/>
  <c r="HQ34" i="24"/>
  <c r="HQ86" i="24"/>
  <c r="HN86" i="24" s="1"/>
  <c r="HQ87" i="24"/>
  <c r="HQ72" i="24"/>
  <c r="HQ67" i="24"/>
  <c r="HQ69" i="24"/>
  <c r="HQ66" i="24"/>
  <c r="HQ71" i="24"/>
  <c r="HQ65" i="24"/>
  <c r="HQ64" i="24"/>
  <c r="HM64" i="24" s="1"/>
  <c r="HQ63" i="24"/>
  <c r="HN63" i="24" s="1"/>
  <c r="HQ26" i="24"/>
  <c r="HQ58" i="24"/>
  <c r="HQ59" i="24"/>
  <c r="HQ51" i="24"/>
  <c r="HP51" i="24" s="1"/>
  <c r="HQ48" i="24"/>
  <c r="HQ53" i="24"/>
  <c r="HQ56" i="24"/>
  <c r="HQ52" i="24"/>
  <c r="HQ82" i="24"/>
  <c r="HM82" i="24" s="1"/>
  <c r="HQ81" i="24"/>
  <c r="HP81" i="24" s="1"/>
  <c r="HQ84" i="24"/>
  <c r="HU84" i="24" s="1"/>
  <c r="HQ47" i="24"/>
  <c r="HN47" i="24" s="1"/>
  <c r="HQ46" i="24"/>
  <c r="HQ35" i="24"/>
  <c r="HQ25" i="24"/>
  <c r="HQ21" i="24"/>
  <c r="HQ20" i="24"/>
  <c r="HU20" i="24" s="1"/>
  <c r="HQ23" i="24"/>
  <c r="HN23" i="24" s="1"/>
  <c r="HQ41" i="24"/>
  <c r="HQ40" i="24"/>
  <c r="HO40" i="24"/>
  <c r="HQ32" i="24"/>
  <c r="HQ17" i="24"/>
  <c r="HQ15" i="24"/>
  <c r="HQ16" i="24"/>
  <c r="HU16" i="24" s="1"/>
  <c r="HQ14" i="24"/>
  <c r="HO14" i="24" s="1"/>
  <c r="HQ80" i="24"/>
  <c r="HQ36" i="24"/>
  <c r="HQ12" i="24"/>
  <c r="HQ11" i="24"/>
  <c r="HE131" i="24"/>
  <c r="HE130" i="24"/>
  <c r="HE129" i="24"/>
  <c r="HE128" i="24"/>
  <c r="HC128" i="24" s="1"/>
  <c r="HE127" i="24"/>
  <c r="HB127" i="24" s="1"/>
  <c r="HE126" i="24"/>
  <c r="HE125" i="24"/>
  <c r="HE124" i="24"/>
  <c r="HB124" i="24" s="1"/>
  <c r="HE123" i="24"/>
  <c r="HC123" i="24" s="1"/>
  <c r="HE122" i="24"/>
  <c r="HE121" i="24"/>
  <c r="HD121" i="24" s="1"/>
  <c r="HE120" i="24"/>
  <c r="HE119" i="24"/>
  <c r="HE118" i="24"/>
  <c r="HB118" i="24" s="1"/>
  <c r="HE117" i="24"/>
  <c r="HC117" i="24" s="1"/>
  <c r="HE116" i="24"/>
  <c r="HB116" i="24" s="1"/>
  <c r="HE115" i="24"/>
  <c r="HA115" i="24" s="1"/>
  <c r="HE114" i="24"/>
  <c r="HE113" i="24"/>
  <c r="HB113" i="24" s="1"/>
  <c r="HE112" i="24"/>
  <c r="HE111" i="24"/>
  <c r="HI111" i="24" s="1"/>
  <c r="HE110" i="24"/>
  <c r="HB110" i="24" s="1"/>
  <c r="HE109" i="24"/>
  <c r="HE108" i="24"/>
  <c r="HE107" i="24"/>
  <c r="HE106" i="24"/>
  <c r="HE105" i="24"/>
  <c r="HE104" i="24"/>
  <c r="HD104" i="24" s="1"/>
  <c r="HE103" i="24"/>
  <c r="HC103" i="24" s="1"/>
  <c r="HE102" i="24"/>
  <c r="HE101" i="24"/>
  <c r="HD101" i="24" s="1"/>
  <c r="HE100" i="24"/>
  <c r="HE99" i="24"/>
  <c r="HE98" i="24"/>
  <c r="HE61" i="24"/>
  <c r="HE76" i="24"/>
  <c r="HB76" i="24" s="1"/>
  <c r="HE97" i="24"/>
  <c r="HE74" i="24"/>
  <c r="HE92" i="24"/>
  <c r="HE88" i="24"/>
  <c r="HA88" i="24" s="1"/>
  <c r="HE90" i="24"/>
  <c r="HI90" i="24" s="1"/>
  <c r="HE91" i="24"/>
  <c r="HA91" i="24" s="1"/>
  <c r="HE89" i="24"/>
  <c r="HD89" i="24" s="1"/>
  <c r="HE96" i="24"/>
  <c r="HI96" i="24" s="1"/>
  <c r="HE75" i="24"/>
  <c r="HE79" i="24"/>
  <c r="HC79" i="24" s="1"/>
  <c r="HE78" i="24"/>
  <c r="HC78" i="24" s="1"/>
  <c r="HE73" i="24"/>
  <c r="HE34" i="24"/>
  <c r="HE86" i="24"/>
  <c r="HE87" i="24"/>
  <c r="HC87" i="24" s="1"/>
  <c r="HE72" i="24"/>
  <c r="HI72" i="24" s="1"/>
  <c r="HE67" i="24"/>
  <c r="HE69" i="24"/>
  <c r="HE66" i="24"/>
  <c r="HE71" i="24"/>
  <c r="HE65" i="24"/>
  <c r="HC65" i="24" s="1"/>
  <c r="HE64" i="24"/>
  <c r="HE63" i="24"/>
  <c r="HC63" i="24" s="1"/>
  <c r="HE26" i="24"/>
  <c r="HE58" i="24"/>
  <c r="HE59" i="24"/>
  <c r="HB59" i="24" s="1"/>
  <c r="HE51" i="24"/>
  <c r="HD51" i="24" s="1"/>
  <c r="HE48" i="24"/>
  <c r="HD48" i="24" s="1"/>
  <c r="HE53" i="24"/>
  <c r="HD53" i="24" s="1"/>
  <c r="HE56" i="24"/>
  <c r="HE52" i="24"/>
  <c r="HD52" i="24" s="1"/>
  <c r="HE82" i="24"/>
  <c r="HE81" i="24"/>
  <c r="HB81" i="24" s="1"/>
  <c r="HE84" i="24"/>
  <c r="HB84" i="24" s="1"/>
  <c r="HE47" i="24"/>
  <c r="HC47" i="24" s="1"/>
  <c r="HE46" i="24"/>
  <c r="HE35" i="24"/>
  <c r="HE25" i="24"/>
  <c r="HE21" i="24"/>
  <c r="HE20" i="24"/>
  <c r="HD20" i="24" s="1"/>
  <c r="HE23" i="24"/>
  <c r="HE41" i="24"/>
  <c r="HE40" i="24"/>
  <c r="HA40" i="24" s="1"/>
  <c r="HE32" i="24"/>
  <c r="HE17" i="24"/>
  <c r="HB17" i="24" s="1"/>
  <c r="HE15" i="24"/>
  <c r="HE16" i="24"/>
  <c r="HE14" i="24"/>
  <c r="HI14" i="24" s="1"/>
  <c r="HE80" i="24"/>
  <c r="HE36" i="24"/>
  <c r="HB36" i="24" s="1"/>
  <c r="HE12" i="24"/>
  <c r="HB12" i="24" s="1"/>
  <c r="HE11" i="24"/>
  <c r="GS131" i="24"/>
  <c r="GS130" i="24"/>
  <c r="GR130" i="24" s="1"/>
  <c r="GS129" i="24"/>
  <c r="GW129" i="24" s="1"/>
  <c r="GS128" i="24"/>
  <c r="GW128" i="24" s="1"/>
  <c r="GS127" i="24"/>
  <c r="GS126" i="24"/>
  <c r="GQ126" i="24" s="1"/>
  <c r="GS125" i="24"/>
  <c r="GR125" i="24" s="1"/>
  <c r="GS124" i="24"/>
  <c r="GS123" i="24"/>
  <c r="GS122" i="24"/>
  <c r="GS121" i="24"/>
  <c r="GO121" i="24" s="1"/>
  <c r="GS120" i="24"/>
  <c r="GS119" i="24"/>
  <c r="GW119" i="24" s="1"/>
  <c r="GS118" i="24"/>
  <c r="GS117" i="24"/>
  <c r="GS116" i="24"/>
  <c r="GQ116" i="24" s="1"/>
  <c r="GS115" i="24"/>
  <c r="GS114" i="24"/>
  <c r="GS113" i="24"/>
  <c r="GS112" i="24"/>
  <c r="GS111" i="24"/>
  <c r="GO111" i="24" s="1"/>
  <c r="GS110" i="24"/>
  <c r="GS109" i="24"/>
  <c r="GS108" i="24"/>
  <c r="GQ108" i="24" s="1"/>
  <c r="GS107" i="24"/>
  <c r="GS106" i="24"/>
  <c r="GS105" i="24"/>
  <c r="GQ105" i="24" s="1"/>
  <c r="GS104" i="24"/>
  <c r="GS103" i="24"/>
  <c r="GP103" i="24" s="1"/>
  <c r="GS102" i="24"/>
  <c r="GS101" i="24"/>
  <c r="GS100" i="24"/>
  <c r="GO100" i="24" s="1"/>
  <c r="GS99" i="24"/>
  <c r="GO99" i="24" s="1"/>
  <c r="GS98" i="24"/>
  <c r="GO98" i="24" s="1"/>
  <c r="GS61" i="24"/>
  <c r="GS76" i="24"/>
  <c r="GP76" i="24" s="1"/>
  <c r="GS97" i="24"/>
  <c r="GS74" i="24"/>
  <c r="GS92" i="24"/>
  <c r="GO92" i="24" s="1"/>
  <c r="GS88" i="24"/>
  <c r="GR88" i="24" s="1"/>
  <c r="GS90" i="24"/>
  <c r="GR90" i="24" s="1"/>
  <c r="GS91" i="24"/>
  <c r="GO91" i="24" s="1"/>
  <c r="GS89" i="24"/>
  <c r="GO89" i="24" s="1"/>
  <c r="GS96" i="24"/>
  <c r="GQ96" i="24" s="1"/>
  <c r="GS75" i="24"/>
  <c r="GS79" i="24"/>
  <c r="GS78" i="24"/>
  <c r="GS73" i="24"/>
  <c r="GS34" i="24"/>
  <c r="GW34" i="24" s="1"/>
  <c r="GS86" i="24"/>
  <c r="GS87" i="24"/>
  <c r="GS72" i="24"/>
  <c r="GW72" i="24" s="1"/>
  <c r="GS67" i="24"/>
  <c r="GP67" i="24" s="1"/>
  <c r="GS69" i="24"/>
  <c r="GS66" i="24"/>
  <c r="GQ66" i="24" s="1"/>
  <c r="GS71" i="24"/>
  <c r="GS65" i="24"/>
  <c r="GS64" i="24"/>
  <c r="GS63" i="24"/>
  <c r="GS26" i="24"/>
  <c r="GQ26" i="24" s="1"/>
  <c r="GS58" i="24"/>
  <c r="GS59" i="24"/>
  <c r="GS51" i="24"/>
  <c r="GS48" i="24"/>
  <c r="GS53" i="24"/>
  <c r="GS56" i="24"/>
  <c r="GS52" i="24"/>
  <c r="GS82" i="24"/>
  <c r="GW82" i="24" s="1"/>
  <c r="GS81" i="24"/>
  <c r="GS84" i="24"/>
  <c r="GS47" i="24"/>
  <c r="GO47" i="24" s="1"/>
  <c r="GS46" i="24"/>
  <c r="GO46" i="24" s="1"/>
  <c r="GS35" i="24"/>
  <c r="GS25" i="24"/>
  <c r="GQ25" i="24" s="1"/>
  <c r="GS21" i="24"/>
  <c r="GR21" i="24"/>
  <c r="GS20" i="24"/>
  <c r="GO20" i="24" s="1"/>
  <c r="GS23" i="24"/>
  <c r="GW23" i="24" s="1"/>
  <c r="GS41" i="24"/>
  <c r="GS40" i="24"/>
  <c r="GO40" i="24" s="1"/>
  <c r="GS32" i="24"/>
  <c r="GS17" i="24"/>
  <c r="GS15" i="24"/>
  <c r="GS16" i="24"/>
  <c r="GS14" i="24"/>
  <c r="GS80" i="24"/>
  <c r="GS36" i="24"/>
  <c r="GQ36" i="24" s="1"/>
  <c r="GS12" i="24"/>
  <c r="GS11" i="24"/>
  <c r="GG131" i="24"/>
  <c r="GF131" i="24" s="1"/>
  <c r="GG130" i="24"/>
  <c r="GG129" i="24"/>
  <c r="GK129" i="24" s="1"/>
  <c r="GG128" i="24"/>
  <c r="GD128" i="24" s="1"/>
  <c r="GG127" i="24"/>
  <c r="GE127" i="24" s="1"/>
  <c r="GG126" i="24"/>
  <c r="GK126" i="24" s="1"/>
  <c r="GG125" i="24"/>
  <c r="GG124" i="24"/>
  <c r="GG123" i="24"/>
  <c r="GG122" i="24"/>
  <c r="GE122" i="24" s="1"/>
  <c r="GG121" i="24"/>
  <c r="GC121" i="24" s="1"/>
  <c r="GG120" i="24"/>
  <c r="GE120" i="24" s="1"/>
  <c r="GG119" i="24"/>
  <c r="GG118" i="24"/>
  <c r="GK118" i="24" s="1"/>
  <c r="GG117" i="24"/>
  <c r="GG116" i="24"/>
  <c r="GG115" i="24"/>
  <c r="GE115" i="24" s="1"/>
  <c r="GG114" i="24"/>
  <c r="GG113" i="24"/>
  <c r="GG112" i="24"/>
  <c r="GD112" i="24" s="1"/>
  <c r="GG111" i="24"/>
  <c r="GD111" i="24" s="1"/>
  <c r="GG110" i="24"/>
  <c r="GG109" i="24"/>
  <c r="GF109" i="24" s="1"/>
  <c r="GG108" i="24"/>
  <c r="GF108" i="24" s="1"/>
  <c r="GG107" i="24"/>
  <c r="GE107" i="24" s="1"/>
  <c r="GG106" i="24"/>
  <c r="GG105" i="24"/>
  <c r="GK105" i="24" s="1"/>
  <c r="GG104" i="24"/>
  <c r="GG103" i="24"/>
  <c r="GG102" i="24"/>
  <c r="GK102" i="24" s="1"/>
  <c r="GG101" i="24"/>
  <c r="GG100" i="24"/>
  <c r="GG99" i="24"/>
  <c r="GD99" i="24" s="1"/>
  <c r="GG98" i="24"/>
  <c r="GG61" i="24"/>
  <c r="GG76" i="24"/>
  <c r="GG97" i="24"/>
  <c r="GG74" i="24"/>
  <c r="GG92" i="24"/>
  <c r="GE92" i="24" s="1"/>
  <c r="GG88" i="24"/>
  <c r="GF88" i="24" s="1"/>
  <c r="GG90" i="24"/>
  <c r="GG91" i="24"/>
  <c r="GG89" i="24"/>
  <c r="GG96" i="24"/>
  <c r="GE96" i="24" s="1"/>
  <c r="GG75" i="24"/>
  <c r="GG79" i="24"/>
  <c r="GG78" i="24"/>
  <c r="GG73" i="24"/>
  <c r="GG34" i="24"/>
  <c r="GC34" i="24" s="1"/>
  <c r="GG86" i="24"/>
  <c r="GE86" i="24" s="1"/>
  <c r="GG87" i="24"/>
  <c r="GG72" i="24"/>
  <c r="GF72" i="24" s="1"/>
  <c r="GG67" i="24"/>
  <c r="GG69" i="24"/>
  <c r="GG66" i="24"/>
  <c r="GG71" i="24"/>
  <c r="GC71" i="24" s="1"/>
  <c r="GG65" i="24"/>
  <c r="GG64" i="24"/>
  <c r="GG63" i="24"/>
  <c r="GE63" i="24" s="1"/>
  <c r="GG26" i="24"/>
  <c r="GG58" i="24"/>
  <c r="GG59" i="24"/>
  <c r="GG51" i="24"/>
  <c r="GG48" i="24"/>
  <c r="GG53" i="24"/>
  <c r="GG56" i="24"/>
  <c r="GG52" i="24"/>
  <c r="GG82" i="24"/>
  <c r="GK82" i="24" s="1"/>
  <c r="GG81" i="24"/>
  <c r="GF81" i="24" s="1"/>
  <c r="GG84" i="24"/>
  <c r="GF84" i="24" s="1"/>
  <c r="GG47" i="24"/>
  <c r="GG46" i="24"/>
  <c r="GE46" i="24" s="1"/>
  <c r="GG35" i="24"/>
  <c r="GG25" i="24"/>
  <c r="GE25" i="24" s="1"/>
  <c r="GG21" i="24"/>
  <c r="GF21" i="24" s="1"/>
  <c r="GG20" i="24"/>
  <c r="GK20" i="24" s="1"/>
  <c r="GG23" i="24"/>
  <c r="GD23" i="24" s="1"/>
  <c r="GG41" i="24"/>
  <c r="GG40" i="24"/>
  <c r="GG32" i="24"/>
  <c r="GC32" i="24" s="1"/>
  <c r="GG17" i="24"/>
  <c r="GG15" i="24"/>
  <c r="GG16" i="24"/>
  <c r="GG14" i="24"/>
  <c r="GG80" i="24"/>
  <c r="GG36" i="24"/>
  <c r="GG12" i="24"/>
  <c r="GE12" i="24" s="1"/>
  <c r="GG11" i="24"/>
  <c r="FU131" i="24"/>
  <c r="FU130" i="24"/>
  <c r="FU129" i="24"/>
  <c r="FU128" i="24"/>
  <c r="FR128" i="24" s="1"/>
  <c r="FU127" i="24"/>
  <c r="FU126" i="24"/>
  <c r="FQ126" i="24" s="1"/>
  <c r="FU125" i="24"/>
  <c r="FS125" i="24" s="1"/>
  <c r="FU124" i="24"/>
  <c r="FU123" i="24"/>
  <c r="FY123" i="24" s="1"/>
  <c r="FU122" i="24"/>
  <c r="FU121" i="24"/>
  <c r="FU120" i="24"/>
  <c r="FQ120" i="24" s="1"/>
  <c r="FU119" i="24"/>
  <c r="FQ119" i="24" s="1"/>
  <c r="FU118" i="24"/>
  <c r="FU117" i="24"/>
  <c r="FT117" i="24" s="1"/>
  <c r="FU116" i="24"/>
  <c r="FQ116" i="24" s="1"/>
  <c r="FU115" i="24"/>
  <c r="FU114" i="24"/>
  <c r="FQ114" i="24" s="1"/>
  <c r="FU113" i="24"/>
  <c r="FS113" i="24" s="1"/>
  <c r="FU112" i="24"/>
  <c r="FU111" i="24"/>
  <c r="FS111" i="24" s="1"/>
  <c r="FU110" i="24"/>
  <c r="FU109" i="24"/>
  <c r="FT109" i="24" s="1"/>
  <c r="FU108" i="24"/>
  <c r="FU107" i="24"/>
  <c r="FU106" i="24"/>
  <c r="FQ106" i="24" s="1"/>
  <c r="FU105" i="24"/>
  <c r="FU104" i="24"/>
  <c r="FQ104" i="24" s="1"/>
  <c r="FU103" i="24"/>
  <c r="FR103" i="24" s="1"/>
  <c r="FU102" i="24"/>
  <c r="FU101" i="24"/>
  <c r="FU100" i="24"/>
  <c r="FU99" i="24"/>
  <c r="FU98" i="24"/>
  <c r="FU61" i="24"/>
  <c r="FU76" i="24"/>
  <c r="FU97" i="24"/>
  <c r="FU74" i="24"/>
  <c r="FU92" i="24"/>
  <c r="FU88" i="24"/>
  <c r="FU90" i="24"/>
  <c r="FY90" i="24" s="1"/>
  <c r="FU91" i="24"/>
  <c r="FT91" i="24" s="1"/>
  <c r="FU89" i="24"/>
  <c r="FU96" i="24"/>
  <c r="FU75" i="24"/>
  <c r="FU79" i="24"/>
  <c r="FU78" i="24"/>
  <c r="FU73" i="24"/>
  <c r="FU34" i="24"/>
  <c r="FU86" i="24"/>
  <c r="FU87" i="24"/>
  <c r="FU72" i="24"/>
  <c r="FQ72" i="24" s="1"/>
  <c r="FU67" i="24"/>
  <c r="FU69" i="24"/>
  <c r="FS69" i="24" s="1"/>
  <c r="FU66" i="24"/>
  <c r="FR66" i="24" s="1"/>
  <c r="FU71" i="24"/>
  <c r="FR71" i="24" s="1"/>
  <c r="FU65" i="24"/>
  <c r="FU64" i="24"/>
  <c r="FT64" i="24" s="1"/>
  <c r="FU63" i="24"/>
  <c r="FS63" i="24" s="1"/>
  <c r="FU26" i="24"/>
  <c r="FU58" i="24"/>
  <c r="FU59" i="24"/>
  <c r="FU51" i="24"/>
  <c r="FU48" i="24"/>
  <c r="FU53" i="24"/>
  <c r="FS53" i="24" s="1"/>
  <c r="FU56" i="24"/>
  <c r="FU52" i="24"/>
  <c r="FU82" i="24"/>
  <c r="FU81" i="24"/>
  <c r="FY81" i="24" s="1"/>
  <c r="FU84" i="24"/>
  <c r="FU47" i="24"/>
  <c r="FU46" i="24"/>
  <c r="FQ46" i="24" s="1"/>
  <c r="FU35" i="24"/>
  <c r="FU25" i="24"/>
  <c r="FT25" i="24" s="1"/>
  <c r="FU21" i="24"/>
  <c r="FU20" i="24"/>
  <c r="FU23" i="24"/>
  <c r="FU41" i="24"/>
  <c r="FS41" i="24" s="1"/>
  <c r="FU40" i="24"/>
  <c r="FU32" i="24"/>
  <c r="FU17" i="24"/>
  <c r="FQ17" i="24" s="1"/>
  <c r="FU15" i="24"/>
  <c r="FU16" i="24"/>
  <c r="FU14" i="24"/>
  <c r="FT14" i="24" s="1"/>
  <c r="FU80" i="24"/>
  <c r="FU36" i="24"/>
  <c r="FY36" i="24" s="1"/>
  <c r="FU12" i="24"/>
  <c r="FU11" i="24"/>
  <c r="FS11" i="24" s="1"/>
  <c r="KD151" i="24"/>
  <c r="JY151" i="24"/>
  <c r="JU151" i="24" s="1"/>
  <c r="KB151" i="24"/>
  <c r="KA151" i="24"/>
  <c r="JZ151" i="24"/>
  <c r="JR151" i="24"/>
  <c r="JM151" i="24"/>
  <c r="JP151" i="24"/>
  <c r="JO151" i="24"/>
  <c r="JN151" i="24"/>
  <c r="JF151" i="24"/>
  <c r="JA151" i="24"/>
  <c r="JD151" i="24"/>
  <c r="JC151" i="24"/>
  <c r="JB151" i="24"/>
  <c r="IT151" i="24"/>
  <c r="IO151" i="24"/>
  <c r="IL151" i="24" s="1"/>
  <c r="IR151" i="24"/>
  <c r="IQ151" i="24"/>
  <c r="IP151" i="24"/>
  <c r="IH151" i="24"/>
  <c r="IC151" i="24"/>
  <c r="IF151" i="24"/>
  <c r="IE151" i="24"/>
  <c r="ID151" i="24"/>
  <c r="HV151" i="24"/>
  <c r="HQ151" i="24"/>
  <c r="HT151" i="24"/>
  <c r="HS151" i="24"/>
  <c r="HR151" i="24"/>
  <c r="HJ151" i="24"/>
  <c r="HE151" i="24"/>
  <c r="HH151" i="24"/>
  <c r="HG151" i="24"/>
  <c r="HF151" i="24"/>
  <c r="GX151" i="24"/>
  <c r="GS151" i="24"/>
  <c r="GW151" i="24" s="1"/>
  <c r="GV151" i="24"/>
  <c r="GU151" i="24"/>
  <c r="GT151" i="24"/>
  <c r="GL151" i="24"/>
  <c r="GG151" i="24"/>
  <c r="GJ151" i="24"/>
  <c r="GI151" i="24"/>
  <c r="GH151" i="24"/>
  <c r="FZ151" i="24"/>
  <c r="FU151" i="24"/>
  <c r="FX151" i="24"/>
  <c r="FW151" i="24"/>
  <c r="FV151" i="24"/>
  <c r="FN151" i="24"/>
  <c r="FI151" i="24"/>
  <c r="FL151" i="24"/>
  <c r="FK151" i="24"/>
  <c r="FJ151" i="24"/>
  <c r="FB151" i="24"/>
  <c r="EW151" i="24"/>
  <c r="EZ151" i="24"/>
  <c r="EY151" i="24"/>
  <c r="EX151" i="24"/>
  <c r="EP151" i="24"/>
  <c r="EK151" i="24"/>
  <c r="EN151" i="24"/>
  <c r="EM151" i="24"/>
  <c r="EL151" i="24"/>
  <c r="ED151" i="24"/>
  <c r="DY151" i="24"/>
  <c r="DV151" i="24" s="1"/>
  <c r="EB151" i="24"/>
  <c r="EA151" i="24"/>
  <c r="DZ151" i="24"/>
  <c r="DR151" i="24"/>
  <c r="DM151" i="24"/>
  <c r="DP151" i="24"/>
  <c r="DO151" i="24"/>
  <c r="DN151" i="24"/>
  <c r="DF151" i="24"/>
  <c r="DA151" i="24"/>
  <c r="DD151" i="24"/>
  <c r="DC151" i="24"/>
  <c r="DB151" i="24"/>
  <c r="CT151" i="24"/>
  <c r="CO151" i="24"/>
  <c r="CK151" i="24" s="1"/>
  <c r="CR151" i="24"/>
  <c r="CQ151" i="24"/>
  <c r="CP151" i="24"/>
  <c r="CH151" i="24"/>
  <c r="CC151" i="24"/>
  <c r="CF151" i="24"/>
  <c r="CE151" i="24"/>
  <c r="CD151" i="24"/>
  <c r="BV151" i="24"/>
  <c r="BQ151" i="24"/>
  <c r="BM151" i="24" s="1"/>
  <c r="BT151" i="24"/>
  <c r="BS151" i="24"/>
  <c r="BR151" i="24"/>
  <c r="BJ151" i="24"/>
  <c r="BE151" i="24"/>
  <c r="BH151" i="24"/>
  <c r="BG151" i="24"/>
  <c r="BF151" i="24"/>
  <c r="AX151" i="24"/>
  <c r="AS151" i="24"/>
  <c r="AW151" i="24" s="1"/>
  <c r="AV151" i="24"/>
  <c r="AU151" i="24"/>
  <c r="AT151" i="24"/>
  <c r="AL151" i="24"/>
  <c r="AG151" i="24"/>
  <c r="AJ151" i="24"/>
  <c r="AI151" i="24"/>
  <c r="AH151" i="24"/>
  <c r="Z151" i="24"/>
  <c r="U151" i="24"/>
  <c r="X151" i="24"/>
  <c r="W151" i="24"/>
  <c r="V151" i="24"/>
  <c r="N151" i="24"/>
  <c r="I151" i="24"/>
  <c r="L151" i="24"/>
  <c r="K151" i="24"/>
  <c r="J151" i="24"/>
  <c r="KD150" i="24"/>
  <c r="JY150" i="24"/>
  <c r="KC150" i="24" s="1"/>
  <c r="KB150" i="24"/>
  <c r="KA150" i="24"/>
  <c r="JZ150" i="24"/>
  <c r="JR150" i="24"/>
  <c r="JM150" i="24"/>
  <c r="JP150" i="24"/>
  <c r="JO150" i="24"/>
  <c r="JN150" i="24"/>
  <c r="JF150" i="24"/>
  <c r="JA150" i="24"/>
  <c r="JE150" i="24" s="1"/>
  <c r="JD150" i="24"/>
  <c r="JC150" i="24"/>
  <c r="JB150" i="24"/>
  <c r="IT150" i="24"/>
  <c r="IO150" i="24"/>
  <c r="IL150" i="24" s="1"/>
  <c r="IR150" i="24"/>
  <c r="IQ150" i="24"/>
  <c r="IP150" i="24"/>
  <c r="IH150" i="24"/>
  <c r="IC150" i="24"/>
  <c r="HY150" i="24" s="1"/>
  <c r="IF150" i="24"/>
  <c r="IE150" i="24"/>
  <c r="ID150" i="24"/>
  <c r="HV150" i="24"/>
  <c r="HQ150" i="24"/>
  <c r="HT150" i="24"/>
  <c r="HS150" i="24"/>
  <c r="HR150" i="24"/>
  <c r="HJ150" i="24"/>
  <c r="HE150" i="24"/>
  <c r="HI150" i="24" s="1"/>
  <c r="HH150" i="24"/>
  <c r="HG150" i="24"/>
  <c r="HF150" i="24"/>
  <c r="GX150" i="24"/>
  <c r="GS150" i="24"/>
  <c r="GV150" i="24"/>
  <c r="GU150" i="24"/>
  <c r="GT150" i="24"/>
  <c r="GL150" i="24"/>
  <c r="GG150" i="24"/>
  <c r="GD150" i="24" s="1"/>
  <c r="GJ150" i="24"/>
  <c r="GI150" i="24"/>
  <c r="GH150" i="24"/>
  <c r="FZ150" i="24"/>
  <c r="FU150" i="24"/>
  <c r="FQ150" i="24" s="1"/>
  <c r="FX150" i="24"/>
  <c r="FW150" i="24"/>
  <c r="FV150" i="24"/>
  <c r="FN150" i="24"/>
  <c r="FI150" i="24"/>
  <c r="FL150" i="24"/>
  <c r="FK150" i="24"/>
  <c r="FJ150" i="24"/>
  <c r="FB150" i="24"/>
  <c r="EW150" i="24"/>
  <c r="ET150" i="24" s="1"/>
  <c r="EZ150" i="24"/>
  <c r="EY150" i="24"/>
  <c r="EX150" i="24"/>
  <c r="EP150" i="24"/>
  <c r="EK150" i="24"/>
  <c r="EH150" i="24" s="1"/>
  <c r="EN150" i="24"/>
  <c r="EM150" i="24"/>
  <c r="EL150" i="24"/>
  <c r="ED150" i="24"/>
  <c r="DY150" i="24"/>
  <c r="EB150" i="24"/>
  <c r="EA150" i="24"/>
  <c r="DZ150" i="24"/>
  <c r="DR150" i="24"/>
  <c r="DM150" i="24"/>
  <c r="DP150" i="24"/>
  <c r="DO150" i="24"/>
  <c r="DN150" i="24"/>
  <c r="DF150" i="24"/>
  <c r="DA150" i="24"/>
  <c r="DD150" i="24"/>
  <c r="DC150" i="24"/>
  <c r="DB150" i="24"/>
  <c r="CT150" i="24"/>
  <c r="CO150" i="24"/>
  <c r="CR150" i="24"/>
  <c r="CQ150" i="24"/>
  <c r="CP150" i="24"/>
  <c r="CH150" i="24"/>
  <c r="CC150" i="24"/>
  <c r="CG150" i="24" s="1"/>
  <c r="CF150" i="24"/>
  <c r="CE150" i="24"/>
  <c r="CD150" i="24"/>
  <c r="BV150" i="24"/>
  <c r="BQ150" i="24"/>
  <c r="BU150" i="24" s="1"/>
  <c r="BT150" i="24"/>
  <c r="BS150" i="24"/>
  <c r="BR150" i="24"/>
  <c r="BJ150" i="24"/>
  <c r="BE150" i="24"/>
  <c r="BH150" i="24"/>
  <c r="BG150" i="24"/>
  <c r="BF150" i="24"/>
  <c r="AX150" i="24"/>
  <c r="AS150" i="24"/>
  <c r="AV150" i="24"/>
  <c r="AU150" i="24"/>
  <c r="AT150" i="24"/>
  <c r="AL150" i="24"/>
  <c r="AG150" i="24"/>
  <c r="AC150" i="24" s="1"/>
  <c r="AJ150" i="24"/>
  <c r="AI150" i="24"/>
  <c r="AH150" i="24"/>
  <c r="Z150" i="24"/>
  <c r="U150" i="24"/>
  <c r="X150" i="24"/>
  <c r="W150" i="24"/>
  <c r="V150" i="24"/>
  <c r="N150" i="24"/>
  <c r="I150" i="24"/>
  <c r="L150" i="24"/>
  <c r="K150" i="24"/>
  <c r="J150" i="24"/>
  <c r="KD149" i="24"/>
  <c r="JY149" i="24"/>
  <c r="KB149" i="24"/>
  <c r="KA149" i="24"/>
  <c r="JZ149" i="24"/>
  <c r="JR149" i="24"/>
  <c r="JM149" i="24"/>
  <c r="JJ149" i="24" s="1"/>
  <c r="JP149" i="24"/>
  <c r="JO149" i="24"/>
  <c r="JN149" i="24"/>
  <c r="JF149" i="24"/>
  <c r="JA149" i="24"/>
  <c r="JD149" i="24"/>
  <c r="JC149" i="24"/>
  <c r="JB149" i="24"/>
  <c r="IT149" i="24"/>
  <c r="IO149" i="24"/>
  <c r="IR149" i="24"/>
  <c r="IQ149" i="24"/>
  <c r="IP149" i="24"/>
  <c r="IH149" i="24"/>
  <c r="IC149" i="24"/>
  <c r="IF149" i="24"/>
  <c r="IE149" i="24"/>
  <c r="ID149" i="24"/>
  <c r="HV149" i="24"/>
  <c r="HQ149" i="24"/>
  <c r="HT149" i="24"/>
  <c r="HS149" i="24"/>
  <c r="HR149" i="24"/>
  <c r="HJ149" i="24"/>
  <c r="HE149" i="24"/>
  <c r="HI149" i="24" s="1"/>
  <c r="HH149" i="24"/>
  <c r="HG149" i="24"/>
  <c r="HF149" i="24"/>
  <c r="GX149" i="24"/>
  <c r="GS149" i="24"/>
  <c r="GW149" i="24" s="1"/>
  <c r="GV149" i="24"/>
  <c r="GU149" i="24"/>
  <c r="GT149" i="24"/>
  <c r="GL149" i="24"/>
  <c r="GG149" i="24"/>
  <c r="GD149" i="24" s="1"/>
  <c r="GJ149" i="24"/>
  <c r="GI149" i="24"/>
  <c r="GH149" i="24"/>
  <c r="FZ149" i="24"/>
  <c r="FU149" i="24"/>
  <c r="FX149" i="24"/>
  <c r="FW149" i="24"/>
  <c r="FV149" i="24"/>
  <c r="FN149" i="24"/>
  <c r="FI149" i="24"/>
  <c r="FE149" i="24" s="1"/>
  <c r="FL149" i="24"/>
  <c r="FK149" i="24"/>
  <c r="FJ149" i="24"/>
  <c r="FB149" i="24"/>
  <c r="EW149" i="24"/>
  <c r="ET149" i="24" s="1"/>
  <c r="EZ149" i="24"/>
  <c r="EY149" i="24"/>
  <c r="EX149" i="24"/>
  <c r="EP149" i="24"/>
  <c r="EK149" i="24"/>
  <c r="EN149" i="24"/>
  <c r="EM149" i="24"/>
  <c r="EL149" i="24"/>
  <c r="ED149" i="24"/>
  <c r="DY149" i="24"/>
  <c r="EB149" i="24"/>
  <c r="EA149" i="24"/>
  <c r="DZ149" i="24"/>
  <c r="DR149" i="24"/>
  <c r="DM149" i="24"/>
  <c r="DP149" i="24"/>
  <c r="DO149" i="24"/>
  <c r="DN149" i="24"/>
  <c r="DF149" i="24"/>
  <c r="DA149" i="24"/>
  <c r="DD149" i="24"/>
  <c r="DC149" i="24"/>
  <c r="DB149" i="24"/>
  <c r="CT149" i="24"/>
  <c r="CO149" i="24"/>
  <c r="CR149" i="24"/>
  <c r="CQ149" i="24"/>
  <c r="CP149" i="24"/>
  <c r="CH149" i="24"/>
  <c r="CC149" i="24"/>
  <c r="CG149" i="24" s="1"/>
  <c r="CF149" i="24"/>
  <c r="CE149" i="24"/>
  <c r="CD149" i="24"/>
  <c r="BV149" i="24"/>
  <c r="BQ149" i="24"/>
  <c r="BT149" i="24"/>
  <c r="BS149" i="24"/>
  <c r="BR149" i="24"/>
  <c r="BJ149" i="24"/>
  <c r="BE149" i="24"/>
  <c r="BA149" i="24" s="1"/>
  <c r="BH149" i="24"/>
  <c r="BG149" i="24"/>
  <c r="BF149" i="24"/>
  <c r="AX149" i="24"/>
  <c r="AS149" i="24"/>
  <c r="AW149" i="24" s="1"/>
  <c r="AV149" i="24"/>
  <c r="AU149" i="24"/>
  <c r="AT149" i="24"/>
  <c r="AL149" i="24"/>
  <c r="AG149" i="24"/>
  <c r="AC149" i="24" s="1"/>
  <c r="AJ149" i="24"/>
  <c r="AI149" i="24"/>
  <c r="AH149" i="24"/>
  <c r="Z149" i="24"/>
  <c r="U149" i="24"/>
  <c r="X149" i="24"/>
  <c r="W149" i="24"/>
  <c r="V149" i="24"/>
  <c r="N149" i="24"/>
  <c r="I149" i="24"/>
  <c r="F149" i="24" s="1"/>
  <c r="L149" i="24"/>
  <c r="K149" i="24"/>
  <c r="J149" i="24"/>
  <c r="KD148" i="24"/>
  <c r="JY148" i="24"/>
  <c r="KB148" i="24"/>
  <c r="KA148" i="24"/>
  <c r="JZ148" i="24"/>
  <c r="JR148" i="24"/>
  <c r="JM148" i="24"/>
  <c r="JQ148" i="24" s="1"/>
  <c r="JP148" i="24"/>
  <c r="JO148" i="24"/>
  <c r="JN148" i="24"/>
  <c r="JF148" i="24"/>
  <c r="JA148" i="24"/>
  <c r="JE148" i="24" s="1"/>
  <c r="JD148" i="24"/>
  <c r="JC148" i="24"/>
  <c r="JB148" i="24"/>
  <c r="IT148" i="24"/>
  <c r="IO148" i="24"/>
  <c r="IR148" i="24"/>
  <c r="IQ148" i="24"/>
  <c r="IP148" i="24"/>
  <c r="IH148" i="24"/>
  <c r="IC148" i="24"/>
  <c r="IF148" i="24"/>
  <c r="IE148" i="24"/>
  <c r="ID148" i="24"/>
  <c r="HV148" i="24"/>
  <c r="HQ148" i="24"/>
  <c r="HU148" i="24" s="1"/>
  <c r="HT148" i="24"/>
  <c r="HS148" i="24"/>
  <c r="HR148" i="24"/>
  <c r="HJ148" i="24"/>
  <c r="HE148" i="24"/>
  <c r="HH148" i="24"/>
  <c r="HG148" i="24"/>
  <c r="HF148" i="24"/>
  <c r="GX148" i="24"/>
  <c r="GS148" i="24"/>
  <c r="GV148" i="24"/>
  <c r="GU148" i="24"/>
  <c r="GT148" i="24"/>
  <c r="GL148" i="24"/>
  <c r="GG148" i="24"/>
  <c r="GJ148" i="24"/>
  <c r="GI148" i="24"/>
  <c r="GH148" i="24"/>
  <c r="FZ148" i="24"/>
  <c r="FU148" i="24"/>
  <c r="FY148" i="24" s="1"/>
  <c r="FX148" i="24"/>
  <c r="FW148" i="24"/>
  <c r="FV148" i="24"/>
  <c r="FN148" i="24"/>
  <c r="FI148" i="24"/>
  <c r="FL148" i="24"/>
  <c r="FK148" i="24"/>
  <c r="FJ148" i="24"/>
  <c r="FB148" i="24"/>
  <c r="EW148" i="24"/>
  <c r="FA148" i="24" s="1"/>
  <c r="EZ148" i="24"/>
  <c r="EY148" i="24"/>
  <c r="EX148" i="24"/>
  <c r="EP148" i="24"/>
  <c r="EK148" i="24"/>
  <c r="EO148" i="24" s="1"/>
  <c r="EN148" i="24"/>
  <c r="EM148" i="24"/>
  <c r="EL148" i="24"/>
  <c r="ED148" i="24"/>
  <c r="DY148" i="24"/>
  <c r="DU148" i="24" s="1"/>
  <c r="EB148" i="24"/>
  <c r="EA148" i="24"/>
  <c r="DZ148" i="24"/>
  <c r="DR148" i="24"/>
  <c r="DM148" i="24"/>
  <c r="DP148" i="24"/>
  <c r="DO148" i="24"/>
  <c r="DN148" i="24"/>
  <c r="DF148" i="24"/>
  <c r="DA148" i="24"/>
  <c r="DE148" i="24" s="1"/>
  <c r="DD148" i="24"/>
  <c r="DC148" i="24"/>
  <c r="DB148" i="24"/>
  <c r="CT148" i="24"/>
  <c r="CO148" i="24"/>
  <c r="CS148" i="24" s="1"/>
  <c r="CR148" i="24"/>
  <c r="CQ148" i="24"/>
  <c r="CP148" i="24"/>
  <c r="CH148" i="24"/>
  <c r="CC148" i="24"/>
  <c r="CG148" i="24" s="1"/>
  <c r="CF148" i="24"/>
  <c r="CE148" i="24"/>
  <c r="CD148" i="24"/>
  <c r="BV148" i="24"/>
  <c r="BQ148" i="24"/>
  <c r="BT148" i="24"/>
  <c r="BS148" i="24"/>
  <c r="BR148" i="24"/>
  <c r="BJ148" i="24"/>
  <c r="BE148" i="24"/>
  <c r="BB148" i="24" s="1"/>
  <c r="BH148" i="24"/>
  <c r="BG148" i="24"/>
  <c r="BF148" i="24"/>
  <c r="AX148" i="24"/>
  <c r="AS148" i="24"/>
  <c r="AV148" i="24"/>
  <c r="AU148" i="24"/>
  <c r="AT148" i="24"/>
  <c r="AL148" i="24"/>
  <c r="AG148" i="24"/>
  <c r="AC148" i="24" s="1"/>
  <c r="AJ148" i="24"/>
  <c r="AI148" i="24"/>
  <c r="AH148" i="24"/>
  <c r="Z148" i="24"/>
  <c r="U148" i="24"/>
  <c r="X148" i="24"/>
  <c r="W148" i="24"/>
  <c r="V148" i="24"/>
  <c r="N148" i="24"/>
  <c r="I148" i="24"/>
  <c r="F148" i="24" s="1"/>
  <c r="L148" i="24"/>
  <c r="K148" i="24"/>
  <c r="J148" i="24"/>
  <c r="KD147" i="24"/>
  <c r="JY147" i="24"/>
  <c r="KB147" i="24"/>
  <c r="KA147" i="24"/>
  <c r="JZ147" i="24"/>
  <c r="JR147" i="24"/>
  <c r="JM147" i="24"/>
  <c r="JQ147" i="24" s="1"/>
  <c r="JP147" i="24"/>
  <c r="JO147" i="24"/>
  <c r="JN147" i="24"/>
  <c r="JF147" i="24"/>
  <c r="JA147" i="24"/>
  <c r="JD147" i="24"/>
  <c r="JC147" i="24"/>
  <c r="JB147" i="24"/>
  <c r="IT147" i="24"/>
  <c r="IO147" i="24"/>
  <c r="IL147" i="24" s="1"/>
  <c r="IR147" i="24"/>
  <c r="IQ147" i="24"/>
  <c r="IP147" i="24"/>
  <c r="IH147" i="24"/>
  <c r="IC147" i="24"/>
  <c r="IF147" i="24"/>
  <c r="IE147" i="24"/>
  <c r="ID147" i="24"/>
  <c r="HV147" i="24"/>
  <c r="HQ147" i="24"/>
  <c r="HU147" i="24" s="1"/>
  <c r="HT147" i="24"/>
  <c r="HS147" i="24"/>
  <c r="HR147" i="24"/>
  <c r="HJ147" i="24"/>
  <c r="HE147" i="24"/>
  <c r="HH147" i="24"/>
  <c r="HG147" i="24"/>
  <c r="HF147" i="24"/>
  <c r="GX147" i="24"/>
  <c r="GS147" i="24"/>
  <c r="GW147" i="24" s="1"/>
  <c r="GV147" i="24"/>
  <c r="GU147" i="24"/>
  <c r="GT147" i="24"/>
  <c r="GL147" i="24"/>
  <c r="GG147" i="24"/>
  <c r="GK147" i="24" s="1"/>
  <c r="GJ147" i="24"/>
  <c r="GI147" i="24"/>
  <c r="GH147" i="24"/>
  <c r="FZ147" i="24"/>
  <c r="FU147" i="24"/>
  <c r="FX147" i="24"/>
  <c r="FW147" i="24"/>
  <c r="FV147" i="24"/>
  <c r="FN147" i="24"/>
  <c r="FI147" i="24"/>
  <c r="FL147" i="24"/>
  <c r="FK147" i="24"/>
  <c r="FJ147" i="24"/>
  <c r="FB147" i="24"/>
  <c r="EW147" i="24"/>
  <c r="ET147" i="24" s="1"/>
  <c r="EZ147" i="24"/>
  <c r="EY147" i="24"/>
  <c r="EX147" i="24"/>
  <c r="EP147" i="24"/>
  <c r="EK147" i="24"/>
  <c r="EN147" i="24"/>
  <c r="EM147" i="24"/>
  <c r="EL147" i="24"/>
  <c r="ED147" i="24"/>
  <c r="DY147" i="24"/>
  <c r="DU147" i="24" s="1"/>
  <c r="EB147" i="24"/>
  <c r="EA147" i="24"/>
  <c r="DZ147" i="24"/>
  <c r="DR147" i="24"/>
  <c r="DM147" i="24"/>
  <c r="DQ147" i="24" s="1"/>
  <c r="DP147" i="24"/>
  <c r="DO147" i="24"/>
  <c r="DN147" i="24"/>
  <c r="DF147" i="24"/>
  <c r="DA147" i="24"/>
  <c r="DD147" i="24"/>
  <c r="DC147" i="24"/>
  <c r="DB147" i="24"/>
  <c r="CT147" i="24"/>
  <c r="CO147" i="24"/>
  <c r="CR147" i="24"/>
  <c r="CQ147" i="24"/>
  <c r="CP147" i="24"/>
  <c r="CH147" i="24"/>
  <c r="CC147" i="24"/>
  <c r="BY147" i="24" s="1"/>
  <c r="CF147" i="24"/>
  <c r="CE147" i="24"/>
  <c r="CD147" i="24"/>
  <c r="BV147" i="24"/>
  <c r="BQ147" i="24"/>
  <c r="BT147" i="24"/>
  <c r="BS147" i="24"/>
  <c r="BR147" i="24"/>
  <c r="BJ147" i="24"/>
  <c r="BE147" i="24"/>
  <c r="BB147" i="24" s="1"/>
  <c r="BH147" i="24"/>
  <c r="BG147" i="24"/>
  <c r="BF147" i="24"/>
  <c r="AX147" i="24"/>
  <c r="AS147" i="24"/>
  <c r="AW147" i="24" s="1"/>
  <c r="AV147" i="24"/>
  <c r="AU147" i="24"/>
  <c r="AT147" i="24"/>
  <c r="AL147" i="24"/>
  <c r="AG147" i="24"/>
  <c r="AD147" i="24" s="1"/>
  <c r="AJ147" i="24"/>
  <c r="AI147" i="24"/>
  <c r="AH147" i="24"/>
  <c r="Z147" i="24"/>
  <c r="U147" i="24"/>
  <c r="R147" i="24" s="1"/>
  <c r="X147" i="24"/>
  <c r="W147" i="24"/>
  <c r="V147" i="24"/>
  <c r="N147" i="24"/>
  <c r="I147" i="24"/>
  <c r="F147" i="24" s="1"/>
  <c r="L147" i="24"/>
  <c r="K147" i="24"/>
  <c r="J147" i="24"/>
  <c r="KD146" i="24"/>
  <c r="JY146" i="24"/>
  <c r="KB146" i="24"/>
  <c r="KA146" i="24"/>
  <c r="JZ146" i="24"/>
  <c r="JR146" i="24"/>
  <c r="JM146" i="24"/>
  <c r="JQ146" i="24" s="1"/>
  <c r="JP146" i="24"/>
  <c r="JO146" i="24"/>
  <c r="JN146" i="24"/>
  <c r="JF146" i="24"/>
  <c r="JA146" i="24"/>
  <c r="JD146" i="24"/>
  <c r="JC146" i="24"/>
  <c r="JB146" i="24"/>
  <c r="IT146" i="24"/>
  <c r="IO146" i="24"/>
  <c r="IR146" i="24"/>
  <c r="IQ146" i="24"/>
  <c r="IP146" i="24"/>
  <c r="IH146" i="24"/>
  <c r="IC146" i="24"/>
  <c r="IF146" i="24"/>
  <c r="IE146" i="24"/>
  <c r="ID146" i="24"/>
  <c r="HV146" i="24"/>
  <c r="HQ146" i="24"/>
  <c r="HM146" i="24" s="1"/>
  <c r="HT146" i="24"/>
  <c r="HS146" i="24"/>
  <c r="HR146" i="24"/>
  <c r="HJ146" i="24"/>
  <c r="HE146" i="24"/>
  <c r="HI146" i="24" s="1"/>
  <c r="HH146" i="24"/>
  <c r="HG146" i="24"/>
  <c r="HF146" i="24"/>
  <c r="GX146" i="24"/>
  <c r="GS146" i="24"/>
  <c r="GV146" i="24"/>
  <c r="GU146" i="24"/>
  <c r="GT146" i="24"/>
  <c r="GO146" i="24"/>
  <c r="GL146" i="24"/>
  <c r="GG146" i="24"/>
  <c r="GJ146" i="24"/>
  <c r="GI146" i="24"/>
  <c r="GH146" i="24"/>
  <c r="FZ146" i="24"/>
  <c r="FU146" i="24"/>
  <c r="FX146" i="24"/>
  <c r="FW146" i="24"/>
  <c r="FV146" i="24"/>
  <c r="FN146" i="24"/>
  <c r="FI146" i="24"/>
  <c r="FL146" i="24"/>
  <c r="FK146" i="24"/>
  <c r="FJ146" i="24"/>
  <c r="FB146" i="24"/>
  <c r="EW146" i="24"/>
  <c r="EZ146" i="24"/>
  <c r="EY146" i="24"/>
  <c r="EX146" i="24"/>
  <c r="EP146" i="24"/>
  <c r="EK146" i="24"/>
  <c r="EN146" i="24"/>
  <c r="EM146" i="24"/>
  <c r="EL146" i="24"/>
  <c r="ED146" i="24"/>
  <c r="DY146" i="24"/>
  <c r="DU146" i="24" s="1"/>
  <c r="EB146" i="24"/>
  <c r="EA146" i="24"/>
  <c r="DZ146" i="24"/>
  <c r="DR146" i="24"/>
  <c r="DM146" i="24"/>
  <c r="DI146" i="24" s="1"/>
  <c r="DP146" i="24"/>
  <c r="DO146" i="24"/>
  <c r="DN146" i="24"/>
  <c r="DF146" i="24"/>
  <c r="DA146" i="24"/>
  <c r="DD146" i="24"/>
  <c r="DC146" i="24"/>
  <c r="DB146" i="24"/>
  <c r="CT146" i="24"/>
  <c r="CO146" i="24"/>
  <c r="CR146" i="24"/>
  <c r="CQ146" i="24"/>
  <c r="CP146" i="24"/>
  <c r="CH146" i="24"/>
  <c r="CC146" i="24"/>
  <c r="CF146" i="24"/>
  <c r="CE146" i="24"/>
  <c r="CD146" i="24"/>
  <c r="BV146" i="24"/>
  <c r="BQ146" i="24"/>
  <c r="BT146" i="24"/>
  <c r="BS146" i="24"/>
  <c r="BR146" i="24"/>
  <c r="BJ146" i="24"/>
  <c r="BE146" i="24"/>
  <c r="BB146" i="24" s="1"/>
  <c r="BH146" i="24"/>
  <c r="BG146" i="24"/>
  <c r="BF146" i="24"/>
  <c r="AX146" i="24"/>
  <c r="AS146" i="24"/>
  <c r="AV146" i="24"/>
  <c r="AU146" i="24"/>
  <c r="AT146" i="24"/>
  <c r="AL146" i="24"/>
  <c r="AG146" i="24"/>
  <c r="AC146" i="24" s="1"/>
  <c r="AJ146" i="24"/>
  <c r="AI146" i="24"/>
  <c r="AH146" i="24"/>
  <c r="Z146" i="24"/>
  <c r="U146" i="24"/>
  <c r="X146" i="24"/>
  <c r="W146" i="24"/>
  <c r="V146" i="24"/>
  <c r="N146" i="24"/>
  <c r="I146" i="24"/>
  <c r="F146" i="24" s="1"/>
  <c r="L146" i="24"/>
  <c r="K146" i="24"/>
  <c r="J146" i="24"/>
  <c r="KD145" i="24"/>
  <c r="JY145" i="24"/>
  <c r="KB145" i="24"/>
  <c r="KA145" i="24"/>
  <c r="JZ145" i="24"/>
  <c r="JR145" i="24"/>
  <c r="JM145" i="24"/>
  <c r="JQ145" i="24" s="1"/>
  <c r="JP145" i="24"/>
  <c r="JO145" i="24"/>
  <c r="JN145" i="24"/>
  <c r="JF145" i="24"/>
  <c r="JA145" i="24"/>
  <c r="JD145" i="24"/>
  <c r="JC145" i="24"/>
  <c r="JB145" i="24"/>
  <c r="IT145" i="24"/>
  <c r="IO145" i="24"/>
  <c r="IR145" i="24"/>
  <c r="IQ145" i="24"/>
  <c r="IP145" i="24"/>
  <c r="IH145" i="24"/>
  <c r="IC145" i="24"/>
  <c r="IF145" i="24"/>
  <c r="IE145" i="24"/>
  <c r="ID145" i="24"/>
  <c r="HV145" i="24"/>
  <c r="HQ145" i="24"/>
  <c r="HM145" i="24" s="1"/>
  <c r="HT145" i="24"/>
  <c r="HS145" i="24"/>
  <c r="HR145" i="24"/>
  <c r="HJ145" i="24"/>
  <c r="HE145" i="24"/>
  <c r="HB145" i="24" s="1"/>
  <c r="HH145" i="24"/>
  <c r="HG145" i="24"/>
  <c r="HF145" i="24"/>
  <c r="GX145" i="24"/>
  <c r="GS145" i="24"/>
  <c r="GV145" i="24"/>
  <c r="GU145" i="24"/>
  <c r="GT145" i="24"/>
  <c r="GL145" i="24"/>
  <c r="GG145" i="24"/>
  <c r="GD145" i="24" s="1"/>
  <c r="GJ145" i="24"/>
  <c r="GI145" i="24"/>
  <c r="GH145" i="24"/>
  <c r="FZ145" i="24"/>
  <c r="FU145" i="24"/>
  <c r="FQ145" i="24" s="1"/>
  <c r="FX145" i="24"/>
  <c r="FW145" i="24"/>
  <c r="FV145" i="24"/>
  <c r="FN145" i="24"/>
  <c r="FI145" i="24"/>
  <c r="FF145" i="24" s="1"/>
  <c r="FL145" i="24"/>
  <c r="FK145" i="24"/>
  <c r="FJ145" i="24"/>
  <c r="FB145" i="24"/>
  <c r="EW145" i="24"/>
  <c r="EZ145" i="24"/>
  <c r="EY145" i="24"/>
  <c r="EX145" i="24"/>
  <c r="EP145" i="24"/>
  <c r="EK145" i="24"/>
  <c r="EO145" i="24" s="1"/>
  <c r="EN145" i="24"/>
  <c r="EM145" i="24"/>
  <c r="EL145" i="24"/>
  <c r="ED145" i="24"/>
  <c r="DY145" i="24"/>
  <c r="DU145" i="24" s="1"/>
  <c r="EB145" i="24"/>
  <c r="EA145" i="24"/>
  <c r="DZ145" i="24"/>
  <c r="DR145" i="24"/>
  <c r="DM145" i="24"/>
  <c r="DP145" i="24"/>
  <c r="DO145" i="24"/>
  <c r="DN145" i="24"/>
  <c r="DF145" i="24"/>
  <c r="DA145" i="24"/>
  <c r="CX145" i="24" s="1"/>
  <c r="DD145" i="24"/>
  <c r="DC145" i="24"/>
  <c r="DB145" i="24"/>
  <c r="CT145" i="24"/>
  <c r="CO145" i="24"/>
  <c r="CR145" i="24"/>
  <c r="CQ145" i="24"/>
  <c r="CP145" i="24"/>
  <c r="CH145" i="24"/>
  <c r="CC145" i="24"/>
  <c r="BY145" i="24" s="1"/>
  <c r="CF145" i="24"/>
  <c r="CE145" i="24"/>
  <c r="CD145" i="24"/>
  <c r="BV145" i="24"/>
  <c r="BQ145" i="24"/>
  <c r="BN145" i="24" s="1"/>
  <c r="BT145" i="24"/>
  <c r="BS145" i="24"/>
  <c r="BR145" i="24"/>
  <c r="BJ145" i="24"/>
  <c r="BE145" i="24"/>
  <c r="BH145" i="24"/>
  <c r="BG145" i="24"/>
  <c r="BF145" i="24"/>
  <c r="AX145" i="24"/>
  <c r="AS145" i="24"/>
  <c r="AV145" i="24"/>
  <c r="AU145" i="24"/>
  <c r="AT145" i="24"/>
  <c r="AL145" i="24"/>
  <c r="AG145" i="24"/>
  <c r="AD145" i="24" s="1"/>
  <c r="AJ145" i="24"/>
  <c r="AI145" i="24"/>
  <c r="AH145" i="24"/>
  <c r="Z145" i="24"/>
  <c r="U145" i="24"/>
  <c r="R145" i="24" s="1"/>
  <c r="X145" i="24"/>
  <c r="W145" i="24"/>
  <c r="V145" i="24"/>
  <c r="N145" i="24"/>
  <c r="I145" i="24"/>
  <c r="F145" i="24" s="1"/>
  <c r="L145" i="24"/>
  <c r="K145" i="24"/>
  <c r="J145" i="24"/>
  <c r="KB131" i="24"/>
  <c r="KA131" i="24"/>
  <c r="JZ131" i="24"/>
  <c r="JP131" i="24"/>
  <c r="JO131" i="24"/>
  <c r="JN131" i="24"/>
  <c r="JD131" i="24"/>
  <c r="JC131" i="24"/>
  <c r="JB131" i="24"/>
  <c r="IR131" i="24"/>
  <c r="IQ131" i="24"/>
  <c r="IP131" i="24"/>
  <c r="IF131" i="24"/>
  <c r="IE131" i="24"/>
  <c r="ID131" i="24"/>
  <c r="HT131" i="24"/>
  <c r="HS131" i="24"/>
  <c r="HR131" i="24"/>
  <c r="HH131" i="24"/>
  <c r="HG131" i="24"/>
  <c r="HF131" i="24"/>
  <c r="GV131" i="24"/>
  <c r="GU131" i="24"/>
  <c r="GT131" i="24"/>
  <c r="GJ131" i="24"/>
  <c r="GI131" i="24"/>
  <c r="GH131" i="24"/>
  <c r="FX131" i="24"/>
  <c r="FW131" i="24"/>
  <c r="FV131" i="24"/>
  <c r="FI131" i="24"/>
  <c r="FL131" i="24"/>
  <c r="FK131" i="24"/>
  <c r="FJ131" i="24"/>
  <c r="EW131" i="24"/>
  <c r="EV131" i="24" s="1"/>
  <c r="EZ131" i="24"/>
  <c r="EY131" i="24"/>
  <c r="EX131" i="24"/>
  <c r="EK131" i="24"/>
  <c r="EN131" i="24"/>
  <c r="EM131" i="24"/>
  <c r="EL131" i="24"/>
  <c r="DY131" i="24"/>
  <c r="EB131" i="24"/>
  <c r="EA131" i="24"/>
  <c r="DZ131" i="24"/>
  <c r="DM131" i="24"/>
  <c r="DI131" i="24" s="1"/>
  <c r="DP131" i="24"/>
  <c r="DO131" i="24"/>
  <c r="DN131" i="24"/>
  <c r="DA131" i="24"/>
  <c r="DD131" i="24"/>
  <c r="DC131" i="24"/>
  <c r="DB131" i="24"/>
  <c r="CO131" i="24"/>
  <c r="CR131" i="24"/>
  <c r="CQ131" i="24"/>
  <c r="CP131" i="24"/>
  <c r="CC131" i="24"/>
  <c r="CF131" i="24"/>
  <c r="CE131" i="24"/>
  <c r="CD131" i="24"/>
  <c r="BQ131" i="24"/>
  <c r="BM131" i="24" s="1"/>
  <c r="BT131" i="24"/>
  <c r="BS131" i="24"/>
  <c r="BR131" i="24"/>
  <c r="BE131" i="24"/>
  <c r="BH131" i="24"/>
  <c r="BG131" i="24"/>
  <c r="BF131" i="24"/>
  <c r="AS131" i="24"/>
  <c r="AR131" i="24" s="1"/>
  <c r="AV131" i="24"/>
  <c r="AU131" i="24"/>
  <c r="AT131" i="24"/>
  <c r="AG131" i="24"/>
  <c r="AJ131" i="24"/>
  <c r="AI131" i="24"/>
  <c r="AH131" i="24"/>
  <c r="U131" i="24"/>
  <c r="T131" i="24" s="1"/>
  <c r="X131" i="24"/>
  <c r="W131" i="24"/>
  <c r="V131" i="24"/>
  <c r="I131" i="24"/>
  <c r="G131" i="24" s="1"/>
  <c r="L131" i="24"/>
  <c r="K131" i="24"/>
  <c r="J131" i="24"/>
  <c r="KB130" i="24"/>
  <c r="KA130" i="24"/>
  <c r="JZ130" i="24"/>
  <c r="JP130" i="24"/>
  <c r="JO130" i="24"/>
  <c r="JN130" i="24"/>
  <c r="JD130" i="24"/>
  <c r="JC130" i="24"/>
  <c r="JB130" i="24"/>
  <c r="IR130" i="24"/>
  <c r="IQ130" i="24"/>
  <c r="IP130" i="24"/>
  <c r="IF130" i="24"/>
  <c r="IE130" i="24"/>
  <c r="ID130" i="24"/>
  <c r="HT130" i="24"/>
  <c r="HS130" i="24"/>
  <c r="HR130" i="24"/>
  <c r="HH130" i="24"/>
  <c r="HG130" i="24"/>
  <c r="HF130" i="24"/>
  <c r="GV130" i="24"/>
  <c r="GU130" i="24"/>
  <c r="GT130" i="24"/>
  <c r="GJ130" i="24"/>
  <c r="GI130" i="24"/>
  <c r="GH130" i="24"/>
  <c r="FX130" i="24"/>
  <c r="FW130" i="24"/>
  <c r="FV130" i="24"/>
  <c r="FI130" i="24"/>
  <c r="FH130" i="24" s="1"/>
  <c r="FL130" i="24"/>
  <c r="FK130" i="24"/>
  <c r="FJ130" i="24"/>
  <c r="EW130" i="24"/>
  <c r="EU130" i="24" s="1"/>
  <c r="EZ130" i="24"/>
  <c r="EY130" i="24"/>
  <c r="EX130" i="24"/>
  <c r="EK130" i="24"/>
  <c r="EN130" i="24"/>
  <c r="EM130" i="24"/>
  <c r="EL130" i="24"/>
  <c r="DY130" i="24"/>
  <c r="DV130" i="24" s="1"/>
  <c r="EB130" i="24"/>
  <c r="EA130" i="24"/>
  <c r="DZ130" i="24"/>
  <c r="DM130" i="24"/>
  <c r="DP130" i="24"/>
  <c r="DO130" i="24"/>
  <c r="DN130" i="24"/>
  <c r="DA130" i="24"/>
  <c r="DD130" i="24"/>
  <c r="DC130" i="24"/>
  <c r="DB130" i="24"/>
  <c r="CO130" i="24"/>
  <c r="CS130" i="24" s="1"/>
  <c r="CR130" i="24"/>
  <c r="CQ130" i="24"/>
  <c r="CP130" i="24"/>
  <c r="CC130" i="24"/>
  <c r="CF130" i="24"/>
  <c r="CE130" i="24"/>
  <c r="CD130" i="24"/>
  <c r="BQ130" i="24"/>
  <c r="BO130" i="24" s="1"/>
  <c r="BT130" i="24"/>
  <c r="BS130" i="24"/>
  <c r="BR130" i="24"/>
  <c r="BE130" i="24"/>
  <c r="BH130" i="24"/>
  <c r="BG130" i="24"/>
  <c r="BF130" i="24"/>
  <c r="AS130" i="24"/>
  <c r="AR130" i="24" s="1"/>
  <c r="AV130" i="24"/>
  <c r="AU130" i="24"/>
  <c r="AT130" i="24"/>
  <c r="AG130" i="24"/>
  <c r="AJ130" i="24"/>
  <c r="AI130" i="24"/>
  <c r="AH130" i="24"/>
  <c r="U130" i="24"/>
  <c r="X130" i="24"/>
  <c r="W130" i="24"/>
  <c r="V130" i="24"/>
  <c r="I130" i="24"/>
  <c r="E130" i="24" s="1"/>
  <c r="L130" i="24"/>
  <c r="K130" i="24"/>
  <c r="J130" i="24"/>
  <c r="KB129" i="24"/>
  <c r="KA129" i="24"/>
  <c r="JZ129" i="24"/>
  <c r="JP129" i="24"/>
  <c r="JO129" i="24"/>
  <c r="JN129" i="24"/>
  <c r="JD129" i="24"/>
  <c r="JC129" i="24"/>
  <c r="JB129" i="24"/>
  <c r="IR129" i="24"/>
  <c r="IQ129" i="24"/>
  <c r="IP129" i="24"/>
  <c r="IF129" i="24"/>
  <c r="IE129" i="24"/>
  <c r="ID129" i="24"/>
  <c r="HT129" i="24"/>
  <c r="HS129" i="24"/>
  <c r="HR129" i="24"/>
  <c r="HH129" i="24"/>
  <c r="HG129" i="24"/>
  <c r="HF129" i="24"/>
  <c r="GV129" i="24"/>
  <c r="GU129" i="24"/>
  <c r="GT129" i="24"/>
  <c r="GJ129" i="24"/>
  <c r="GI129" i="24"/>
  <c r="GH129" i="24"/>
  <c r="FX129" i="24"/>
  <c r="FW129" i="24"/>
  <c r="FV129" i="24"/>
  <c r="FI129" i="24"/>
  <c r="FL129" i="24"/>
  <c r="FK129" i="24"/>
  <c r="FJ129" i="24"/>
  <c r="EW129" i="24"/>
  <c r="EV129" i="24" s="1"/>
  <c r="EZ129" i="24"/>
  <c r="EY129" i="24"/>
  <c r="EX129" i="24"/>
  <c r="EK129" i="24"/>
  <c r="EI129" i="24" s="1"/>
  <c r="EN129" i="24"/>
  <c r="EM129" i="24"/>
  <c r="EL129" i="24"/>
  <c r="DY129" i="24"/>
  <c r="EB129" i="24"/>
  <c r="EA129" i="24"/>
  <c r="DZ129" i="24"/>
  <c r="DM129" i="24"/>
  <c r="DK129" i="24" s="1"/>
  <c r="DP129" i="24"/>
  <c r="DO129" i="24"/>
  <c r="DN129" i="24"/>
  <c r="DA129" i="24"/>
  <c r="DE129" i="24" s="1"/>
  <c r="DD129" i="24"/>
  <c r="DC129" i="24"/>
  <c r="DB129" i="24"/>
  <c r="CO129" i="24"/>
  <c r="CS129" i="24" s="1"/>
  <c r="CR129" i="24"/>
  <c r="CQ129" i="24"/>
  <c r="CP129" i="24"/>
  <c r="CC129" i="24"/>
  <c r="CF129" i="24"/>
  <c r="CE129" i="24"/>
  <c r="CD129" i="24"/>
  <c r="BQ129" i="24"/>
  <c r="BT129" i="24"/>
  <c r="BS129" i="24"/>
  <c r="BR129" i="24"/>
  <c r="BE129" i="24"/>
  <c r="BH129" i="24"/>
  <c r="BG129" i="24"/>
  <c r="BF129" i="24"/>
  <c r="AS129" i="24"/>
  <c r="AV129" i="24"/>
  <c r="AU129" i="24"/>
  <c r="AT129" i="24"/>
  <c r="AG129" i="24"/>
  <c r="AC129" i="24" s="1"/>
  <c r="AJ129" i="24"/>
  <c r="AI129" i="24"/>
  <c r="AH129" i="24"/>
  <c r="U129" i="24"/>
  <c r="T129" i="24" s="1"/>
  <c r="X129" i="24"/>
  <c r="W129" i="24"/>
  <c r="V129" i="24"/>
  <c r="I129" i="24"/>
  <c r="L129" i="24"/>
  <c r="K129" i="24"/>
  <c r="J129" i="24"/>
  <c r="KB128" i="24"/>
  <c r="KA128" i="24"/>
  <c r="JZ128" i="24"/>
  <c r="JP128" i="24"/>
  <c r="JO128" i="24"/>
  <c r="JN128" i="24"/>
  <c r="JD128" i="24"/>
  <c r="JC128" i="24"/>
  <c r="JB128" i="24"/>
  <c r="IR128" i="24"/>
  <c r="IQ128" i="24"/>
  <c r="IP128" i="24"/>
  <c r="IF128" i="24"/>
  <c r="IE128" i="24"/>
  <c r="ID128" i="24"/>
  <c r="HT128" i="24"/>
  <c r="HS128" i="24"/>
  <c r="HR128" i="24"/>
  <c r="HH128" i="24"/>
  <c r="HG128" i="24"/>
  <c r="HF128" i="24"/>
  <c r="GV128" i="24"/>
  <c r="GU128" i="24"/>
  <c r="GT128" i="24"/>
  <c r="GJ128" i="24"/>
  <c r="GI128" i="24"/>
  <c r="GH128" i="24"/>
  <c r="FX128" i="24"/>
  <c r="FW128" i="24"/>
  <c r="FV128" i="24"/>
  <c r="FI128" i="24"/>
  <c r="FL128" i="24"/>
  <c r="FK128" i="24"/>
  <c r="FJ128" i="24"/>
  <c r="EW128" i="24"/>
  <c r="ET128" i="24" s="1"/>
  <c r="EZ128" i="24"/>
  <c r="EY128" i="24"/>
  <c r="EX128" i="24"/>
  <c r="EK128" i="24"/>
  <c r="EN128" i="24"/>
  <c r="EM128" i="24"/>
  <c r="EL128" i="24"/>
  <c r="DY128" i="24"/>
  <c r="EB128" i="24"/>
  <c r="EA128" i="24"/>
  <c r="DZ128" i="24"/>
  <c r="DM128" i="24"/>
  <c r="DK128" i="24" s="1"/>
  <c r="DP128" i="24"/>
  <c r="DO128" i="24"/>
  <c r="DN128" i="24"/>
  <c r="DA128" i="24"/>
  <c r="CZ128" i="24" s="1"/>
  <c r="DD128" i="24"/>
  <c r="DC128" i="24"/>
  <c r="DB128" i="24"/>
  <c r="CO128" i="24"/>
  <c r="CR128" i="24"/>
  <c r="CQ128" i="24"/>
  <c r="CP128" i="24"/>
  <c r="CC128" i="24"/>
  <c r="BY128" i="24" s="1"/>
  <c r="CF128" i="24"/>
  <c r="CE128" i="24"/>
  <c r="CD128" i="24"/>
  <c r="BQ128" i="24"/>
  <c r="BT128" i="24"/>
  <c r="BS128" i="24"/>
  <c r="BR128" i="24"/>
  <c r="BE128" i="24"/>
  <c r="BB128" i="24" s="1"/>
  <c r="BH128" i="24"/>
  <c r="BG128" i="24"/>
  <c r="BF128" i="24"/>
  <c r="AS128" i="24"/>
  <c r="AV128" i="24"/>
  <c r="AU128" i="24"/>
  <c r="AT128" i="24"/>
  <c r="AG128" i="24"/>
  <c r="AJ128" i="24"/>
  <c r="AI128" i="24"/>
  <c r="AH128" i="24"/>
  <c r="U128" i="24"/>
  <c r="X128" i="24"/>
  <c r="W128" i="24"/>
  <c r="V128" i="24"/>
  <c r="I128" i="24"/>
  <c r="M128" i="24" s="1"/>
  <c r="L128" i="24"/>
  <c r="K128" i="24"/>
  <c r="J128" i="24"/>
  <c r="KB127" i="24"/>
  <c r="KA127" i="24"/>
  <c r="JZ127" i="24"/>
  <c r="JQ127" i="24"/>
  <c r="JP127" i="24"/>
  <c r="JO127" i="24"/>
  <c r="JN127" i="24"/>
  <c r="JD127" i="24"/>
  <c r="JC127" i="24"/>
  <c r="JB127" i="24"/>
  <c r="IR127" i="24"/>
  <c r="IQ127" i="24"/>
  <c r="IP127" i="24"/>
  <c r="IF127" i="24"/>
  <c r="IE127" i="24"/>
  <c r="ID127" i="24"/>
  <c r="HT127" i="24"/>
  <c r="HS127" i="24"/>
  <c r="HR127" i="24"/>
  <c r="HH127" i="24"/>
  <c r="HG127" i="24"/>
  <c r="HF127" i="24"/>
  <c r="GV127" i="24"/>
  <c r="GU127" i="24"/>
  <c r="GT127" i="24"/>
  <c r="GJ127" i="24"/>
  <c r="GI127" i="24"/>
  <c r="GH127" i="24"/>
  <c r="FX127" i="24"/>
  <c r="FW127" i="24"/>
  <c r="FV127" i="24"/>
  <c r="FI127" i="24"/>
  <c r="FF127" i="24" s="1"/>
  <c r="FL127" i="24"/>
  <c r="FK127" i="24"/>
  <c r="FJ127" i="24"/>
  <c r="EW127" i="24"/>
  <c r="ET127" i="24" s="1"/>
  <c r="EZ127" i="24"/>
  <c r="EY127" i="24"/>
  <c r="EX127" i="24"/>
  <c r="EK127" i="24"/>
  <c r="EI127" i="24" s="1"/>
  <c r="EN127" i="24"/>
  <c r="EM127" i="24"/>
  <c r="EL127" i="24"/>
  <c r="DY127" i="24"/>
  <c r="DX127" i="24" s="1"/>
  <c r="EB127" i="24"/>
  <c r="EA127" i="24"/>
  <c r="DZ127" i="24"/>
  <c r="DM127" i="24"/>
  <c r="DJ127" i="24" s="1"/>
  <c r="DP127" i="24"/>
  <c r="DO127" i="24"/>
  <c r="DN127" i="24"/>
  <c r="DA127" i="24"/>
  <c r="DD127" i="24"/>
  <c r="DC127" i="24"/>
  <c r="DB127" i="24"/>
  <c r="CO127" i="24"/>
  <c r="CR127" i="24"/>
  <c r="CQ127" i="24"/>
  <c r="CP127" i="24"/>
  <c r="CC127" i="24"/>
  <c r="CF127" i="24"/>
  <c r="CE127" i="24"/>
  <c r="CD127" i="24"/>
  <c r="BQ127" i="24"/>
  <c r="BN127" i="24" s="1"/>
  <c r="BT127" i="24"/>
  <c r="BS127" i="24"/>
  <c r="BR127" i="24"/>
  <c r="BE127" i="24"/>
  <c r="BA127" i="24" s="1"/>
  <c r="BH127" i="24"/>
  <c r="BG127" i="24"/>
  <c r="BF127" i="24"/>
  <c r="AS127" i="24"/>
  <c r="AV127" i="24"/>
  <c r="AU127" i="24"/>
  <c r="AT127" i="24"/>
  <c r="AG127" i="24"/>
  <c r="AC127" i="24" s="1"/>
  <c r="AJ127" i="24"/>
  <c r="AI127" i="24"/>
  <c r="AH127" i="24"/>
  <c r="U127" i="24"/>
  <c r="X127" i="24"/>
  <c r="W127" i="24"/>
  <c r="V127" i="24"/>
  <c r="I127" i="24"/>
  <c r="M127" i="24" s="1"/>
  <c r="L127" i="24"/>
  <c r="K127" i="24"/>
  <c r="J127" i="24"/>
  <c r="KB126" i="24"/>
  <c r="KA126" i="24"/>
  <c r="JZ126" i="24"/>
  <c r="JP126" i="24"/>
  <c r="JO126" i="24"/>
  <c r="JN126" i="24"/>
  <c r="JD126" i="24"/>
  <c r="JC126" i="24"/>
  <c r="JB126" i="24"/>
  <c r="IR126" i="24"/>
  <c r="IQ126" i="24"/>
  <c r="IP126" i="24"/>
  <c r="IF126" i="24"/>
  <c r="IE126" i="24"/>
  <c r="ID126" i="24"/>
  <c r="HT126" i="24"/>
  <c r="HS126" i="24"/>
  <c r="HR126" i="24"/>
  <c r="HH126" i="24"/>
  <c r="HG126" i="24"/>
  <c r="HF126" i="24"/>
  <c r="GV126" i="24"/>
  <c r="GU126" i="24"/>
  <c r="GT126" i="24"/>
  <c r="GJ126" i="24"/>
  <c r="GI126" i="24"/>
  <c r="GH126" i="24"/>
  <c r="FX126" i="24"/>
  <c r="FW126" i="24"/>
  <c r="FV126" i="24"/>
  <c r="FI126" i="24"/>
  <c r="FL126" i="24"/>
  <c r="FK126" i="24"/>
  <c r="FJ126" i="24"/>
  <c r="EW126" i="24"/>
  <c r="EZ126" i="24"/>
  <c r="EY126" i="24"/>
  <c r="EX126" i="24"/>
  <c r="EK126" i="24"/>
  <c r="EN126" i="24"/>
  <c r="EM126" i="24"/>
  <c r="EL126" i="24"/>
  <c r="DY126" i="24"/>
  <c r="DX126" i="24" s="1"/>
  <c r="EB126" i="24"/>
  <c r="EA126" i="24"/>
  <c r="DZ126" i="24"/>
  <c r="DM126" i="24"/>
  <c r="DJ126" i="24" s="1"/>
  <c r="DP126" i="24"/>
  <c r="DO126" i="24"/>
  <c r="DN126" i="24"/>
  <c r="DA126" i="24"/>
  <c r="DD126" i="24"/>
  <c r="DC126" i="24"/>
  <c r="DB126" i="24"/>
  <c r="CO126" i="24"/>
  <c r="CR126" i="24"/>
  <c r="CQ126" i="24"/>
  <c r="CP126" i="24"/>
  <c r="CC126" i="24"/>
  <c r="CG126" i="24" s="1"/>
  <c r="CF126" i="24"/>
  <c r="CE126" i="24"/>
  <c r="CD126" i="24"/>
  <c r="BQ126" i="24"/>
  <c r="BN126" i="24" s="1"/>
  <c r="BT126" i="24"/>
  <c r="BS126" i="24"/>
  <c r="BR126" i="24"/>
  <c r="BE126" i="24"/>
  <c r="BH126" i="24"/>
  <c r="BG126" i="24"/>
  <c r="BF126" i="24"/>
  <c r="AS126" i="24"/>
  <c r="AV126" i="24"/>
  <c r="AU126" i="24"/>
  <c r="AT126" i="24"/>
  <c r="AG126" i="24"/>
  <c r="AE126" i="24" s="1"/>
  <c r="AJ126" i="24"/>
  <c r="AI126" i="24"/>
  <c r="AH126" i="24"/>
  <c r="U126" i="24"/>
  <c r="X126" i="24"/>
  <c r="W126" i="24"/>
  <c r="V126" i="24"/>
  <c r="I126" i="24"/>
  <c r="L126" i="24"/>
  <c r="K126" i="24"/>
  <c r="J126" i="24"/>
  <c r="KB125" i="24"/>
  <c r="KA125" i="24"/>
  <c r="JZ125" i="24"/>
  <c r="JP125" i="24"/>
  <c r="JO125" i="24"/>
  <c r="JN125" i="24"/>
  <c r="JD125" i="24"/>
  <c r="JC125" i="24"/>
  <c r="JB125" i="24"/>
  <c r="IR125" i="24"/>
  <c r="IQ125" i="24"/>
  <c r="IP125" i="24"/>
  <c r="IF125" i="24"/>
  <c r="IE125" i="24"/>
  <c r="ID125" i="24"/>
  <c r="HT125" i="24"/>
  <c r="HS125" i="24"/>
  <c r="HR125" i="24"/>
  <c r="HH125" i="24"/>
  <c r="HG125" i="24"/>
  <c r="HF125" i="24"/>
  <c r="GV125" i="24"/>
  <c r="GU125" i="24"/>
  <c r="GT125" i="24"/>
  <c r="GJ125" i="24"/>
  <c r="GI125" i="24"/>
  <c r="GH125" i="24"/>
  <c r="FX125" i="24"/>
  <c r="FW125" i="24"/>
  <c r="FV125" i="24"/>
  <c r="FI125" i="24"/>
  <c r="FG125" i="24" s="1"/>
  <c r="FL125" i="24"/>
  <c r="FK125" i="24"/>
  <c r="FJ125" i="24"/>
  <c r="EW125" i="24"/>
  <c r="EZ125" i="24"/>
  <c r="EY125" i="24"/>
  <c r="EX125" i="24"/>
  <c r="EK125" i="24"/>
  <c r="EN125" i="24"/>
  <c r="EM125" i="24"/>
  <c r="EL125" i="24"/>
  <c r="DY125" i="24"/>
  <c r="DX125" i="24" s="1"/>
  <c r="EB125" i="24"/>
  <c r="EA125" i="24"/>
  <c r="DZ125" i="24"/>
  <c r="DM125" i="24"/>
  <c r="DI125" i="24" s="1"/>
  <c r="DP125" i="24"/>
  <c r="DO125" i="24"/>
  <c r="DN125" i="24"/>
  <c r="DA125" i="24"/>
  <c r="DD125" i="24"/>
  <c r="DC125" i="24"/>
  <c r="DB125" i="24"/>
  <c r="CO125" i="24"/>
  <c r="CS125" i="24" s="1"/>
  <c r="CR125" i="24"/>
  <c r="CQ125" i="24"/>
  <c r="CP125" i="24"/>
  <c r="CC125" i="24"/>
  <c r="CA125" i="24" s="1"/>
  <c r="CF125" i="24"/>
  <c r="CE125" i="24"/>
  <c r="CD125" i="24"/>
  <c r="BQ125" i="24"/>
  <c r="BT125" i="24"/>
  <c r="BS125" i="24"/>
  <c r="BR125" i="24"/>
  <c r="BE125" i="24"/>
  <c r="BC125" i="24" s="1"/>
  <c r="BH125" i="24"/>
  <c r="BG125" i="24"/>
  <c r="BF125" i="24"/>
  <c r="AS125" i="24"/>
  <c r="AW125" i="24" s="1"/>
  <c r="AV125" i="24"/>
  <c r="AU125" i="24"/>
  <c r="AT125" i="24"/>
  <c r="AG125" i="24"/>
  <c r="AE125" i="24" s="1"/>
  <c r="AJ125" i="24"/>
  <c r="AI125" i="24"/>
  <c r="AH125" i="24"/>
  <c r="U125" i="24"/>
  <c r="X125" i="24"/>
  <c r="W125" i="24"/>
  <c r="V125" i="24"/>
  <c r="I125" i="24"/>
  <c r="H125" i="24" s="1"/>
  <c r="L125" i="24"/>
  <c r="K125" i="24"/>
  <c r="J125" i="24"/>
  <c r="KB124" i="24"/>
  <c r="KA124" i="24"/>
  <c r="JZ124" i="24"/>
  <c r="JP124" i="24"/>
  <c r="JO124" i="24"/>
  <c r="JN124" i="24"/>
  <c r="JD124" i="24"/>
  <c r="JC124" i="24"/>
  <c r="JB124" i="24"/>
  <c r="IR124" i="24"/>
  <c r="IQ124" i="24"/>
  <c r="IP124" i="24"/>
  <c r="IF124" i="24"/>
  <c r="IE124" i="24"/>
  <c r="ID124" i="24"/>
  <c r="HT124" i="24"/>
  <c r="HS124" i="24"/>
  <c r="HR124" i="24"/>
  <c r="HH124" i="24"/>
  <c r="HG124" i="24"/>
  <c r="HF124" i="24"/>
  <c r="GV124" i="24"/>
  <c r="GU124" i="24"/>
  <c r="GT124" i="24"/>
  <c r="GJ124" i="24"/>
  <c r="GI124" i="24"/>
  <c r="GH124" i="24"/>
  <c r="FX124" i="24"/>
  <c r="FW124" i="24"/>
  <c r="FV124" i="24"/>
  <c r="FI124" i="24"/>
  <c r="FE124" i="24" s="1"/>
  <c r="FL124" i="24"/>
  <c r="FK124" i="24"/>
  <c r="FJ124" i="24"/>
  <c r="EW124" i="24"/>
  <c r="EZ124" i="24"/>
  <c r="EY124" i="24"/>
  <c r="EX124" i="24"/>
  <c r="EK124" i="24"/>
  <c r="EN124" i="24"/>
  <c r="EM124" i="24"/>
  <c r="EL124" i="24"/>
  <c r="DY124" i="24"/>
  <c r="DU124" i="24" s="1"/>
  <c r="EB124" i="24"/>
  <c r="EA124" i="24"/>
  <c r="DZ124" i="24"/>
  <c r="DM124" i="24"/>
  <c r="DP124" i="24"/>
  <c r="DO124" i="24"/>
  <c r="DN124" i="24"/>
  <c r="DA124" i="24"/>
  <c r="DD124" i="24"/>
  <c r="DC124" i="24"/>
  <c r="DB124" i="24"/>
  <c r="CO124" i="24"/>
  <c r="CR124" i="24"/>
  <c r="CQ124" i="24"/>
  <c r="CP124" i="24"/>
  <c r="CC124" i="24"/>
  <c r="CG124" i="24" s="1"/>
  <c r="CF124" i="24"/>
  <c r="CE124" i="24"/>
  <c r="CD124" i="24"/>
  <c r="BQ124" i="24"/>
  <c r="BU124" i="24" s="1"/>
  <c r="BT124" i="24"/>
  <c r="BS124" i="24"/>
  <c r="BR124" i="24"/>
  <c r="BE124" i="24"/>
  <c r="BH124" i="24"/>
  <c r="BG124" i="24"/>
  <c r="BF124" i="24"/>
  <c r="AS124" i="24"/>
  <c r="AR124" i="24" s="1"/>
  <c r="AV124" i="24"/>
  <c r="AU124" i="24"/>
  <c r="AT124" i="24"/>
  <c r="AG124" i="24"/>
  <c r="AJ124" i="24"/>
  <c r="AI124" i="24"/>
  <c r="AH124" i="24"/>
  <c r="U124" i="24"/>
  <c r="X124" i="24"/>
  <c r="W124" i="24"/>
  <c r="V124" i="24"/>
  <c r="I124" i="24"/>
  <c r="F124" i="24" s="1"/>
  <c r="L124" i="24"/>
  <c r="K124" i="24"/>
  <c r="J124" i="24"/>
  <c r="KB123" i="24"/>
  <c r="KA123" i="24"/>
  <c r="JZ123" i="24"/>
  <c r="JV123" i="24"/>
  <c r="JU123" i="24"/>
  <c r="JP123" i="24"/>
  <c r="JO123" i="24"/>
  <c r="JN123" i="24"/>
  <c r="JD123" i="24"/>
  <c r="JC123" i="24"/>
  <c r="JB123" i="24"/>
  <c r="IR123" i="24"/>
  <c r="IQ123" i="24"/>
  <c r="IP123" i="24"/>
  <c r="IF123" i="24"/>
  <c r="IE123" i="24"/>
  <c r="ID123" i="24"/>
  <c r="HT123" i="24"/>
  <c r="HS123" i="24"/>
  <c r="HR123" i="24"/>
  <c r="HH123" i="24"/>
  <c r="HG123" i="24"/>
  <c r="HF123" i="24"/>
  <c r="GV123" i="24"/>
  <c r="GU123" i="24"/>
  <c r="GT123" i="24"/>
  <c r="GJ123" i="24"/>
  <c r="GI123" i="24"/>
  <c r="GH123" i="24"/>
  <c r="FX123" i="24"/>
  <c r="FW123" i="24"/>
  <c r="FV123" i="24"/>
  <c r="FI123" i="24"/>
  <c r="FF123" i="24" s="1"/>
  <c r="FL123" i="24"/>
  <c r="FK123" i="24"/>
  <c r="FJ123" i="24"/>
  <c r="EW123" i="24"/>
  <c r="EZ123" i="24"/>
  <c r="EY123" i="24"/>
  <c r="EX123" i="24"/>
  <c r="EK123" i="24"/>
  <c r="EJ123" i="24" s="1"/>
  <c r="EN123" i="24"/>
  <c r="EM123" i="24"/>
  <c r="EL123" i="24"/>
  <c r="DY123" i="24"/>
  <c r="DU123" i="24" s="1"/>
  <c r="EB123" i="24"/>
  <c r="EA123" i="24"/>
  <c r="DZ123" i="24"/>
  <c r="DM123" i="24"/>
  <c r="DP123" i="24"/>
  <c r="DO123" i="24"/>
  <c r="DN123" i="24"/>
  <c r="DA123" i="24"/>
  <c r="CY123" i="24" s="1"/>
  <c r="DD123" i="24"/>
  <c r="DC123" i="24"/>
  <c r="DB123" i="24"/>
  <c r="CO123" i="24"/>
  <c r="CM123" i="24" s="1"/>
  <c r="CR123" i="24"/>
  <c r="CQ123" i="24"/>
  <c r="CP123" i="24"/>
  <c r="CC123" i="24"/>
  <c r="BY123" i="24" s="1"/>
  <c r="CF123" i="24"/>
  <c r="CE123" i="24"/>
  <c r="CD123" i="24"/>
  <c r="BQ123" i="24"/>
  <c r="BM123" i="24" s="1"/>
  <c r="BT123" i="24"/>
  <c r="BS123" i="24"/>
  <c r="BR123" i="24"/>
  <c r="BE123" i="24"/>
  <c r="BC123" i="24" s="1"/>
  <c r="BH123" i="24"/>
  <c r="BG123" i="24"/>
  <c r="BF123" i="24"/>
  <c r="AS123" i="24"/>
  <c r="AQ123" i="24" s="1"/>
  <c r="AV123" i="24"/>
  <c r="AU123" i="24"/>
  <c r="AT123" i="24"/>
  <c r="AG123" i="24"/>
  <c r="AD123" i="24" s="1"/>
  <c r="AJ123" i="24"/>
  <c r="AI123" i="24"/>
  <c r="AH123" i="24"/>
  <c r="U123" i="24"/>
  <c r="X123" i="24"/>
  <c r="W123" i="24"/>
  <c r="V123" i="24"/>
  <c r="I123" i="24"/>
  <c r="L123" i="24"/>
  <c r="K123" i="24"/>
  <c r="J123" i="24"/>
  <c r="KB122" i="24"/>
  <c r="KA122" i="24"/>
  <c r="JZ122" i="24"/>
  <c r="JP122" i="24"/>
  <c r="JO122" i="24"/>
  <c r="JN122" i="24"/>
  <c r="JD122" i="24"/>
  <c r="JC122" i="24"/>
  <c r="JB122" i="24"/>
  <c r="IR122" i="24"/>
  <c r="IQ122" i="24"/>
  <c r="IP122" i="24"/>
  <c r="IF122" i="24"/>
  <c r="IE122" i="24"/>
  <c r="ID122" i="24"/>
  <c r="HT122" i="24"/>
  <c r="HS122" i="24"/>
  <c r="HR122" i="24"/>
  <c r="HH122" i="24"/>
  <c r="HG122" i="24"/>
  <c r="HF122" i="24"/>
  <c r="GV122" i="24"/>
  <c r="GU122" i="24"/>
  <c r="GT122" i="24"/>
  <c r="GJ122" i="24"/>
  <c r="GI122" i="24"/>
  <c r="GH122" i="24"/>
  <c r="FX122" i="24"/>
  <c r="FW122" i="24"/>
  <c r="FV122" i="24"/>
  <c r="FI122" i="24"/>
  <c r="FL122" i="24"/>
  <c r="FK122" i="24"/>
  <c r="FJ122" i="24"/>
  <c r="EW122" i="24"/>
  <c r="EZ122" i="24"/>
  <c r="EY122" i="24"/>
  <c r="EX122" i="24"/>
  <c r="EK122" i="24"/>
  <c r="EN122" i="24"/>
  <c r="EM122" i="24"/>
  <c r="EL122" i="24"/>
  <c r="DY122" i="24"/>
  <c r="DW122" i="24" s="1"/>
  <c r="EB122" i="24"/>
  <c r="EA122" i="24"/>
  <c r="DZ122" i="24"/>
  <c r="DM122" i="24"/>
  <c r="DP122" i="24"/>
  <c r="DO122" i="24"/>
  <c r="DN122" i="24"/>
  <c r="DA122" i="24"/>
  <c r="DD122" i="24"/>
  <c r="DC122" i="24"/>
  <c r="DB122" i="24"/>
  <c r="CO122" i="24"/>
  <c r="CK122" i="24" s="1"/>
  <c r="CR122" i="24"/>
  <c r="CQ122" i="24"/>
  <c r="CP122" i="24"/>
  <c r="CC122" i="24"/>
  <c r="CF122" i="24"/>
  <c r="CE122" i="24"/>
  <c r="CD122" i="24"/>
  <c r="BQ122" i="24"/>
  <c r="BU122" i="24" s="1"/>
  <c r="BT122" i="24"/>
  <c r="BS122" i="24"/>
  <c r="BR122" i="24"/>
  <c r="BE122" i="24"/>
  <c r="BD122" i="24" s="1"/>
  <c r="BH122" i="24"/>
  <c r="BG122" i="24"/>
  <c r="BF122" i="24"/>
  <c r="AS122" i="24"/>
  <c r="AW122" i="24" s="1"/>
  <c r="AV122" i="24"/>
  <c r="AU122" i="24"/>
  <c r="AT122" i="24"/>
  <c r="AG122" i="24"/>
  <c r="AC122" i="24" s="1"/>
  <c r="AJ122" i="24"/>
  <c r="AI122" i="24"/>
  <c r="AH122" i="24"/>
  <c r="U122" i="24"/>
  <c r="X122" i="24"/>
  <c r="W122" i="24"/>
  <c r="V122" i="24"/>
  <c r="I122" i="24"/>
  <c r="L122" i="24"/>
  <c r="K122" i="24"/>
  <c r="J122" i="24"/>
  <c r="KB121" i="24"/>
  <c r="KA121" i="24"/>
  <c r="JZ121" i="24"/>
  <c r="JP121" i="24"/>
  <c r="JO121" i="24"/>
  <c r="JN121" i="24"/>
  <c r="JD121" i="24"/>
  <c r="JC121" i="24"/>
  <c r="JB121" i="24"/>
  <c r="IR121" i="24"/>
  <c r="IQ121" i="24"/>
  <c r="IP121" i="24"/>
  <c r="IF121" i="24"/>
  <c r="IE121" i="24"/>
  <c r="ID121" i="24"/>
  <c r="HT121" i="24"/>
  <c r="HS121" i="24"/>
  <c r="HR121" i="24"/>
  <c r="HH121" i="24"/>
  <c r="HG121" i="24"/>
  <c r="HF121" i="24"/>
  <c r="GV121" i="24"/>
  <c r="GU121" i="24"/>
  <c r="GT121" i="24"/>
  <c r="GJ121" i="24"/>
  <c r="GI121" i="24"/>
  <c r="GH121" i="24"/>
  <c r="FX121" i="24"/>
  <c r="FW121" i="24"/>
  <c r="FV121" i="24"/>
  <c r="FI121" i="24"/>
  <c r="FL121" i="24"/>
  <c r="FK121" i="24"/>
  <c r="FJ121" i="24"/>
  <c r="EW121" i="24"/>
  <c r="EZ121" i="24"/>
  <c r="EY121" i="24"/>
  <c r="EX121" i="24"/>
  <c r="EK121" i="24"/>
  <c r="EN121" i="24"/>
  <c r="EM121" i="24"/>
  <c r="EL121" i="24"/>
  <c r="DY121" i="24"/>
  <c r="EB121" i="24"/>
  <c r="EA121" i="24"/>
  <c r="DZ121" i="24"/>
  <c r="DM121" i="24"/>
  <c r="DL121" i="24" s="1"/>
  <c r="DP121" i="24"/>
  <c r="DO121" i="24"/>
  <c r="DN121" i="24"/>
  <c r="DA121" i="24"/>
  <c r="DD121" i="24"/>
  <c r="DC121" i="24"/>
  <c r="DB121" i="24"/>
  <c r="CO121" i="24"/>
  <c r="CR121" i="24"/>
  <c r="CQ121" i="24"/>
  <c r="CP121" i="24"/>
  <c r="CC121" i="24"/>
  <c r="CF121" i="24"/>
  <c r="CE121" i="24"/>
  <c r="CD121" i="24"/>
  <c r="BQ121" i="24"/>
  <c r="BU121" i="24" s="1"/>
  <c r="BT121" i="24"/>
  <c r="BS121" i="24"/>
  <c r="BR121" i="24"/>
  <c r="BE121" i="24"/>
  <c r="BH121" i="24"/>
  <c r="BG121" i="24"/>
  <c r="BF121" i="24"/>
  <c r="AS121" i="24"/>
  <c r="AV121" i="24"/>
  <c r="AU121" i="24"/>
  <c r="AT121" i="24"/>
  <c r="AG121" i="24"/>
  <c r="AK121" i="24" s="1"/>
  <c r="AJ121" i="24"/>
  <c r="AI121" i="24"/>
  <c r="AH121" i="24"/>
  <c r="U121" i="24"/>
  <c r="X121" i="24"/>
  <c r="W121" i="24"/>
  <c r="V121" i="24"/>
  <c r="I121" i="24"/>
  <c r="F121" i="24" s="1"/>
  <c r="L121" i="24"/>
  <c r="K121" i="24"/>
  <c r="J121" i="24"/>
  <c r="KB120" i="24"/>
  <c r="KA120" i="24"/>
  <c r="JZ120" i="24"/>
  <c r="JP120" i="24"/>
  <c r="JO120" i="24"/>
  <c r="JN120" i="24"/>
  <c r="JD120" i="24"/>
  <c r="JC120" i="24"/>
  <c r="JB120" i="24"/>
  <c r="IR120" i="24"/>
  <c r="IQ120" i="24"/>
  <c r="IP120" i="24"/>
  <c r="IF120" i="24"/>
  <c r="IE120" i="24"/>
  <c r="ID120" i="24"/>
  <c r="HT120" i="24"/>
  <c r="HS120" i="24"/>
  <c r="HR120" i="24"/>
  <c r="HH120" i="24"/>
  <c r="HG120" i="24"/>
  <c r="HF120" i="24"/>
  <c r="GV120" i="24"/>
  <c r="GU120" i="24"/>
  <c r="GT120" i="24"/>
  <c r="GJ120" i="24"/>
  <c r="GI120" i="24"/>
  <c r="GH120" i="24"/>
  <c r="FX120" i="24"/>
  <c r="FW120" i="24"/>
  <c r="FV120" i="24"/>
  <c r="FI120" i="24"/>
  <c r="FE120" i="24" s="1"/>
  <c r="FL120" i="24"/>
  <c r="FK120" i="24"/>
  <c r="FJ120" i="24"/>
  <c r="EW120" i="24"/>
  <c r="FA120" i="24" s="1"/>
  <c r="EZ120" i="24"/>
  <c r="EY120" i="24"/>
  <c r="EX120" i="24"/>
  <c r="EK120" i="24"/>
  <c r="EN120" i="24"/>
  <c r="EM120" i="24"/>
  <c r="EL120" i="24"/>
  <c r="DY120" i="24"/>
  <c r="DV120" i="24" s="1"/>
  <c r="EB120" i="24"/>
  <c r="EA120" i="24"/>
  <c r="DZ120" i="24"/>
  <c r="DM120" i="24"/>
  <c r="DP120" i="24"/>
  <c r="DO120" i="24"/>
  <c r="DN120" i="24"/>
  <c r="DA120" i="24"/>
  <c r="DD120" i="24"/>
  <c r="DC120" i="24"/>
  <c r="DB120" i="24"/>
  <c r="CO120" i="24"/>
  <c r="CM120" i="24" s="1"/>
  <c r="CR120" i="24"/>
  <c r="CQ120" i="24"/>
  <c r="CP120" i="24"/>
  <c r="CC120" i="24"/>
  <c r="BY120" i="24" s="1"/>
  <c r="CF120" i="24"/>
  <c r="CE120" i="24"/>
  <c r="CD120" i="24"/>
  <c r="BQ120" i="24"/>
  <c r="BN120" i="24" s="1"/>
  <c r="BT120" i="24"/>
  <c r="BS120" i="24"/>
  <c r="BR120" i="24"/>
  <c r="BE120" i="24"/>
  <c r="BB120" i="24" s="1"/>
  <c r="BH120" i="24"/>
  <c r="BG120" i="24"/>
  <c r="BF120" i="24"/>
  <c r="AS120" i="24"/>
  <c r="AV120" i="24"/>
  <c r="AU120" i="24"/>
  <c r="AT120" i="24"/>
  <c r="AG120" i="24"/>
  <c r="AD120" i="24" s="1"/>
  <c r="AJ120" i="24"/>
  <c r="AI120" i="24"/>
  <c r="AH120" i="24"/>
  <c r="U120" i="24"/>
  <c r="Q120" i="24" s="1"/>
  <c r="X120" i="24"/>
  <c r="W120" i="24"/>
  <c r="V120" i="24"/>
  <c r="I120" i="24"/>
  <c r="L120" i="24"/>
  <c r="K120" i="24"/>
  <c r="J120" i="24"/>
  <c r="KB119" i="24"/>
  <c r="KA119" i="24"/>
  <c r="JZ119" i="24"/>
  <c r="JP119" i="24"/>
  <c r="JO119" i="24"/>
  <c r="JN119" i="24"/>
  <c r="JD119" i="24"/>
  <c r="JC119" i="24"/>
  <c r="JB119" i="24"/>
  <c r="IR119" i="24"/>
  <c r="IQ119" i="24"/>
  <c r="IP119" i="24"/>
  <c r="IF119" i="24"/>
  <c r="IE119" i="24"/>
  <c r="ID119" i="24"/>
  <c r="HT119" i="24"/>
  <c r="HS119" i="24"/>
  <c r="HR119" i="24"/>
  <c r="HH119" i="24"/>
  <c r="HG119" i="24"/>
  <c r="HF119" i="24"/>
  <c r="GV119" i="24"/>
  <c r="GU119" i="24"/>
  <c r="GT119" i="24"/>
  <c r="GJ119" i="24"/>
  <c r="GI119" i="24"/>
  <c r="GH119" i="24"/>
  <c r="FX119" i="24"/>
  <c r="FW119" i="24"/>
  <c r="FV119" i="24"/>
  <c r="FI119" i="24"/>
  <c r="FL119" i="24"/>
  <c r="FK119" i="24"/>
  <c r="FJ119" i="24"/>
  <c r="EW119" i="24"/>
  <c r="EZ119" i="24"/>
  <c r="EY119" i="24"/>
  <c r="EX119" i="24"/>
  <c r="EK119" i="24"/>
  <c r="EN119" i="24"/>
  <c r="EM119" i="24"/>
  <c r="EL119" i="24"/>
  <c r="DY119" i="24"/>
  <c r="EB119" i="24"/>
  <c r="EA119" i="24"/>
  <c r="DZ119" i="24"/>
  <c r="DM119" i="24"/>
  <c r="DP119" i="24"/>
  <c r="DO119" i="24"/>
  <c r="DN119" i="24"/>
  <c r="DA119" i="24"/>
  <c r="CY119" i="24" s="1"/>
  <c r="DD119" i="24"/>
  <c r="DC119" i="24"/>
  <c r="DB119" i="24"/>
  <c r="CO119" i="24"/>
  <c r="CN119" i="24" s="1"/>
  <c r="CR119" i="24"/>
  <c r="CQ119" i="24"/>
  <c r="CP119" i="24"/>
  <c r="CC119" i="24"/>
  <c r="BY119" i="24" s="1"/>
  <c r="CF119" i="24"/>
  <c r="CE119" i="24"/>
  <c r="CD119" i="24"/>
  <c r="BQ119" i="24"/>
  <c r="BU119" i="24" s="1"/>
  <c r="BT119" i="24"/>
  <c r="BS119" i="24"/>
  <c r="BR119" i="24"/>
  <c r="BE119" i="24"/>
  <c r="BB119" i="24" s="1"/>
  <c r="BH119" i="24"/>
  <c r="BG119" i="24"/>
  <c r="BF119" i="24"/>
  <c r="AS119" i="24"/>
  <c r="AP119" i="24" s="1"/>
  <c r="AV119" i="24"/>
  <c r="AU119" i="24"/>
  <c r="AT119" i="24"/>
  <c r="AG119" i="24"/>
  <c r="AK119" i="24" s="1"/>
  <c r="AJ119" i="24"/>
  <c r="AI119" i="24"/>
  <c r="AH119" i="24"/>
  <c r="U119" i="24"/>
  <c r="X119" i="24"/>
  <c r="W119" i="24"/>
  <c r="V119" i="24"/>
  <c r="I119" i="24"/>
  <c r="L119" i="24"/>
  <c r="K119" i="24"/>
  <c r="J119" i="24"/>
  <c r="KB118" i="24"/>
  <c r="KA118" i="24"/>
  <c r="JZ118" i="24"/>
  <c r="JP118" i="24"/>
  <c r="JO118" i="24"/>
  <c r="JN118" i="24"/>
  <c r="JD118" i="24"/>
  <c r="JC118" i="24"/>
  <c r="JB118" i="24"/>
  <c r="IR118" i="24"/>
  <c r="IQ118" i="24"/>
  <c r="IP118" i="24"/>
  <c r="IF118" i="24"/>
  <c r="IE118" i="24"/>
  <c r="ID118" i="24"/>
  <c r="HT118" i="24"/>
  <c r="HS118" i="24"/>
  <c r="HR118" i="24"/>
  <c r="HH118" i="24"/>
  <c r="HG118" i="24"/>
  <c r="HF118" i="24"/>
  <c r="GV118" i="24"/>
  <c r="GU118" i="24"/>
  <c r="GT118" i="24"/>
  <c r="GJ118" i="24"/>
  <c r="GI118" i="24"/>
  <c r="GH118" i="24"/>
  <c r="FX118" i="24"/>
  <c r="FW118" i="24"/>
  <c r="FV118" i="24"/>
  <c r="FI118" i="24"/>
  <c r="FG118" i="24" s="1"/>
  <c r="FL118" i="24"/>
  <c r="FK118" i="24"/>
  <c r="FJ118" i="24"/>
  <c r="EW118" i="24"/>
  <c r="EZ118" i="24"/>
  <c r="EY118" i="24"/>
  <c r="EX118" i="24"/>
  <c r="EK118" i="24"/>
  <c r="EI118" i="24" s="1"/>
  <c r="EN118" i="24"/>
  <c r="EM118" i="24"/>
  <c r="EL118" i="24"/>
  <c r="DY118" i="24"/>
  <c r="EB118" i="24"/>
  <c r="EA118" i="24"/>
  <c r="DZ118" i="24"/>
  <c r="DM118" i="24"/>
  <c r="DP118" i="24"/>
  <c r="DO118" i="24"/>
  <c r="DN118" i="24"/>
  <c r="DA118" i="24"/>
  <c r="CX118" i="24" s="1"/>
  <c r="DD118" i="24"/>
  <c r="DC118" i="24"/>
  <c r="DB118" i="24"/>
  <c r="CO118" i="24"/>
  <c r="CM118" i="24" s="1"/>
  <c r="CR118" i="24"/>
  <c r="CQ118" i="24"/>
  <c r="CP118" i="24"/>
  <c r="CC118" i="24"/>
  <c r="CB118" i="24" s="1"/>
  <c r="CF118" i="24"/>
  <c r="CE118" i="24"/>
  <c r="CD118" i="24"/>
  <c r="BQ118" i="24"/>
  <c r="BN118" i="24" s="1"/>
  <c r="BT118" i="24"/>
  <c r="BS118" i="24"/>
  <c r="BR118" i="24"/>
  <c r="BE118" i="24"/>
  <c r="BH118" i="24"/>
  <c r="BG118" i="24"/>
  <c r="BF118" i="24"/>
  <c r="AS118" i="24"/>
  <c r="AV118" i="24"/>
  <c r="AU118" i="24"/>
  <c r="AT118" i="24"/>
  <c r="AG118" i="24"/>
  <c r="AE118" i="24" s="1"/>
  <c r="AJ118" i="24"/>
  <c r="AI118" i="24"/>
  <c r="AH118" i="24"/>
  <c r="U118" i="24"/>
  <c r="T118" i="24" s="1"/>
  <c r="X118" i="24"/>
  <c r="W118" i="24"/>
  <c r="V118" i="24"/>
  <c r="I118" i="24"/>
  <c r="L118" i="24"/>
  <c r="K118" i="24"/>
  <c r="J118" i="24"/>
  <c r="KB117" i="24"/>
  <c r="KA117" i="24"/>
  <c r="JZ117" i="24"/>
  <c r="JP117" i="24"/>
  <c r="JO117" i="24"/>
  <c r="JN117" i="24"/>
  <c r="JD117" i="24"/>
  <c r="JC117" i="24"/>
  <c r="JB117" i="24"/>
  <c r="IR117" i="24"/>
  <c r="IQ117" i="24"/>
  <c r="IP117" i="24"/>
  <c r="IF117" i="24"/>
  <c r="IE117" i="24"/>
  <c r="ID117" i="24"/>
  <c r="HT117" i="24"/>
  <c r="HS117" i="24"/>
  <c r="HR117" i="24"/>
  <c r="HH117" i="24"/>
  <c r="HG117" i="24"/>
  <c r="HF117" i="24"/>
  <c r="GV117" i="24"/>
  <c r="GU117" i="24"/>
  <c r="GT117" i="24"/>
  <c r="GJ117" i="24"/>
  <c r="GI117" i="24"/>
  <c r="GH117" i="24"/>
  <c r="FX117" i="24"/>
  <c r="FW117" i="24"/>
  <c r="FV117" i="24"/>
  <c r="FI117" i="24"/>
  <c r="FG117" i="24" s="1"/>
  <c r="FL117" i="24"/>
  <c r="FK117" i="24"/>
  <c r="FJ117" i="24"/>
  <c r="EW117" i="24"/>
  <c r="EZ117" i="24"/>
  <c r="EY117" i="24"/>
  <c r="EX117" i="24"/>
  <c r="EK117" i="24"/>
  <c r="EO117" i="24" s="1"/>
  <c r="EI117" i="24"/>
  <c r="EN117" i="24"/>
  <c r="EM117" i="24"/>
  <c r="EL117" i="24"/>
  <c r="DY117" i="24"/>
  <c r="EC117" i="24" s="1"/>
  <c r="EB117" i="24"/>
  <c r="EA117" i="24"/>
  <c r="DZ117" i="24"/>
  <c r="DM117" i="24"/>
  <c r="DP117" i="24"/>
  <c r="DO117" i="24"/>
  <c r="DN117" i="24"/>
  <c r="DA117" i="24"/>
  <c r="DD117" i="24"/>
  <c r="DC117" i="24"/>
  <c r="DB117" i="24"/>
  <c r="CO117" i="24"/>
  <c r="CL117" i="24" s="1"/>
  <c r="CR117" i="24"/>
  <c r="CQ117" i="24"/>
  <c r="CP117" i="24"/>
  <c r="CC117" i="24"/>
  <c r="CB117" i="24" s="1"/>
  <c r="CF117" i="24"/>
  <c r="CE117" i="24"/>
  <c r="CD117" i="24"/>
  <c r="BQ117" i="24"/>
  <c r="BM117" i="24" s="1"/>
  <c r="BT117" i="24"/>
  <c r="BS117" i="24"/>
  <c r="BR117" i="24"/>
  <c r="BE117" i="24"/>
  <c r="BH117" i="24"/>
  <c r="BG117" i="24"/>
  <c r="BF117" i="24"/>
  <c r="AS117" i="24"/>
  <c r="AV117" i="24"/>
  <c r="AU117" i="24"/>
  <c r="AT117" i="24"/>
  <c r="AG117" i="24"/>
  <c r="AJ117" i="24"/>
  <c r="AI117" i="24"/>
  <c r="AH117" i="24"/>
  <c r="U117" i="24"/>
  <c r="X117" i="24"/>
  <c r="W117" i="24"/>
  <c r="V117" i="24"/>
  <c r="I117" i="24"/>
  <c r="L117" i="24"/>
  <c r="K117" i="24"/>
  <c r="J117" i="24"/>
  <c r="KB116" i="24"/>
  <c r="KA116" i="24"/>
  <c r="JZ116" i="24"/>
  <c r="JP116" i="24"/>
  <c r="JO116" i="24"/>
  <c r="JN116" i="24"/>
  <c r="JD116" i="24"/>
  <c r="JC116" i="24"/>
  <c r="JB116" i="24"/>
  <c r="IR116" i="24"/>
  <c r="IQ116" i="24"/>
  <c r="IP116" i="24"/>
  <c r="IG116" i="24"/>
  <c r="IF116" i="24"/>
  <c r="IE116" i="24"/>
  <c r="ID116" i="24"/>
  <c r="HZ116" i="24"/>
  <c r="HT116" i="24"/>
  <c r="HS116" i="24"/>
  <c r="HR116" i="24"/>
  <c r="HH116" i="24"/>
  <c r="HG116" i="24"/>
  <c r="HF116" i="24"/>
  <c r="GV116" i="24"/>
  <c r="GU116" i="24"/>
  <c r="GT116" i="24"/>
  <c r="GJ116" i="24"/>
  <c r="GI116" i="24"/>
  <c r="GH116" i="24"/>
  <c r="FX116" i="24"/>
  <c r="FW116" i="24"/>
  <c r="FV116" i="24"/>
  <c r="FI116" i="24"/>
  <c r="FM116" i="24" s="1"/>
  <c r="FL116" i="24"/>
  <c r="FK116" i="24"/>
  <c r="FJ116" i="24"/>
  <c r="EW116" i="24"/>
  <c r="EZ116" i="24"/>
  <c r="EY116" i="24"/>
  <c r="EX116" i="24"/>
  <c r="EK116" i="24"/>
  <c r="EN116" i="24"/>
  <c r="EM116" i="24"/>
  <c r="EL116" i="24"/>
  <c r="DY116" i="24"/>
  <c r="DV116" i="24" s="1"/>
  <c r="EB116" i="24"/>
  <c r="EA116" i="24"/>
  <c r="DZ116" i="24"/>
  <c r="DM116" i="24"/>
  <c r="DI116" i="24" s="1"/>
  <c r="DP116" i="24"/>
  <c r="DO116" i="24"/>
  <c r="DN116" i="24"/>
  <c r="DA116" i="24"/>
  <c r="CZ116" i="24" s="1"/>
  <c r="DD116" i="24"/>
  <c r="DC116" i="24"/>
  <c r="DB116" i="24"/>
  <c r="CO116" i="24"/>
  <c r="CK116" i="24" s="1"/>
  <c r="CR116" i="24"/>
  <c r="CQ116" i="24"/>
  <c r="CP116" i="24"/>
  <c r="CC116" i="24"/>
  <c r="CF116" i="24"/>
  <c r="CE116" i="24"/>
  <c r="CD116" i="24"/>
  <c r="BQ116" i="24"/>
  <c r="BT116" i="24"/>
  <c r="BS116" i="24"/>
  <c r="BR116" i="24"/>
  <c r="BE116" i="24"/>
  <c r="BH116" i="24"/>
  <c r="BG116" i="24"/>
  <c r="BF116" i="24"/>
  <c r="AS116" i="24"/>
  <c r="AQ116" i="24" s="1"/>
  <c r="AV116" i="24"/>
  <c r="AU116" i="24"/>
  <c r="AT116" i="24"/>
  <c r="AG116" i="24"/>
  <c r="AJ116" i="24"/>
  <c r="AI116" i="24"/>
  <c r="AH116" i="24"/>
  <c r="U116" i="24"/>
  <c r="Q116" i="24" s="1"/>
  <c r="X116" i="24"/>
  <c r="W116" i="24"/>
  <c r="V116" i="24"/>
  <c r="I116" i="24"/>
  <c r="L116" i="24"/>
  <c r="K116" i="24"/>
  <c r="J116" i="24"/>
  <c r="KB115" i="24"/>
  <c r="KA115" i="24"/>
  <c r="JZ115" i="24"/>
  <c r="JP115" i="24"/>
  <c r="JO115" i="24"/>
  <c r="JN115" i="24"/>
  <c r="JD115" i="24"/>
  <c r="JC115" i="24"/>
  <c r="JB115" i="24"/>
  <c r="IR115" i="24"/>
  <c r="IQ115" i="24"/>
  <c r="IP115" i="24"/>
  <c r="IF115" i="24"/>
  <c r="IE115" i="24"/>
  <c r="ID115" i="24"/>
  <c r="HT115" i="24"/>
  <c r="HS115" i="24"/>
  <c r="HR115" i="24"/>
  <c r="HH115" i="24"/>
  <c r="HG115" i="24"/>
  <c r="HF115" i="24"/>
  <c r="GV115" i="24"/>
  <c r="GU115" i="24"/>
  <c r="GT115" i="24"/>
  <c r="GJ115" i="24"/>
  <c r="GI115" i="24"/>
  <c r="GH115" i="24"/>
  <c r="FX115" i="24"/>
  <c r="FW115" i="24"/>
  <c r="FV115" i="24"/>
  <c r="FI115" i="24"/>
  <c r="FL115" i="24"/>
  <c r="FK115" i="24"/>
  <c r="FJ115" i="24"/>
  <c r="EW115" i="24"/>
  <c r="FA115" i="24" s="1"/>
  <c r="EZ115" i="24"/>
  <c r="EY115" i="24"/>
  <c r="EX115" i="24"/>
  <c r="EK115" i="24"/>
  <c r="EN115" i="24"/>
  <c r="EM115" i="24"/>
  <c r="EL115" i="24"/>
  <c r="DY115" i="24"/>
  <c r="EB115" i="24"/>
  <c r="EA115" i="24"/>
  <c r="DZ115" i="24"/>
  <c r="DM115" i="24"/>
  <c r="DP115" i="24"/>
  <c r="DO115" i="24"/>
  <c r="DN115" i="24"/>
  <c r="DA115" i="24"/>
  <c r="CW115" i="24" s="1"/>
  <c r="DD115" i="24"/>
  <c r="DC115" i="24"/>
  <c r="DB115" i="24"/>
  <c r="CO115" i="24"/>
  <c r="CL115" i="24" s="1"/>
  <c r="CR115" i="24"/>
  <c r="CQ115" i="24"/>
  <c r="CP115" i="24"/>
  <c r="CC115" i="24"/>
  <c r="BY115" i="24" s="1"/>
  <c r="CF115" i="24"/>
  <c r="CE115" i="24"/>
  <c r="CD115" i="24"/>
  <c r="BQ115" i="24"/>
  <c r="BT115" i="24"/>
  <c r="BS115" i="24"/>
  <c r="BR115" i="24"/>
  <c r="BE115" i="24"/>
  <c r="BH115" i="24"/>
  <c r="BG115" i="24"/>
  <c r="BF115" i="24"/>
  <c r="AS115" i="24"/>
  <c r="AW115" i="24" s="1"/>
  <c r="AV115" i="24"/>
  <c r="AU115" i="24"/>
  <c r="AT115" i="24"/>
  <c r="AG115" i="24"/>
  <c r="AE115" i="24" s="1"/>
  <c r="AJ115" i="24"/>
  <c r="AI115" i="24"/>
  <c r="AH115" i="24"/>
  <c r="U115" i="24"/>
  <c r="X115" i="24"/>
  <c r="W115" i="24"/>
  <c r="V115" i="24"/>
  <c r="I115" i="24"/>
  <c r="M115" i="24" s="1"/>
  <c r="L115" i="24"/>
  <c r="K115" i="24"/>
  <c r="J115" i="24"/>
  <c r="KB114" i="24"/>
  <c r="KA114" i="24"/>
  <c r="JZ114" i="24"/>
  <c r="JP114" i="24"/>
  <c r="JO114" i="24"/>
  <c r="JN114" i="24"/>
  <c r="JD114" i="24"/>
  <c r="JC114" i="24"/>
  <c r="JB114" i="24"/>
  <c r="IR114" i="24"/>
  <c r="IQ114" i="24"/>
  <c r="IP114" i="24"/>
  <c r="IG114" i="24"/>
  <c r="IF114" i="24"/>
  <c r="IE114" i="24"/>
  <c r="ID114" i="24"/>
  <c r="HT114" i="24"/>
  <c r="HS114" i="24"/>
  <c r="HR114" i="24"/>
  <c r="HH114" i="24"/>
  <c r="HG114" i="24"/>
  <c r="HF114" i="24"/>
  <c r="GV114" i="24"/>
  <c r="GU114" i="24"/>
  <c r="GT114" i="24"/>
  <c r="GJ114" i="24"/>
  <c r="GI114" i="24"/>
  <c r="GH114" i="24"/>
  <c r="FX114" i="24"/>
  <c r="FW114" i="24"/>
  <c r="FV114" i="24"/>
  <c r="FI114" i="24"/>
  <c r="FF114" i="24" s="1"/>
  <c r="FL114" i="24"/>
  <c r="FK114" i="24"/>
  <c r="FJ114" i="24"/>
  <c r="EW114" i="24"/>
  <c r="EU114" i="24" s="1"/>
  <c r="EZ114" i="24"/>
  <c r="EY114" i="24"/>
  <c r="EX114" i="24"/>
  <c r="EK114" i="24"/>
  <c r="EJ114" i="24" s="1"/>
  <c r="EN114" i="24"/>
  <c r="EM114" i="24"/>
  <c r="EL114" i="24"/>
  <c r="DY114" i="24"/>
  <c r="EB114" i="24"/>
  <c r="EA114" i="24"/>
  <c r="DZ114" i="24"/>
  <c r="DM114" i="24"/>
  <c r="DP114" i="24"/>
  <c r="DO114" i="24"/>
  <c r="DN114" i="24"/>
  <c r="DA114" i="24"/>
  <c r="CX114" i="24" s="1"/>
  <c r="DD114" i="24"/>
  <c r="DC114" i="24"/>
  <c r="DB114" i="24"/>
  <c r="CO114" i="24"/>
  <c r="CS114" i="24" s="1"/>
  <c r="CR114" i="24"/>
  <c r="CQ114" i="24"/>
  <c r="CP114" i="24"/>
  <c r="CC114" i="24"/>
  <c r="CF114" i="24"/>
  <c r="CE114" i="24"/>
  <c r="CD114" i="24"/>
  <c r="BQ114" i="24"/>
  <c r="BT114" i="24"/>
  <c r="BS114" i="24"/>
  <c r="BR114" i="24"/>
  <c r="BE114" i="24"/>
  <c r="BI114" i="24" s="1"/>
  <c r="BH114" i="24"/>
  <c r="BG114" i="24"/>
  <c r="BF114" i="24"/>
  <c r="AS114" i="24"/>
  <c r="AV114" i="24"/>
  <c r="AU114" i="24"/>
  <c r="AT114" i="24"/>
  <c r="AG114" i="24"/>
  <c r="AC114" i="24" s="1"/>
  <c r="AJ114" i="24"/>
  <c r="AI114" i="24"/>
  <c r="AH114" i="24"/>
  <c r="U114" i="24"/>
  <c r="S114" i="24" s="1"/>
  <c r="X114" i="24"/>
  <c r="W114" i="24"/>
  <c r="V114" i="24"/>
  <c r="I114" i="24"/>
  <c r="L114" i="24"/>
  <c r="K114" i="24"/>
  <c r="J114" i="24"/>
  <c r="KB113" i="24"/>
  <c r="KA113" i="24"/>
  <c r="JZ113" i="24"/>
  <c r="JP113" i="24"/>
  <c r="JO113" i="24"/>
  <c r="JN113" i="24"/>
  <c r="JD113" i="24"/>
  <c r="JC113" i="24"/>
  <c r="JB113" i="24"/>
  <c r="IR113" i="24"/>
  <c r="IQ113" i="24"/>
  <c r="IP113" i="24"/>
  <c r="IF113" i="24"/>
  <c r="IE113" i="24"/>
  <c r="ID113" i="24"/>
  <c r="HT113" i="24"/>
  <c r="HS113" i="24"/>
  <c r="HR113" i="24"/>
  <c r="HH113" i="24"/>
  <c r="HG113" i="24"/>
  <c r="HF113" i="24"/>
  <c r="GV113" i="24"/>
  <c r="GU113" i="24"/>
  <c r="GT113" i="24"/>
  <c r="GJ113" i="24"/>
  <c r="GI113" i="24"/>
  <c r="GH113" i="24"/>
  <c r="FX113" i="24"/>
  <c r="FW113" i="24"/>
  <c r="FV113" i="24"/>
  <c r="FI113" i="24"/>
  <c r="FL113" i="24"/>
  <c r="FK113" i="24"/>
  <c r="FJ113" i="24"/>
  <c r="EW113" i="24"/>
  <c r="FA113" i="24" s="1"/>
  <c r="EZ113" i="24"/>
  <c r="EY113" i="24"/>
  <c r="EX113" i="24"/>
  <c r="EK113" i="24"/>
  <c r="EI113" i="24" s="1"/>
  <c r="EN113" i="24"/>
  <c r="EM113" i="24"/>
  <c r="EL113" i="24"/>
  <c r="DY113" i="24"/>
  <c r="EC113" i="24" s="1"/>
  <c r="EB113" i="24"/>
  <c r="EA113" i="24"/>
  <c r="DZ113" i="24"/>
  <c r="DM113" i="24"/>
  <c r="DJ113" i="24" s="1"/>
  <c r="DP113" i="24"/>
  <c r="DO113" i="24"/>
  <c r="DN113" i="24"/>
  <c r="DA113" i="24"/>
  <c r="DD113" i="24"/>
  <c r="DC113" i="24"/>
  <c r="DB113" i="24"/>
  <c r="CO113" i="24"/>
  <c r="CL113" i="24" s="1"/>
  <c r="CR113" i="24"/>
  <c r="CQ113" i="24"/>
  <c r="CP113" i="24"/>
  <c r="CC113" i="24"/>
  <c r="CF113" i="24"/>
  <c r="CE113" i="24"/>
  <c r="CD113" i="24"/>
  <c r="BQ113" i="24"/>
  <c r="BM113" i="24" s="1"/>
  <c r="BT113" i="24"/>
  <c r="BS113" i="24"/>
  <c r="BR113" i="24"/>
  <c r="BE113" i="24"/>
  <c r="BA113" i="24" s="1"/>
  <c r="BH113" i="24"/>
  <c r="BG113" i="24"/>
  <c r="BF113" i="24"/>
  <c r="AS113" i="24"/>
  <c r="AV113" i="24"/>
  <c r="AU113" i="24"/>
  <c r="AT113" i="24"/>
  <c r="AG113" i="24"/>
  <c r="AJ113" i="24"/>
  <c r="AI113" i="24"/>
  <c r="AH113" i="24"/>
  <c r="U113" i="24"/>
  <c r="X113" i="24"/>
  <c r="W113" i="24"/>
  <c r="V113" i="24"/>
  <c r="I113" i="24"/>
  <c r="L113" i="24"/>
  <c r="K113" i="24"/>
  <c r="J113" i="24"/>
  <c r="KB112" i="24"/>
  <c r="KA112" i="24"/>
  <c r="JZ112" i="24"/>
  <c r="JP112" i="24"/>
  <c r="JO112" i="24"/>
  <c r="JN112" i="24"/>
  <c r="JD112" i="24"/>
  <c r="JC112" i="24"/>
  <c r="JB112" i="24"/>
  <c r="IR112" i="24"/>
  <c r="IQ112" i="24"/>
  <c r="IP112" i="24"/>
  <c r="IF112" i="24"/>
  <c r="IE112" i="24"/>
  <c r="ID112" i="24"/>
  <c r="HT112" i="24"/>
  <c r="HS112" i="24"/>
  <c r="HR112" i="24"/>
  <c r="HH112" i="24"/>
  <c r="HG112" i="24"/>
  <c r="HF112" i="24"/>
  <c r="GV112" i="24"/>
  <c r="GU112" i="24"/>
  <c r="GT112" i="24"/>
  <c r="GJ112" i="24"/>
  <c r="GI112" i="24"/>
  <c r="GH112" i="24"/>
  <c r="FX112" i="24"/>
  <c r="FW112" i="24"/>
  <c r="FV112" i="24"/>
  <c r="FI112" i="24"/>
  <c r="FL112" i="24"/>
  <c r="FK112" i="24"/>
  <c r="FJ112" i="24"/>
  <c r="EW112" i="24"/>
  <c r="ET112" i="24" s="1"/>
  <c r="EZ112" i="24"/>
  <c r="EY112" i="24"/>
  <c r="EX112" i="24"/>
  <c r="EK112" i="24"/>
  <c r="EN112" i="24"/>
  <c r="EM112" i="24"/>
  <c r="EL112" i="24"/>
  <c r="DY112" i="24"/>
  <c r="DV112" i="24" s="1"/>
  <c r="EB112" i="24"/>
  <c r="EA112" i="24"/>
  <c r="DZ112" i="24"/>
  <c r="DM112" i="24"/>
  <c r="DP112" i="24"/>
  <c r="DO112" i="24"/>
  <c r="DN112" i="24"/>
  <c r="DA112" i="24"/>
  <c r="DD112" i="24"/>
  <c r="DC112" i="24"/>
  <c r="DB112" i="24"/>
  <c r="CO112" i="24"/>
  <c r="CR112" i="24"/>
  <c r="CQ112" i="24"/>
  <c r="CP112" i="24"/>
  <c r="CC112" i="24"/>
  <c r="CF112" i="24"/>
  <c r="CE112" i="24"/>
  <c r="CD112" i="24"/>
  <c r="BQ112" i="24"/>
  <c r="BN112" i="24" s="1"/>
  <c r="BT112" i="24"/>
  <c r="BS112" i="24"/>
  <c r="BR112" i="24"/>
  <c r="BE112" i="24"/>
  <c r="BH112" i="24"/>
  <c r="BG112" i="24"/>
  <c r="BF112" i="24"/>
  <c r="AS112" i="24"/>
  <c r="AV112" i="24"/>
  <c r="AU112" i="24"/>
  <c r="AT112" i="24"/>
  <c r="AG112" i="24"/>
  <c r="AJ112" i="24"/>
  <c r="AI112" i="24"/>
  <c r="AH112" i="24"/>
  <c r="U112" i="24"/>
  <c r="X112" i="24"/>
  <c r="W112" i="24"/>
  <c r="V112" i="24"/>
  <c r="I112" i="24"/>
  <c r="L112" i="24"/>
  <c r="K112" i="24"/>
  <c r="J112" i="24"/>
  <c r="KB111" i="24"/>
  <c r="KA111" i="24"/>
  <c r="JZ111" i="24"/>
  <c r="JQ111" i="24"/>
  <c r="JP111" i="24"/>
  <c r="JO111" i="24"/>
  <c r="JN111" i="24"/>
  <c r="JD111" i="24"/>
  <c r="JC111" i="24"/>
  <c r="JB111" i="24"/>
  <c r="IR111" i="24"/>
  <c r="IQ111" i="24"/>
  <c r="IP111" i="24"/>
  <c r="IF111" i="24"/>
  <c r="IE111" i="24"/>
  <c r="ID111" i="24"/>
  <c r="HT111" i="24"/>
  <c r="HS111" i="24"/>
  <c r="HR111" i="24"/>
  <c r="HH111" i="24"/>
  <c r="HG111" i="24"/>
  <c r="HF111" i="24"/>
  <c r="GV111" i="24"/>
  <c r="GU111" i="24"/>
  <c r="GT111" i="24"/>
  <c r="GJ111" i="24"/>
  <c r="GI111" i="24"/>
  <c r="GH111" i="24"/>
  <c r="FX111" i="24"/>
  <c r="FW111" i="24"/>
  <c r="FV111" i="24"/>
  <c r="FI111" i="24"/>
  <c r="FH111" i="24" s="1"/>
  <c r="FL111" i="24"/>
  <c r="FK111" i="24"/>
  <c r="FJ111" i="24"/>
  <c r="EW111" i="24"/>
  <c r="ES111" i="24" s="1"/>
  <c r="EZ111" i="24"/>
  <c r="EY111" i="24"/>
  <c r="EX111" i="24"/>
  <c r="EK111" i="24"/>
  <c r="EN111" i="24"/>
  <c r="EM111" i="24"/>
  <c r="EL111" i="24"/>
  <c r="DY111" i="24"/>
  <c r="EB111" i="24"/>
  <c r="EA111" i="24"/>
  <c r="DZ111" i="24"/>
  <c r="DM111" i="24"/>
  <c r="DP111" i="24"/>
  <c r="DO111" i="24"/>
  <c r="DN111" i="24"/>
  <c r="DA111" i="24"/>
  <c r="CX111" i="24" s="1"/>
  <c r="DD111" i="24"/>
  <c r="DC111" i="24"/>
  <c r="DB111" i="24"/>
  <c r="CO111" i="24"/>
  <c r="CL111" i="24" s="1"/>
  <c r="CR111" i="24"/>
  <c r="CQ111" i="24"/>
  <c r="CP111" i="24"/>
  <c r="CC111" i="24"/>
  <c r="CF111" i="24"/>
  <c r="CE111" i="24"/>
  <c r="CD111" i="24"/>
  <c r="BQ111" i="24"/>
  <c r="BT111" i="24"/>
  <c r="BS111" i="24"/>
  <c r="BR111" i="24"/>
  <c r="BE111" i="24"/>
  <c r="BH111" i="24"/>
  <c r="BG111" i="24"/>
  <c r="BF111" i="24"/>
  <c r="AS111" i="24"/>
  <c r="AV111" i="24"/>
  <c r="AU111" i="24"/>
  <c r="AT111" i="24"/>
  <c r="AG111" i="24"/>
  <c r="AJ111" i="24"/>
  <c r="AI111" i="24"/>
  <c r="AH111" i="24"/>
  <c r="U111" i="24"/>
  <c r="X111" i="24"/>
  <c r="W111" i="24"/>
  <c r="V111" i="24"/>
  <c r="I111" i="24"/>
  <c r="L111" i="24"/>
  <c r="K111" i="24"/>
  <c r="J111" i="24"/>
  <c r="KB110" i="24"/>
  <c r="KA110" i="24"/>
  <c r="JZ110" i="24"/>
  <c r="JP110" i="24"/>
  <c r="JO110" i="24"/>
  <c r="JN110" i="24"/>
  <c r="JD110" i="24"/>
  <c r="JC110" i="24"/>
  <c r="JB110" i="24"/>
  <c r="IR110" i="24"/>
  <c r="IQ110" i="24"/>
  <c r="IP110" i="24"/>
  <c r="IF110" i="24"/>
  <c r="IE110" i="24"/>
  <c r="ID110" i="24"/>
  <c r="HT110" i="24"/>
  <c r="HS110" i="24"/>
  <c r="HR110" i="24"/>
  <c r="HH110" i="24"/>
  <c r="HG110" i="24"/>
  <c r="HF110" i="24"/>
  <c r="GV110" i="24"/>
  <c r="GU110" i="24"/>
  <c r="GT110" i="24"/>
  <c r="GJ110" i="24"/>
  <c r="GI110" i="24"/>
  <c r="GH110" i="24"/>
  <c r="FX110" i="24"/>
  <c r="FW110" i="24"/>
  <c r="FV110" i="24"/>
  <c r="FI110" i="24"/>
  <c r="FM110" i="24" s="1"/>
  <c r="FL110" i="24"/>
  <c r="FK110" i="24"/>
  <c r="FJ110" i="24"/>
  <c r="EW110" i="24"/>
  <c r="EZ110" i="24"/>
  <c r="EY110" i="24"/>
  <c r="EX110" i="24"/>
  <c r="EK110" i="24"/>
  <c r="EJ110" i="24" s="1"/>
  <c r="EN110" i="24"/>
  <c r="EM110" i="24"/>
  <c r="EL110" i="24"/>
  <c r="DY110" i="24"/>
  <c r="DV110" i="24" s="1"/>
  <c r="EB110" i="24"/>
  <c r="EA110" i="24"/>
  <c r="DZ110" i="24"/>
  <c r="DM110" i="24"/>
  <c r="DP110" i="24"/>
  <c r="DO110" i="24"/>
  <c r="DN110" i="24"/>
  <c r="DA110" i="24"/>
  <c r="CZ110" i="24" s="1"/>
  <c r="DD110" i="24"/>
  <c r="DC110" i="24"/>
  <c r="DB110" i="24"/>
  <c r="CO110" i="24"/>
  <c r="CS110" i="24" s="1"/>
  <c r="CR110" i="24"/>
  <c r="CQ110" i="24"/>
  <c r="CP110" i="24"/>
  <c r="CC110" i="24"/>
  <c r="CF110" i="24"/>
  <c r="CE110" i="24"/>
  <c r="CD110" i="24"/>
  <c r="BQ110" i="24"/>
  <c r="BP110" i="24" s="1"/>
  <c r="BT110" i="24"/>
  <c r="BS110" i="24"/>
  <c r="BR110" i="24"/>
  <c r="BE110" i="24"/>
  <c r="BH110" i="24"/>
  <c r="BG110" i="24"/>
  <c r="BF110" i="24"/>
  <c r="AS110" i="24"/>
  <c r="AR110" i="24" s="1"/>
  <c r="AV110" i="24"/>
  <c r="AU110" i="24"/>
  <c r="AT110" i="24"/>
  <c r="AG110" i="24"/>
  <c r="AJ110" i="24"/>
  <c r="AI110" i="24"/>
  <c r="AH110" i="24"/>
  <c r="U110" i="24"/>
  <c r="S110" i="24" s="1"/>
  <c r="X110" i="24"/>
  <c r="W110" i="24"/>
  <c r="V110" i="24"/>
  <c r="I110" i="24"/>
  <c r="L110" i="24"/>
  <c r="K110" i="24"/>
  <c r="J110" i="24"/>
  <c r="KB109" i="24"/>
  <c r="KA109" i="24"/>
  <c r="JZ109" i="24"/>
  <c r="JP109" i="24"/>
  <c r="JO109" i="24"/>
  <c r="JN109" i="24"/>
  <c r="JD109" i="24"/>
  <c r="JC109" i="24"/>
  <c r="JB109" i="24"/>
  <c r="IR109" i="24"/>
  <c r="IQ109" i="24"/>
  <c r="IP109" i="24"/>
  <c r="IF109" i="24"/>
  <c r="IE109" i="24"/>
  <c r="ID109" i="24"/>
  <c r="HT109" i="24"/>
  <c r="HS109" i="24"/>
  <c r="HR109" i="24"/>
  <c r="HH109" i="24"/>
  <c r="HG109" i="24"/>
  <c r="HF109" i="24"/>
  <c r="GV109" i="24"/>
  <c r="GU109" i="24"/>
  <c r="GT109" i="24"/>
  <c r="GJ109" i="24"/>
  <c r="GI109" i="24"/>
  <c r="GH109" i="24"/>
  <c r="GC109" i="24"/>
  <c r="FX109" i="24"/>
  <c r="FW109" i="24"/>
  <c r="FV109" i="24"/>
  <c r="FI109" i="24"/>
  <c r="FM109" i="24" s="1"/>
  <c r="FL109" i="24"/>
  <c r="FK109" i="24"/>
  <c r="FJ109" i="24"/>
  <c r="EW109" i="24"/>
  <c r="EU109" i="24" s="1"/>
  <c r="EZ109" i="24"/>
  <c r="EY109" i="24"/>
  <c r="EX109" i="24"/>
  <c r="EK109" i="24"/>
  <c r="EN109" i="24"/>
  <c r="EM109" i="24"/>
  <c r="EL109" i="24"/>
  <c r="DY109" i="24"/>
  <c r="EB109" i="24"/>
  <c r="EA109" i="24"/>
  <c r="DZ109" i="24"/>
  <c r="DM109" i="24"/>
  <c r="DP109" i="24"/>
  <c r="DO109" i="24"/>
  <c r="DN109" i="24"/>
  <c r="DA109" i="24"/>
  <c r="DD109" i="24"/>
  <c r="DC109" i="24"/>
  <c r="DB109" i="24"/>
  <c r="CO109" i="24"/>
  <c r="CS109" i="24" s="1"/>
  <c r="CR109" i="24"/>
  <c r="CQ109" i="24"/>
  <c r="CP109" i="24"/>
  <c r="CC109" i="24"/>
  <c r="CF109" i="24"/>
  <c r="CE109" i="24"/>
  <c r="CD109" i="24"/>
  <c r="BQ109" i="24"/>
  <c r="BU109" i="24" s="1"/>
  <c r="BT109" i="24"/>
  <c r="BS109" i="24"/>
  <c r="BR109" i="24"/>
  <c r="BE109" i="24"/>
  <c r="BH109" i="24"/>
  <c r="BG109" i="24"/>
  <c r="BF109" i="24"/>
  <c r="AS109" i="24"/>
  <c r="AV109" i="24"/>
  <c r="AU109" i="24"/>
  <c r="AT109" i="24"/>
  <c r="AG109" i="24"/>
  <c r="AI109" i="24"/>
  <c r="AH109" i="24"/>
  <c r="U109" i="24"/>
  <c r="R109" i="24" s="1"/>
  <c r="X109" i="24"/>
  <c r="W109" i="24"/>
  <c r="V109" i="24"/>
  <c r="I109" i="24"/>
  <c r="E109" i="24" s="1"/>
  <c r="L109" i="24"/>
  <c r="K109" i="24"/>
  <c r="J109" i="24"/>
  <c r="KB108" i="24"/>
  <c r="KA108" i="24"/>
  <c r="JZ108" i="24"/>
  <c r="JP108" i="24"/>
  <c r="JO108" i="24"/>
  <c r="JN108" i="24"/>
  <c r="JD108" i="24"/>
  <c r="JC108" i="24"/>
  <c r="JB108" i="24"/>
  <c r="IS108" i="24"/>
  <c r="IR108" i="24"/>
  <c r="IQ108" i="24"/>
  <c r="IP108" i="24"/>
  <c r="IL108" i="24"/>
  <c r="IK108" i="24"/>
  <c r="IF108" i="24"/>
  <c r="IE108" i="24"/>
  <c r="ID108" i="24"/>
  <c r="HT108" i="24"/>
  <c r="HS108" i="24"/>
  <c r="HR108" i="24"/>
  <c r="HH108" i="24"/>
  <c r="HG108" i="24"/>
  <c r="HF108" i="24"/>
  <c r="GV108" i="24"/>
  <c r="GU108" i="24"/>
  <c r="GT108" i="24"/>
  <c r="GJ108" i="24"/>
  <c r="GI108" i="24"/>
  <c r="GH108" i="24"/>
  <c r="FX108" i="24"/>
  <c r="FW108" i="24"/>
  <c r="FV108" i="24"/>
  <c r="FI108" i="24"/>
  <c r="FE108" i="24" s="1"/>
  <c r="FL108" i="24"/>
  <c r="FK108" i="24"/>
  <c r="FJ108" i="24"/>
  <c r="EW108" i="24"/>
  <c r="EZ108" i="24"/>
  <c r="EY108" i="24"/>
  <c r="EX108" i="24"/>
  <c r="EK108" i="24"/>
  <c r="EI108" i="24" s="1"/>
  <c r="EN108" i="24"/>
  <c r="EM108" i="24"/>
  <c r="EL108" i="24"/>
  <c r="DY108" i="24"/>
  <c r="EB108" i="24"/>
  <c r="EA108" i="24"/>
  <c r="DZ108" i="24"/>
  <c r="DM108" i="24"/>
  <c r="DP108" i="24"/>
  <c r="DO108" i="24"/>
  <c r="DN108" i="24"/>
  <c r="DA108" i="24"/>
  <c r="DD108" i="24"/>
  <c r="DC108" i="24"/>
  <c r="DB108" i="24"/>
  <c r="CO108" i="24"/>
  <c r="CN108" i="24" s="1"/>
  <c r="CR108" i="24"/>
  <c r="CQ108" i="24"/>
  <c r="CP108" i="24"/>
  <c r="CC108" i="24"/>
  <c r="CF108" i="24"/>
  <c r="CE108" i="24"/>
  <c r="CD108" i="24"/>
  <c r="BQ108" i="24"/>
  <c r="BT108" i="24"/>
  <c r="BS108" i="24"/>
  <c r="BR108" i="24"/>
  <c r="BE108" i="24"/>
  <c r="BH108" i="24"/>
  <c r="BG108" i="24"/>
  <c r="BF108" i="24"/>
  <c r="AS108" i="24"/>
  <c r="AP108" i="24" s="1"/>
  <c r="AV108" i="24"/>
  <c r="AU108" i="24"/>
  <c r="AT108" i="24"/>
  <c r="AG108" i="24"/>
  <c r="AI108" i="24"/>
  <c r="AH108" i="24"/>
  <c r="U108" i="24"/>
  <c r="Y108" i="24" s="1"/>
  <c r="X108" i="24"/>
  <c r="W108" i="24"/>
  <c r="V108" i="24"/>
  <c r="I108" i="24"/>
  <c r="L108" i="24"/>
  <c r="K108" i="24"/>
  <c r="J108" i="24"/>
  <c r="KB107" i="24"/>
  <c r="KA107" i="24"/>
  <c r="JZ107" i="24"/>
  <c r="JP107" i="24"/>
  <c r="JO107" i="24"/>
  <c r="JN107" i="24"/>
  <c r="JD107" i="24"/>
  <c r="JC107" i="24"/>
  <c r="JB107" i="24"/>
  <c r="IR107" i="24"/>
  <c r="IQ107" i="24"/>
  <c r="IP107" i="24"/>
  <c r="IF107" i="24"/>
  <c r="IE107" i="24"/>
  <c r="ID107" i="24"/>
  <c r="HT107" i="24"/>
  <c r="HS107" i="24"/>
  <c r="HR107" i="24"/>
  <c r="HH107" i="24"/>
  <c r="HG107" i="24"/>
  <c r="HF107" i="24"/>
  <c r="GV107" i="24"/>
  <c r="GU107" i="24"/>
  <c r="GT107" i="24"/>
  <c r="GJ107" i="24"/>
  <c r="GI107" i="24"/>
  <c r="GH107" i="24"/>
  <c r="FX107" i="24"/>
  <c r="FW107" i="24"/>
  <c r="FV107" i="24"/>
  <c r="FI107" i="24"/>
  <c r="FF107" i="24" s="1"/>
  <c r="FL107" i="24"/>
  <c r="FK107" i="24"/>
  <c r="FJ107" i="24"/>
  <c r="EW107" i="24"/>
  <c r="ES107" i="24" s="1"/>
  <c r="EZ107" i="24"/>
  <c r="EY107" i="24"/>
  <c r="EX107" i="24"/>
  <c r="EK107" i="24"/>
  <c r="EJ107" i="24" s="1"/>
  <c r="EN107" i="24"/>
  <c r="EM107" i="24"/>
  <c r="EL107" i="24"/>
  <c r="DY107" i="24"/>
  <c r="DW107" i="24" s="1"/>
  <c r="EB107" i="24"/>
  <c r="EA107" i="24"/>
  <c r="DZ107" i="24"/>
  <c r="DM107" i="24"/>
  <c r="DP107" i="24"/>
  <c r="DO107" i="24"/>
  <c r="DN107" i="24"/>
  <c r="DA107" i="24"/>
  <c r="DD107" i="24"/>
  <c r="DC107" i="24"/>
  <c r="DB107" i="24"/>
  <c r="CO107" i="24"/>
  <c r="CL107" i="24" s="1"/>
  <c r="CR107" i="24"/>
  <c r="CQ107" i="24"/>
  <c r="CP107" i="24"/>
  <c r="CC107" i="24"/>
  <c r="BZ107" i="24" s="1"/>
  <c r="CF107" i="24"/>
  <c r="CE107" i="24"/>
  <c r="CD107" i="24"/>
  <c r="BQ107" i="24"/>
  <c r="BT107" i="24"/>
  <c r="BS107" i="24"/>
  <c r="BR107" i="24"/>
  <c r="BE107" i="24"/>
  <c r="BB107" i="24" s="1"/>
  <c r="BH107" i="24"/>
  <c r="BG107" i="24"/>
  <c r="BF107" i="24"/>
  <c r="AS107" i="24"/>
  <c r="AW107" i="24" s="1"/>
  <c r="AV107" i="24"/>
  <c r="AU107" i="24"/>
  <c r="AT107" i="24"/>
  <c r="AG107" i="24"/>
  <c r="AD107" i="24" s="1"/>
  <c r="AI107" i="24"/>
  <c r="AH107" i="24"/>
  <c r="U107" i="24"/>
  <c r="S107" i="24" s="1"/>
  <c r="X107" i="24"/>
  <c r="W107" i="24"/>
  <c r="V107" i="24"/>
  <c r="I107" i="24"/>
  <c r="L107" i="24"/>
  <c r="K107" i="24"/>
  <c r="J107" i="24"/>
  <c r="KB106" i="24"/>
  <c r="KA106" i="24"/>
  <c r="JZ106" i="24"/>
  <c r="JP106" i="24"/>
  <c r="JO106" i="24"/>
  <c r="JN106" i="24"/>
  <c r="JD106" i="24"/>
  <c r="JC106" i="24"/>
  <c r="JB106" i="24"/>
  <c r="IR106" i="24"/>
  <c r="IQ106" i="24"/>
  <c r="IP106" i="24"/>
  <c r="IF106" i="24"/>
  <c r="IE106" i="24"/>
  <c r="ID106" i="24"/>
  <c r="HT106" i="24"/>
  <c r="HS106" i="24"/>
  <c r="HR106" i="24"/>
  <c r="HH106" i="24"/>
  <c r="HG106" i="24"/>
  <c r="HF106" i="24"/>
  <c r="GV106" i="24"/>
  <c r="GU106" i="24"/>
  <c r="GT106" i="24"/>
  <c r="GJ106" i="24"/>
  <c r="GI106" i="24"/>
  <c r="GH106" i="24"/>
  <c r="FX106" i="24"/>
  <c r="FW106" i="24"/>
  <c r="FV106" i="24"/>
  <c r="FI106" i="24"/>
  <c r="FL106" i="24"/>
  <c r="FK106" i="24"/>
  <c r="FJ106" i="24"/>
  <c r="EW106" i="24"/>
  <c r="EZ106" i="24"/>
  <c r="EY106" i="24"/>
  <c r="EX106" i="24"/>
  <c r="EK106" i="24"/>
  <c r="EH106" i="24" s="1"/>
  <c r="EN106" i="24"/>
  <c r="EM106" i="24"/>
  <c r="EL106" i="24"/>
  <c r="DY106" i="24"/>
  <c r="EB106" i="24"/>
  <c r="EA106" i="24"/>
  <c r="DZ106" i="24"/>
  <c r="DM106" i="24"/>
  <c r="DP106" i="24"/>
  <c r="DO106" i="24"/>
  <c r="DN106" i="24"/>
  <c r="DA106" i="24"/>
  <c r="CZ106" i="24" s="1"/>
  <c r="DD106" i="24"/>
  <c r="DC106" i="24"/>
  <c r="DB106" i="24"/>
  <c r="CO106" i="24"/>
  <c r="CL106" i="24" s="1"/>
  <c r="CR106" i="24"/>
  <c r="CQ106" i="24"/>
  <c r="CP106" i="24"/>
  <c r="CC106" i="24"/>
  <c r="BZ106" i="24" s="1"/>
  <c r="CF106" i="24"/>
  <c r="CE106" i="24"/>
  <c r="CD106" i="24"/>
  <c r="BQ106" i="24"/>
  <c r="BN106" i="24" s="1"/>
  <c r="BT106" i="24"/>
  <c r="BS106" i="24"/>
  <c r="BR106" i="24"/>
  <c r="BE106" i="24"/>
  <c r="BH106" i="24"/>
  <c r="BG106" i="24"/>
  <c r="BF106" i="24"/>
  <c r="AS106" i="24"/>
  <c r="AV106" i="24"/>
  <c r="AU106" i="24"/>
  <c r="AT106" i="24"/>
  <c r="AG106" i="24"/>
  <c r="AI106" i="24"/>
  <c r="AH106" i="24"/>
  <c r="U106" i="24"/>
  <c r="X106" i="24"/>
  <c r="W106" i="24"/>
  <c r="V106" i="24"/>
  <c r="I106" i="24"/>
  <c r="H106" i="24" s="1"/>
  <c r="L106" i="24"/>
  <c r="K106" i="24"/>
  <c r="J106" i="24"/>
  <c r="KB105" i="24"/>
  <c r="KA105" i="24"/>
  <c r="JZ105" i="24"/>
  <c r="JP105" i="24"/>
  <c r="JO105" i="24"/>
  <c r="JN105" i="24"/>
  <c r="JD105" i="24"/>
  <c r="JC105" i="24"/>
  <c r="JB105" i="24"/>
  <c r="IR105" i="24"/>
  <c r="IQ105" i="24"/>
  <c r="IP105" i="24"/>
  <c r="IF105" i="24"/>
  <c r="IE105" i="24"/>
  <c r="ID105" i="24"/>
  <c r="HT105" i="24"/>
  <c r="HS105" i="24"/>
  <c r="HR105" i="24"/>
  <c r="HH105" i="24"/>
  <c r="HG105" i="24"/>
  <c r="HF105" i="24"/>
  <c r="GV105" i="24"/>
  <c r="GU105" i="24"/>
  <c r="GT105" i="24"/>
  <c r="GJ105" i="24"/>
  <c r="GI105" i="24"/>
  <c r="GH105" i="24"/>
  <c r="FX105" i="24"/>
  <c r="FW105" i="24"/>
  <c r="FV105" i="24"/>
  <c r="FI105" i="24"/>
  <c r="FL105" i="24"/>
  <c r="FK105" i="24"/>
  <c r="FJ105" i="24"/>
  <c r="EW105" i="24"/>
  <c r="EZ105" i="24"/>
  <c r="EY105" i="24"/>
  <c r="EX105" i="24"/>
  <c r="EK105" i="24"/>
  <c r="EO105" i="24" s="1"/>
  <c r="EN105" i="24"/>
  <c r="EM105" i="24"/>
  <c r="EL105" i="24"/>
  <c r="DY105" i="24"/>
  <c r="DV105" i="24" s="1"/>
  <c r="EB105" i="24"/>
  <c r="EA105" i="24"/>
  <c r="DZ105" i="24"/>
  <c r="DM105" i="24"/>
  <c r="DP105" i="24"/>
  <c r="DO105" i="24"/>
  <c r="DN105" i="24"/>
  <c r="DA105" i="24"/>
  <c r="DD105" i="24"/>
  <c r="DC105" i="24"/>
  <c r="DB105" i="24"/>
  <c r="CO105" i="24"/>
  <c r="CR105" i="24"/>
  <c r="CQ105" i="24"/>
  <c r="CP105" i="24"/>
  <c r="CC105" i="24"/>
  <c r="CA105" i="24" s="1"/>
  <c r="CF105" i="24"/>
  <c r="CE105" i="24"/>
  <c r="CD105" i="24"/>
  <c r="BQ105" i="24"/>
  <c r="BT105" i="24"/>
  <c r="BS105" i="24"/>
  <c r="BR105" i="24"/>
  <c r="BE105" i="24"/>
  <c r="BC105" i="24" s="1"/>
  <c r="BH105" i="24"/>
  <c r="BG105" i="24"/>
  <c r="BF105" i="24"/>
  <c r="AS105" i="24"/>
  <c r="AV105" i="24"/>
  <c r="AU105" i="24"/>
  <c r="AT105" i="24"/>
  <c r="AG105" i="24"/>
  <c r="AI105" i="24"/>
  <c r="AH105" i="24"/>
  <c r="U105" i="24"/>
  <c r="X105" i="24"/>
  <c r="W105" i="24"/>
  <c r="V105" i="24"/>
  <c r="I105" i="24"/>
  <c r="F105" i="24" s="1"/>
  <c r="L105" i="24"/>
  <c r="K105" i="24"/>
  <c r="J105" i="24"/>
  <c r="KC104" i="24"/>
  <c r="KB104" i="24"/>
  <c r="KA104" i="24"/>
  <c r="JZ104" i="24"/>
  <c r="JU104" i="24"/>
  <c r="JP104" i="24"/>
  <c r="JO104" i="24"/>
  <c r="JN104" i="24"/>
  <c r="JD104" i="24"/>
  <c r="JC104" i="24"/>
  <c r="JB104" i="24"/>
  <c r="IR104" i="24"/>
  <c r="IQ104" i="24"/>
  <c r="IP104" i="24"/>
  <c r="IF104" i="24"/>
  <c r="IE104" i="24"/>
  <c r="ID104" i="24"/>
  <c r="HT104" i="24"/>
  <c r="HS104" i="24"/>
  <c r="HR104" i="24"/>
  <c r="HH104" i="24"/>
  <c r="HG104" i="24"/>
  <c r="HF104" i="24"/>
  <c r="GV104" i="24"/>
  <c r="GU104" i="24"/>
  <c r="GT104" i="24"/>
  <c r="GJ104" i="24"/>
  <c r="GI104" i="24"/>
  <c r="GH104" i="24"/>
  <c r="FX104" i="24"/>
  <c r="FW104" i="24"/>
  <c r="FV104" i="24"/>
  <c r="FI104" i="24"/>
  <c r="FF104" i="24" s="1"/>
  <c r="FL104" i="24"/>
  <c r="FK104" i="24"/>
  <c r="FJ104" i="24"/>
  <c r="EW104" i="24"/>
  <c r="ET104" i="24" s="1"/>
  <c r="EZ104" i="24"/>
  <c r="EY104" i="24"/>
  <c r="EX104" i="24"/>
  <c r="EK104" i="24"/>
  <c r="EJ104" i="24" s="1"/>
  <c r="EN104" i="24"/>
  <c r="EM104" i="24"/>
  <c r="EL104" i="24"/>
  <c r="DY104" i="24"/>
  <c r="EB104" i="24"/>
  <c r="EA104" i="24"/>
  <c r="DZ104" i="24"/>
  <c r="DM104" i="24"/>
  <c r="DP104" i="24"/>
  <c r="DO104" i="24"/>
  <c r="DN104" i="24"/>
  <c r="DA104" i="24"/>
  <c r="CY104" i="24" s="1"/>
  <c r="DD104" i="24"/>
  <c r="DC104" i="24"/>
  <c r="DB104" i="24"/>
  <c r="CO104" i="24"/>
  <c r="CR104" i="24"/>
  <c r="CQ104" i="24"/>
  <c r="CP104" i="24"/>
  <c r="CC104" i="24"/>
  <c r="BZ104" i="24" s="1"/>
  <c r="CF104" i="24"/>
  <c r="CE104" i="24"/>
  <c r="CD104" i="24"/>
  <c r="BQ104" i="24"/>
  <c r="BT104" i="24"/>
  <c r="BS104" i="24"/>
  <c r="BR104" i="24"/>
  <c r="BE104" i="24"/>
  <c r="BI104" i="24" s="1"/>
  <c r="BH104" i="24"/>
  <c r="BG104" i="24"/>
  <c r="BF104" i="24"/>
  <c r="AS104" i="24"/>
  <c r="AV104" i="24"/>
  <c r="AU104" i="24"/>
  <c r="AT104" i="24"/>
  <c r="AG104" i="24"/>
  <c r="AI104" i="24"/>
  <c r="AH104" i="24"/>
  <c r="U104" i="24"/>
  <c r="R104" i="24" s="1"/>
  <c r="X104" i="24"/>
  <c r="W104" i="24"/>
  <c r="V104" i="24"/>
  <c r="I104" i="24"/>
  <c r="L104" i="24"/>
  <c r="K104" i="24"/>
  <c r="J104" i="24"/>
  <c r="KB103" i="24"/>
  <c r="KA103" i="24"/>
  <c r="JZ103" i="24"/>
  <c r="JP103" i="24"/>
  <c r="JO103" i="24"/>
  <c r="JN103" i="24"/>
  <c r="JD103" i="24"/>
  <c r="JC103" i="24"/>
  <c r="JB103" i="24"/>
  <c r="IR103" i="24"/>
  <c r="IQ103" i="24"/>
  <c r="IP103" i="24"/>
  <c r="IF103" i="24"/>
  <c r="IE103" i="24"/>
  <c r="ID103" i="24"/>
  <c r="HT103" i="24"/>
  <c r="HS103" i="24"/>
  <c r="HR103" i="24"/>
  <c r="HH103" i="24"/>
  <c r="HG103" i="24"/>
  <c r="HF103" i="24"/>
  <c r="GV103" i="24"/>
  <c r="GU103" i="24"/>
  <c r="GT103" i="24"/>
  <c r="GJ103" i="24"/>
  <c r="GI103" i="24"/>
  <c r="GH103" i="24"/>
  <c r="FX103" i="24"/>
  <c r="FW103" i="24"/>
  <c r="FV103" i="24"/>
  <c r="FI103" i="24"/>
  <c r="FL103" i="24"/>
  <c r="FK103" i="24"/>
  <c r="FJ103" i="24"/>
  <c r="EW103" i="24"/>
  <c r="ET103" i="24" s="1"/>
  <c r="EZ103" i="24"/>
  <c r="EY103" i="24"/>
  <c r="EX103" i="24"/>
  <c r="EK103" i="24"/>
  <c r="EI103" i="24" s="1"/>
  <c r="EN103" i="24"/>
  <c r="EM103" i="24"/>
  <c r="EL103" i="24"/>
  <c r="DY103" i="24"/>
  <c r="EB103" i="24"/>
  <c r="EA103" i="24"/>
  <c r="DZ103" i="24"/>
  <c r="DM103" i="24"/>
  <c r="DQ103" i="24" s="1"/>
  <c r="DP103" i="24"/>
  <c r="DO103" i="24"/>
  <c r="DN103" i="24"/>
  <c r="DA103" i="24"/>
  <c r="DD103" i="24"/>
  <c r="DC103" i="24"/>
  <c r="DB103" i="24"/>
  <c r="CO103" i="24"/>
  <c r="CR103" i="24"/>
  <c r="CQ103" i="24"/>
  <c r="CP103" i="24"/>
  <c r="CC103" i="24"/>
  <c r="CF103" i="24"/>
  <c r="CE103" i="24"/>
  <c r="CD103" i="24"/>
  <c r="BQ103" i="24"/>
  <c r="BT103" i="24"/>
  <c r="BS103" i="24"/>
  <c r="BR103" i="24"/>
  <c r="BE103" i="24"/>
  <c r="BB103" i="24" s="1"/>
  <c r="BH103" i="24"/>
  <c r="BG103" i="24"/>
  <c r="BF103" i="24"/>
  <c r="AS103" i="24"/>
  <c r="AW103" i="24" s="1"/>
  <c r="AV103" i="24"/>
  <c r="AU103" i="24"/>
  <c r="AT103" i="24"/>
  <c r="AG103" i="24"/>
  <c r="AI103" i="24"/>
  <c r="AH103" i="24"/>
  <c r="U103" i="24"/>
  <c r="X103" i="24"/>
  <c r="W103" i="24"/>
  <c r="V103" i="24"/>
  <c r="I103" i="24"/>
  <c r="L103" i="24"/>
  <c r="K103" i="24"/>
  <c r="J103" i="24"/>
  <c r="KB102" i="24"/>
  <c r="KA102" i="24"/>
  <c r="JZ102" i="24"/>
  <c r="JP102" i="24"/>
  <c r="JO102" i="24"/>
  <c r="JN102" i="24"/>
  <c r="JD102" i="24"/>
  <c r="JC102" i="24"/>
  <c r="JB102" i="24"/>
  <c r="IR102" i="24"/>
  <c r="IQ102" i="24"/>
  <c r="IP102" i="24"/>
  <c r="IF102" i="24"/>
  <c r="IE102" i="24"/>
  <c r="ID102" i="24"/>
  <c r="HT102" i="24"/>
  <c r="HS102" i="24"/>
  <c r="HR102" i="24"/>
  <c r="HH102" i="24"/>
  <c r="HG102" i="24"/>
  <c r="HF102" i="24"/>
  <c r="GV102" i="24"/>
  <c r="GU102" i="24"/>
  <c r="GT102" i="24"/>
  <c r="GJ102" i="24"/>
  <c r="GI102" i="24"/>
  <c r="GH102" i="24"/>
  <c r="FX102" i="24"/>
  <c r="FW102" i="24"/>
  <c r="FV102" i="24"/>
  <c r="FI102" i="24"/>
  <c r="FG102" i="24" s="1"/>
  <c r="FL102" i="24"/>
  <c r="FK102" i="24"/>
  <c r="FJ102" i="24"/>
  <c r="EW102" i="24"/>
  <c r="EZ102" i="24"/>
  <c r="EY102" i="24"/>
  <c r="EX102" i="24"/>
  <c r="EK102" i="24"/>
  <c r="EO102" i="24" s="1"/>
  <c r="EN102" i="24"/>
  <c r="EM102" i="24"/>
  <c r="EL102" i="24"/>
  <c r="DY102" i="24"/>
  <c r="EB102" i="24"/>
  <c r="EA102" i="24"/>
  <c r="DZ102" i="24"/>
  <c r="DM102" i="24"/>
  <c r="DP102" i="24"/>
  <c r="DO102" i="24"/>
  <c r="DN102" i="24"/>
  <c r="DA102" i="24"/>
  <c r="CW102" i="24" s="1"/>
  <c r="DD102" i="24"/>
  <c r="DC102" i="24"/>
  <c r="DB102" i="24"/>
  <c r="CO102" i="24"/>
  <c r="CN102" i="24" s="1"/>
  <c r="CR102" i="24"/>
  <c r="CQ102" i="24"/>
  <c r="CP102" i="24"/>
  <c r="CC102" i="24"/>
  <c r="CF102" i="24"/>
  <c r="CE102" i="24"/>
  <c r="CD102" i="24"/>
  <c r="BQ102" i="24"/>
  <c r="BM102" i="24" s="1"/>
  <c r="BT102" i="24"/>
  <c r="BS102" i="24"/>
  <c r="BR102" i="24"/>
  <c r="BE102" i="24"/>
  <c r="BH102" i="24"/>
  <c r="BG102" i="24"/>
  <c r="BF102" i="24"/>
  <c r="AS102" i="24"/>
  <c r="AV102" i="24"/>
  <c r="AU102" i="24"/>
  <c r="AT102" i="24"/>
  <c r="AG102" i="24"/>
  <c r="AI102" i="24"/>
  <c r="AH102" i="24"/>
  <c r="U102" i="24"/>
  <c r="Y102" i="24" s="1"/>
  <c r="X102" i="24"/>
  <c r="W102" i="24"/>
  <c r="V102" i="24"/>
  <c r="I102" i="24"/>
  <c r="F102" i="24" s="1"/>
  <c r="L102" i="24"/>
  <c r="K102" i="24"/>
  <c r="J102" i="24"/>
  <c r="KB101" i="24"/>
  <c r="KA101" i="24"/>
  <c r="JZ101" i="24"/>
  <c r="JP101" i="24"/>
  <c r="JO101" i="24"/>
  <c r="JN101" i="24"/>
  <c r="JD101" i="24"/>
  <c r="JC101" i="24"/>
  <c r="JB101" i="24"/>
  <c r="IR101" i="24"/>
  <c r="IQ101" i="24"/>
  <c r="IP101" i="24"/>
  <c r="IF101" i="24"/>
  <c r="IE101" i="24"/>
  <c r="ID101" i="24"/>
  <c r="HU101" i="24"/>
  <c r="HT101" i="24"/>
  <c r="HS101" i="24"/>
  <c r="HR101" i="24"/>
  <c r="HH101" i="24"/>
  <c r="HG101" i="24"/>
  <c r="HF101" i="24"/>
  <c r="GV101" i="24"/>
  <c r="GU101" i="24"/>
  <c r="GT101" i="24"/>
  <c r="GJ101" i="24"/>
  <c r="GI101" i="24"/>
  <c r="GH101" i="24"/>
  <c r="FX101" i="24"/>
  <c r="FW101" i="24"/>
  <c r="FV101" i="24"/>
  <c r="FI101" i="24"/>
  <c r="FL101" i="24"/>
  <c r="FK101" i="24"/>
  <c r="FJ101" i="24"/>
  <c r="EW101" i="24"/>
  <c r="EZ101" i="24"/>
  <c r="EY101" i="24"/>
  <c r="EX101" i="24"/>
  <c r="EK101" i="24"/>
  <c r="EI101" i="24" s="1"/>
  <c r="EN101" i="24"/>
  <c r="EM101" i="24"/>
  <c r="EL101" i="24"/>
  <c r="DY101" i="24"/>
  <c r="DX101" i="24" s="1"/>
  <c r="EB101" i="24"/>
  <c r="EA101" i="24"/>
  <c r="DZ101" i="24"/>
  <c r="DM101" i="24"/>
  <c r="DL101" i="24" s="1"/>
  <c r="DP101" i="24"/>
  <c r="DO101" i="24"/>
  <c r="DN101" i="24"/>
  <c r="DA101" i="24"/>
  <c r="CX101" i="24" s="1"/>
  <c r="DD101" i="24"/>
  <c r="DC101" i="24"/>
  <c r="DB101" i="24"/>
  <c r="CO101" i="24"/>
  <c r="CR101" i="24"/>
  <c r="CQ101" i="24"/>
  <c r="CP101" i="24"/>
  <c r="CC101" i="24"/>
  <c r="BY101" i="24" s="1"/>
  <c r="CF101" i="24"/>
  <c r="CE101" i="24"/>
  <c r="CD101" i="24"/>
  <c r="BQ101" i="24"/>
  <c r="BT101" i="24"/>
  <c r="BS101" i="24"/>
  <c r="BR101" i="24"/>
  <c r="BE101" i="24"/>
  <c r="BH101" i="24"/>
  <c r="BG101" i="24"/>
  <c r="BF101" i="24"/>
  <c r="AS101" i="24"/>
  <c r="AV101" i="24"/>
  <c r="AU101" i="24"/>
  <c r="AT101" i="24"/>
  <c r="AG101" i="24"/>
  <c r="AF101" i="24" s="1"/>
  <c r="AI101" i="24"/>
  <c r="AH101" i="24"/>
  <c r="U101" i="24"/>
  <c r="T101" i="24" s="1"/>
  <c r="X101" i="24"/>
  <c r="W101" i="24"/>
  <c r="V101" i="24"/>
  <c r="I101" i="24"/>
  <c r="G101" i="24" s="1"/>
  <c r="L101" i="24"/>
  <c r="K101" i="24"/>
  <c r="J101" i="24"/>
  <c r="KB100" i="24"/>
  <c r="KA100" i="24"/>
  <c r="JZ100" i="24"/>
  <c r="JP100" i="24"/>
  <c r="JO100" i="24"/>
  <c r="JN100" i="24"/>
  <c r="JD100" i="24"/>
  <c r="JC100" i="24"/>
  <c r="JB100" i="24"/>
  <c r="IR100" i="24"/>
  <c r="IQ100" i="24"/>
  <c r="IP100" i="24"/>
  <c r="IF100" i="24"/>
  <c r="IE100" i="24"/>
  <c r="ID100" i="24"/>
  <c r="HT100" i="24"/>
  <c r="HS100" i="24"/>
  <c r="HR100" i="24"/>
  <c r="HH100" i="24"/>
  <c r="HG100" i="24"/>
  <c r="HF100" i="24"/>
  <c r="GV100" i="24"/>
  <c r="GU100" i="24"/>
  <c r="GT100" i="24"/>
  <c r="GJ100" i="24"/>
  <c r="GI100" i="24"/>
  <c r="GH100" i="24"/>
  <c r="FX100" i="24"/>
  <c r="FW100" i="24"/>
  <c r="FV100" i="24"/>
  <c r="FI100" i="24"/>
  <c r="FL100" i="24"/>
  <c r="FK100" i="24"/>
  <c r="FJ100" i="24"/>
  <c r="EW100" i="24"/>
  <c r="EZ100" i="24"/>
  <c r="EY100" i="24"/>
  <c r="EX100" i="24"/>
  <c r="EK100" i="24"/>
  <c r="EJ100" i="24" s="1"/>
  <c r="EN100" i="24"/>
  <c r="EM100" i="24"/>
  <c r="EL100" i="24"/>
  <c r="DY100" i="24"/>
  <c r="EB100" i="24"/>
  <c r="EA100" i="24"/>
  <c r="DZ100" i="24"/>
  <c r="DM100" i="24"/>
  <c r="DP100" i="24"/>
  <c r="DO100" i="24"/>
  <c r="DN100" i="24"/>
  <c r="DA100" i="24"/>
  <c r="DD100" i="24"/>
  <c r="DC100" i="24"/>
  <c r="DB100" i="24"/>
  <c r="CO100" i="24"/>
  <c r="CK100" i="24" s="1"/>
  <c r="CR100" i="24"/>
  <c r="CQ100" i="24"/>
  <c r="CP100" i="24"/>
  <c r="CC100" i="24"/>
  <c r="CF100" i="24"/>
  <c r="CE100" i="24"/>
  <c r="CD100" i="24"/>
  <c r="BQ100" i="24"/>
  <c r="BO100" i="24" s="1"/>
  <c r="BT100" i="24"/>
  <c r="BS100" i="24"/>
  <c r="BR100" i="24"/>
  <c r="BE100" i="24"/>
  <c r="BC100" i="24" s="1"/>
  <c r="BH100" i="24"/>
  <c r="BG100" i="24"/>
  <c r="BF100" i="24"/>
  <c r="AS100" i="24"/>
  <c r="AP100" i="24" s="1"/>
  <c r="AV100" i="24"/>
  <c r="AU100" i="24"/>
  <c r="AT100" i="24"/>
  <c r="AG100" i="24"/>
  <c r="AE100" i="24" s="1"/>
  <c r="AI100" i="24"/>
  <c r="AH100" i="24"/>
  <c r="U100" i="24"/>
  <c r="Y100" i="24" s="1"/>
  <c r="X100" i="24"/>
  <c r="W100" i="24"/>
  <c r="V100" i="24"/>
  <c r="I100" i="24"/>
  <c r="E100" i="24" s="1"/>
  <c r="L100" i="24"/>
  <c r="K100" i="24"/>
  <c r="J100" i="24"/>
  <c r="KB99" i="24"/>
  <c r="KA99" i="24"/>
  <c r="JZ99" i="24"/>
  <c r="JP99" i="24"/>
  <c r="JO99" i="24"/>
  <c r="JN99" i="24"/>
  <c r="JD99" i="24"/>
  <c r="JC99" i="24"/>
  <c r="JB99" i="24"/>
  <c r="IR99" i="24"/>
  <c r="IQ99" i="24"/>
  <c r="IP99" i="24"/>
  <c r="IF99" i="24"/>
  <c r="IE99" i="24"/>
  <c r="ID99" i="24"/>
  <c r="HT99" i="24"/>
  <c r="HS99" i="24"/>
  <c r="HR99" i="24"/>
  <c r="HH99" i="24"/>
  <c r="HG99" i="24"/>
  <c r="HF99" i="24"/>
  <c r="GV99" i="24"/>
  <c r="GU99" i="24"/>
  <c r="GT99" i="24"/>
  <c r="GJ99" i="24"/>
  <c r="GI99" i="24"/>
  <c r="GH99" i="24"/>
  <c r="FX99" i="24"/>
  <c r="FW99" i="24"/>
  <c r="FV99" i="24"/>
  <c r="FI99" i="24"/>
  <c r="FF99" i="24" s="1"/>
  <c r="FL99" i="24"/>
  <c r="FK99" i="24"/>
  <c r="FJ99" i="24"/>
  <c r="EW99" i="24"/>
  <c r="EZ99" i="24"/>
  <c r="EY99" i="24"/>
  <c r="EX99" i="24"/>
  <c r="EK99" i="24"/>
  <c r="EN99" i="24"/>
  <c r="EM99" i="24"/>
  <c r="EL99" i="24"/>
  <c r="DY99" i="24"/>
  <c r="EC99" i="24" s="1"/>
  <c r="EB99" i="24"/>
  <c r="EA99" i="24"/>
  <c r="DZ99" i="24"/>
  <c r="DM99" i="24"/>
  <c r="DJ99" i="24" s="1"/>
  <c r="DP99" i="24"/>
  <c r="DO99" i="24"/>
  <c r="DN99" i="24"/>
  <c r="DA99" i="24"/>
  <c r="CW99" i="24" s="1"/>
  <c r="DD99" i="24"/>
  <c r="DC99" i="24"/>
  <c r="DB99" i="24"/>
  <c r="CO99" i="24"/>
  <c r="CR99" i="24"/>
  <c r="CQ99" i="24"/>
  <c r="CP99" i="24"/>
  <c r="CC99" i="24"/>
  <c r="CF99" i="24"/>
  <c r="CE99" i="24"/>
  <c r="CD99" i="24"/>
  <c r="BQ99" i="24"/>
  <c r="BP99" i="24" s="1"/>
  <c r="BT99" i="24"/>
  <c r="BS99" i="24"/>
  <c r="BR99" i="24"/>
  <c r="BE99" i="24"/>
  <c r="BA99" i="24" s="1"/>
  <c r="BH99" i="24"/>
  <c r="BG99" i="24"/>
  <c r="BF99" i="24"/>
  <c r="AS99" i="24"/>
  <c r="AW99" i="24" s="1"/>
  <c r="AV99" i="24"/>
  <c r="AU99" i="24"/>
  <c r="AT99" i="24"/>
  <c r="AG99" i="24"/>
  <c r="AI99" i="24"/>
  <c r="AH99" i="24"/>
  <c r="U99" i="24"/>
  <c r="T99" i="24" s="1"/>
  <c r="X99" i="24"/>
  <c r="W99" i="24"/>
  <c r="V99" i="24"/>
  <c r="I99" i="24"/>
  <c r="L99" i="24"/>
  <c r="K99" i="24"/>
  <c r="J99" i="24"/>
  <c r="KB98" i="24"/>
  <c r="KA98" i="24"/>
  <c r="JZ98" i="24"/>
  <c r="JP98" i="24"/>
  <c r="JO98" i="24"/>
  <c r="JN98" i="24"/>
  <c r="JD98" i="24"/>
  <c r="JC98" i="24"/>
  <c r="JB98" i="24"/>
  <c r="IR98" i="24"/>
  <c r="IQ98" i="24"/>
  <c r="IP98" i="24"/>
  <c r="IF98" i="24"/>
  <c r="IE98" i="24"/>
  <c r="ID98" i="24"/>
  <c r="HT98" i="24"/>
  <c r="HS98" i="24"/>
  <c r="HR98" i="24"/>
  <c r="HH98" i="24"/>
  <c r="HG98" i="24"/>
  <c r="HF98" i="24"/>
  <c r="GV98" i="24"/>
  <c r="GU98" i="24"/>
  <c r="GT98" i="24"/>
  <c r="GJ98" i="24"/>
  <c r="GI98" i="24"/>
  <c r="GH98" i="24"/>
  <c r="FX98" i="24"/>
  <c r="FW98" i="24"/>
  <c r="FV98" i="24"/>
  <c r="FI98" i="24"/>
  <c r="FL98" i="24"/>
  <c r="FK98" i="24"/>
  <c r="FJ98" i="24"/>
  <c r="EW98" i="24"/>
  <c r="EU98" i="24" s="1"/>
  <c r="EZ98" i="24"/>
  <c r="EY98" i="24"/>
  <c r="EX98" i="24"/>
  <c r="EK98" i="24"/>
  <c r="EG98" i="24" s="1"/>
  <c r="EN98" i="24"/>
  <c r="EM98" i="24"/>
  <c r="EL98" i="24"/>
  <c r="DY98" i="24"/>
  <c r="DV98" i="24" s="1"/>
  <c r="EB98" i="24"/>
  <c r="EA98" i="24"/>
  <c r="DZ98" i="24"/>
  <c r="DM98" i="24"/>
  <c r="DP98" i="24"/>
  <c r="DO98" i="24"/>
  <c r="DN98" i="24"/>
  <c r="DA98" i="24"/>
  <c r="CY98" i="24" s="1"/>
  <c r="DD98" i="24"/>
  <c r="DC98" i="24"/>
  <c r="DB98" i="24"/>
  <c r="CO98" i="24"/>
  <c r="CR98" i="24"/>
  <c r="CQ98" i="24"/>
  <c r="CP98" i="24"/>
  <c r="CC98" i="24"/>
  <c r="CB98" i="24" s="1"/>
  <c r="CF98" i="24"/>
  <c r="CE98" i="24"/>
  <c r="CD98" i="24"/>
  <c r="BQ98" i="24"/>
  <c r="BN98" i="24" s="1"/>
  <c r="BT98" i="24"/>
  <c r="BS98" i="24"/>
  <c r="BR98" i="24"/>
  <c r="AS98" i="24"/>
  <c r="AV98" i="24"/>
  <c r="AU98" i="24"/>
  <c r="AT98" i="24"/>
  <c r="AG98" i="24"/>
  <c r="AI98" i="24"/>
  <c r="AH98" i="24"/>
  <c r="U98" i="24"/>
  <c r="T98" i="24" s="1"/>
  <c r="X98" i="24"/>
  <c r="W98" i="24"/>
  <c r="V98" i="24"/>
  <c r="I98" i="24"/>
  <c r="L98" i="24"/>
  <c r="K98" i="24"/>
  <c r="J98" i="24"/>
  <c r="KB61" i="24"/>
  <c r="KA61" i="24"/>
  <c r="JZ61" i="24"/>
  <c r="JP61" i="24"/>
  <c r="JO61" i="24"/>
  <c r="JN61" i="24"/>
  <c r="JD61" i="24"/>
  <c r="JC61" i="24"/>
  <c r="JB61" i="24"/>
  <c r="IR61" i="24"/>
  <c r="IQ61" i="24"/>
  <c r="IP61" i="24"/>
  <c r="IF61" i="24"/>
  <c r="IE61" i="24"/>
  <c r="ID61" i="24"/>
  <c r="HT61" i="24"/>
  <c r="HS61" i="24"/>
  <c r="HR61" i="24"/>
  <c r="HH61" i="24"/>
  <c r="HG61" i="24"/>
  <c r="HF61" i="24"/>
  <c r="GV61" i="24"/>
  <c r="GU61" i="24"/>
  <c r="GT61" i="24"/>
  <c r="GJ61" i="24"/>
  <c r="GI61" i="24"/>
  <c r="GH61" i="24"/>
  <c r="FX61" i="24"/>
  <c r="FW61" i="24"/>
  <c r="FV61" i="24"/>
  <c r="FI61" i="24"/>
  <c r="FE61" i="24" s="1"/>
  <c r="FL61" i="24"/>
  <c r="FK61" i="24"/>
  <c r="FJ61" i="24"/>
  <c r="EW61" i="24"/>
  <c r="ET61" i="24" s="1"/>
  <c r="EZ61" i="24"/>
  <c r="EY61" i="24"/>
  <c r="EX61" i="24"/>
  <c r="EK61" i="24"/>
  <c r="EN61" i="24"/>
  <c r="EM61" i="24"/>
  <c r="EL61" i="24"/>
  <c r="DY61" i="24"/>
  <c r="DV61" i="24" s="1"/>
  <c r="EB61" i="24"/>
  <c r="EA61" i="24"/>
  <c r="DZ61" i="24"/>
  <c r="DM61" i="24"/>
  <c r="DP61" i="24"/>
  <c r="DO61" i="24"/>
  <c r="DN61" i="24"/>
  <c r="DA61" i="24"/>
  <c r="CY61" i="24" s="1"/>
  <c r="DD61" i="24"/>
  <c r="DC61" i="24"/>
  <c r="DB61" i="24"/>
  <c r="CO61" i="24"/>
  <c r="CR61" i="24"/>
  <c r="CQ61" i="24"/>
  <c r="CP61" i="24"/>
  <c r="CC61" i="24"/>
  <c r="CF61" i="24"/>
  <c r="CE61" i="24"/>
  <c r="CD61" i="24"/>
  <c r="BQ61" i="24"/>
  <c r="BT61" i="24"/>
  <c r="BS61" i="24"/>
  <c r="BR61" i="24"/>
  <c r="AS61" i="24"/>
  <c r="AV61" i="24"/>
  <c r="AU61" i="24"/>
  <c r="AT61" i="24"/>
  <c r="AI61" i="24"/>
  <c r="U61" i="24"/>
  <c r="S61" i="24" s="1"/>
  <c r="V61" i="24"/>
  <c r="W61" i="24"/>
  <c r="I61" i="24"/>
  <c r="E61" i="24" s="1"/>
  <c r="L61" i="24"/>
  <c r="K61" i="24"/>
  <c r="J61" i="24"/>
  <c r="KB76" i="24"/>
  <c r="KA76" i="24"/>
  <c r="JZ76" i="24"/>
  <c r="JP76" i="24"/>
  <c r="JO76" i="24"/>
  <c r="JN76" i="24"/>
  <c r="JD76" i="24"/>
  <c r="JC76" i="24"/>
  <c r="JB76" i="24"/>
  <c r="IR76" i="24"/>
  <c r="IQ76" i="24"/>
  <c r="IP76" i="24"/>
  <c r="IF76" i="24"/>
  <c r="IE76" i="24"/>
  <c r="ID76" i="24"/>
  <c r="HT76" i="24"/>
  <c r="HS76" i="24"/>
  <c r="HR76" i="24"/>
  <c r="HH76" i="24"/>
  <c r="HG76" i="24"/>
  <c r="HF76" i="24"/>
  <c r="GV76" i="24"/>
  <c r="GU76" i="24"/>
  <c r="GT76" i="24"/>
  <c r="GJ76" i="24"/>
  <c r="GI76" i="24"/>
  <c r="GH76" i="24"/>
  <c r="FX76" i="24"/>
  <c r="FW76" i="24"/>
  <c r="FV76" i="24"/>
  <c r="FI76" i="24"/>
  <c r="FL76" i="24"/>
  <c r="FK76" i="24"/>
  <c r="FJ76" i="24"/>
  <c r="EW76" i="24"/>
  <c r="EZ76" i="24"/>
  <c r="EY76" i="24"/>
  <c r="EX76" i="24"/>
  <c r="EK76" i="24"/>
  <c r="EI76" i="24" s="1"/>
  <c r="EN76" i="24"/>
  <c r="EM76" i="24"/>
  <c r="EL76" i="24"/>
  <c r="DY76" i="24"/>
  <c r="DV76" i="24" s="1"/>
  <c r="EB76" i="24"/>
  <c r="EA76" i="24"/>
  <c r="DZ76" i="24"/>
  <c r="DM76" i="24"/>
  <c r="DP76" i="24"/>
  <c r="DO76" i="24"/>
  <c r="DN76" i="24"/>
  <c r="DA76" i="24"/>
  <c r="DD76" i="24"/>
  <c r="DC76" i="24"/>
  <c r="DB76" i="24"/>
  <c r="CO76" i="24"/>
  <c r="CR76" i="24"/>
  <c r="CQ76" i="24"/>
  <c r="CP76" i="24"/>
  <c r="CC76" i="24"/>
  <c r="CF76" i="24"/>
  <c r="CE76" i="24"/>
  <c r="CD76" i="24"/>
  <c r="BQ76" i="24"/>
  <c r="BT76" i="24"/>
  <c r="BS76" i="24"/>
  <c r="BR76" i="24"/>
  <c r="AS76" i="24"/>
  <c r="AV76" i="24"/>
  <c r="AU76" i="24"/>
  <c r="AT76" i="24"/>
  <c r="AI45" i="24"/>
  <c r="U76" i="24"/>
  <c r="W76" i="24"/>
  <c r="V76" i="24"/>
  <c r="I76" i="24"/>
  <c r="L76" i="24"/>
  <c r="K76" i="24"/>
  <c r="J76" i="24"/>
  <c r="KB97" i="24"/>
  <c r="KA97" i="24"/>
  <c r="JZ97" i="24"/>
  <c r="JP97" i="24"/>
  <c r="JO97" i="24"/>
  <c r="JN97" i="24"/>
  <c r="JD97" i="24"/>
  <c r="JC97" i="24"/>
  <c r="JB97" i="24"/>
  <c r="IR97" i="24"/>
  <c r="IQ97" i="24"/>
  <c r="IP97" i="24"/>
  <c r="IF97" i="24"/>
  <c r="IE97" i="24"/>
  <c r="ID97" i="24"/>
  <c r="HT97" i="24"/>
  <c r="HS97" i="24"/>
  <c r="HR97" i="24"/>
  <c r="HH97" i="24"/>
  <c r="HG97" i="24"/>
  <c r="HF97" i="24"/>
  <c r="GV97" i="24"/>
  <c r="GU97" i="24"/>
  <c r="GT97" i="24"/>
  <c r="GJ97" i="24"/>
  <c r="GI97" i="24"/>
  <c r="GH97" i="24"/>
  <c r="FX97" i="24"/>
  <c r="FW97" i="24"/>
  <c r="FV97" i="24"/>
  <c r="FI97" i="24"/>
  <c r="FG97" i="24" s="1"/>
  <c r="FL97" i="24"/>
  <c r="FK97" i="24"/>
  <c r="FJ97" i="24"/>
  <c r="EW97" i="24"/>
  <c r="ET97" i="24" s="1"/>
  <c r="EZ97" i="24"/>
  <c r="EY97" i="24"/>
  <c r="EX97" i="24"/>
  <c r="EK97" i="24"/>
  <c r="EG97" i="24" s="1"/>
  <c r="EN97" i="24"/>
  <c r="EM97" i="24"/>
  <c r="EL97" i="24"/>
  <c r="DY97" i="24"/>
  <c r="EC97" i="24" s="1"/>
  <c r="EB97" i="24"/>
  <c r="EA97" i="24"/>
  <c r="DZ97" i="24"/>
  <c r="DM97" i="24"/>
  <c r="DJ97" i="24" s="1"/>
  <c r="DP97" i="24"/>
  <c r="DO97" i="24"/>
  <c r="DN97" i="24"/>
  <c r="DA97" i="24"/>
  <c r="CW97" i="24" s="1"/>
  <c r="DD97" i="24"/>
  <c r="DC97" i="24"/>
  <c r="DB97" i="24"/>
  <c r="CO97" i="24"/>
  <c r="CR97" i="24"/>
  <c r="CQ97" i="24"/>
  <c r="CP97" i="24"/>
  <c r="CC97" i="24"/>
  <c r="CF97" i="24"/>
  <c r="CE97" i="24"/>
  <c r="CD97" i="24"/>
  <c r="BQ97" i="24"/>
  <c r="BT97" i="24"/>
  <c r="BS97" i="24"/>
  <c r="BR97" i="24"/>
  <c r="AS97" i="24"/>
  <c r="AP97" i="24" s="1"/>
  <c r="AV97" i="24"/>
  <c r="AU97" i="24"/>
  <c r="AT97" i="24"/>
  <c r="AI97" i="24"/>
  <c r="AH97" i="24"/>
  <c r="U97" i="24"/>
  <c r="S97" i="24" s="1"/>
  <c r="W97" i="24"/>
  <c r="V97" i="24"/>
  <c r="I97" i="24"/>
  <c r="L97" i="24"/>
  <c r="K97" i="24"/>
  <c r="J97" i="24"/>
  <c r="KB74" i="24"/>
  <c r="KA74" i="24"/>
  <c r="JZ74" i="24"/>
  <c r="JP74" i="24"/>
  <c r="JO74" i="24"/>
  <c r="JN74" i="24"/>
  <c r="JD74" i="24"/>
  <c r="JC74" i="24"/>
  <c r="JB74" i="24"/>
  <c r="IR74" i="24"/>
  <c r="IQ74" i="24"/>
  <c r="IP74" i="24"/>
  <c r="IF74" i="24"/>
  <c r="IE74" i="24"/>
  <c r="ID74" i="24"/>
  <c r="HT74" i="24"/>
  <c r="HS74" i="24"/>
  <c r="HR74" i="24"/>
  <c r="HH74" i="24"/>
  <c r="HG74" i="24"/>
  <c r="HF74" i="24"/>
  <c r="GV74" i="24"/>
  <c r="GU74" i="24"/>
  <c r="GT74" i="24"/>
  <c r="GJ74" i="24"/>
  <c r="GI74" i="24"/>
  <c r="GH74" i="24"/>
  <c r="FX74" i="24"/>
  <c r="FW74" i="24"/>
  <c r="FV74" i="24"/>
  <c r="FI74" i="24"/>
  <c r="FE74" i="24" s="1"/>
  <c r="FL74" i="24"/>
  <c r="FK74" i="24"/>
  <c r="FJ74" i="24"/>
  <c r="EW74" i="24"/>
  <c r="ES74" i="24" s="1"/>
  <c r="EZ74" i="24"/>
  <c r="EY74" i="24"/>
  <c r="EX74" i="24"/>
  <c r="EK74" i="24"/>
  <c r="EN74" i="24"/>
  <c r="EM74" i="24"/>
  <c r="EL74" i="24"/>
  <c r="DY74" i="24"/>
  <c r="DU74" i="24" s="1"/>
  <c r="EB74" i="24"/>
  <c r="EA74" i="24"/>
  <c r="DZ74" i="24"/>
  <c r="DM74" i="24"/>
  <c r="DK74" i="24" s="1"/>
  <c r="DP74" i="24"/>
  <c r="DO74" i="24"/>
  <c r="DN74" i="24"/>
  <c r="DA74" i="24"/>
  <c r="CY74" i="24" s="1"/>
  <c r="DD74" i="24"/>
  <c r="DC74" i="24"/>
  <c r="DB74" i="24"/>
  <c r="CO74" i="24"/>
  <c r="CS74" i="24" s="1"/>
  <c r="CR74" i="24"/>
  <c r="CQ74" i="24"/>
  <c r="CP74" i="24"/>
  <c r="CC74" i="24"/>
  <c r="BY74" i="24" s="1"/>
  <c r="CF74" i="24"/>
  <c r="CE74" i="24"/>
  <c r="CD74" i="24"/>
  <c r="BQ74" i="24"/>
  <c r="BT74" i="24"/>
  <c r="BS74" i="24"/>
  <c r="BR74" i="24"/>
  <c r="AS74" i="24"/>
  <c r="AP74" i="24" s="1"/>
  <c r="AV74" i="24"/>
  <c r="AU74" i="24"/>
  <c r="AT74" i="24"/>
  <c r="AI74" i="24"/>
  <c r="U74" i="24"/>
  <c r="V74" i="24"/>
  <c r="W74" i="24"/>
  <c r="I74" i="24"/>
  <c r="L74" i="24"/>
  <c r="K74" i="24"/>
  <c r="J74" i="24"/>
  <c r="KB92" i="24"/>
  <c r="KA92" i="24"/>
  <c r="JZ92" i="24"/>
  <c r="JP92" i="24"/>
  <c r="JO92" i="24"/>
  <c r="JN92" i="24"/>
  <c r="JD92" i="24"/>
  <c r="JC92" i="24"/>
  <c r="JB92" i="24"/>
  <c r="IR92" i="24"/>
  <c r="IQ92" i="24"/>
  <c r="IP92" i="24"/>
  <c r="IF92" i="24"/>
  <c r="IE92" i="24"/>
  <c r="ID92" i="24"/>
  <c r="HT92" i="24"/>
  <c r="HS92" i="24"/>
  <c r="HR92" i="24"/>
  <c r="HH92" i="24"/>
  <c r="HG92" i="24"/>
  <c r="HF92" i="24"/>
  <c r="GV92" i="24"/>
  <c r="GU92" i="24"/>
  <c r="GT92" i="24"/>
  <c r="GJ92" i="24"/>
  <c r="GI92" i="24"/>
  <c r="GH92" i="24"/>
  <c r="FX92" i="24"/>
  <c r="FW92" i="24"/>
  <c r="FV92" i="24"/>
  <c r="FI92" i="24"/>
  <c r="FL92" i="24"/>
  <c r="FK92" i="24"/>
  <c r="FJ92" i="24"/>
  <c r="EW92" i="24"/>
  <c r="EZ92" i="24"/>
  <c r="EY92" i="24"/>
  <c r="EX92" i="24"/>
  <c r="EK92" i="24"/>
  <c r="EJ92" i="24" s="1"/>
  <c r="EN92" i="24"/>
  <c r="EM92" i="24"/>
  <c r="EL92" i="24"/>
  <c r="DY92" i="24"/>
  <c r="EB92" i="24"/>
  <c r="EA92" i="24"/>
  <c r="DZ92" i="24"/>
  <c r="DM92" i="24"/>
  <c r="DK92" i="24" s="1"/>
  <c r="DP92" i="24"/>
  <c r="DO92" i="24"/>
  <c r="DN92" i="24"/>
  <c r="DA92" i="24"/>
  <c r="CZ92" i="24" s="1"/>
  <c r="DD92" i="24"/>
  <c r="DC92" i="24"/>
  <c r="DB92" i="24"/>
  <c r="CO92" i="24"/>
  <c r="CR92" i="24"/>
  <c r="CQ92" i="24"/>
  <c r="CP92" i="24"/>
  <c r="CC92" i="24"/>
  <c r="CF92" i="24"/>
  <c r="CE92" i="24"/>
  <c r="CD92" i="24"/>
  <c r="BQ92" i="24"/>
  <c r="BT92" i="24"/>
  <c r="BS92" i="24"/>
  <c r="BR92" i="24"/>
  <c r="AS92" i="24"/>
  <c r="AV92" i="24"/>
  <c r="AU92" i="24"/>
  <c r="AT92" i="24"/>
  <c r="AI92" i="24"/>
  <c r="AH92" i="24"/>
  <c r="U92" i="24"/>
  <c r="Y92" i="24" s="1"/>
  <c r="W92" i="24"/>
  <c r="V92" i="24"/>
  <c r="I92" i="24"/>
  <c r="H92" i="24" s="1"/>
  <c r="L92" i="24"/>
  <c r="K92" i="24"/>
  <c r="J92" i="24"/>
  <c r="KB88" i="24"/>
  <c r="KA88" i="24"/>
  <c r="JZ88" i="24"/>
  <c r="JP88" i="24"/>
  <c r="JO88" i="24"/>
  <c r="JN88" i="24"/>
  <c r="JD88" i="24"/>
  <c r="JC88" i="24"/>
  <c r="JB88" i="24"/>
  <c r="IR88" i="24"/>
  <c r="IQ88" i="24"/>
  <c r="IP88" i="24"/>
  <c r="IF88" i="24"/>
  <c r="IE88" i="24"/>
  <c r="ID88" i="24"/>
  <c r="HT88" i="24"/>
  <c r="HS88" i="24"/>
  <c r="HR88" i="24"/>
  <c r="HI88" i="24"/>
  <c r="HH88" i="24"/>
  <c r="HG88" i="24"/>
  <c r="HF88" i="24"/>
  <c r="HB88" i="24"/>
  <c r="GV88" i="24"/>
  <c r="GU88" i="24"/>
  <c r="GT88" i="24"/>
  <c r="GJ88" i="24"/>
  <c r="GI88" i="24"/>
  <c r="GH88" i="24"/>
  <c r="FX88" i="24"/>
  <c r="FW88" i="24"/>
  <c r="FV88" i="24"/>
  <c r="FI88" i="24"/>
  <c r="FL88" i="24"/>
  <c r="FK88" i="24"/>
  <c r="FJ88" i="24"/>
  <c r="EW88" i="24"/>
  <c r="ET88" i="24" s="1"/>
  <c r="EZ88" i="24"/>
  <c r="EY88" i="24"/>
  <c r="EX88" i="24"/>
  <c r="EK88" i="24"/>
  <c r="EG88" i="24" s="1"/>
  <c r="EN88" i="24"/>
  <c r="EM88" i="24"/>
  <c r="EL88" i="24"/>
  <c r="DY88" i="24"/>
  <c r="DV88" i="24" s="1"/>
  <c r="EB88" i="24"/>
  <c r="EA88" i="24"/>
  <c r="DZ88" i="24"/>
  <c r="DM88" i="24"/>
  <c r="DP88" i="24"/>
  <c r="DO88" i="24"/>
  <c r="DN88" i="24"/>
  <c r="DA88" i="24"/>
  <c r="DD88" i="24"/>
  <c r="DC88" i="24"/>
  <c r="DB88" i="24"/>
  <c r="CO88" i="24"/>
  <c r="CS88" i="24" s="1"/>
  <c r="CR88" i="24"/>
  <c r="CQ88" i="24"/>
  <c r="CP88" i="24"/>
  <c r="CC88" i="24"/>
  <c r="CA88" i="24" s="1"/>
  <c r="CF88" i="24"/>
  <c r="CE88" i="24"/>
  <c r="CD88" i="24"/>
  <c r="BQ88" i="24"/>
  <c r="BT88" i="24"/>
  <c r="BS88" i="24"/>
  <c r="BR88" i="24"/>
  <c r="AS88" i="24"/>
  <c r="AW88" i="24" s="1"/>
  <c r="AV88" i="24"/>
  <c r="AU88" i="24"/>
  <c r="AT88" i="24"/>
  <c r="AI88" i="24"/>
  <c r="AH88" i="24"/>
  <c r="U88" i="24"/>
  <c r="Q88" i="24" s="1"/>
  <c r="W88" i="24"/>
  <c r="V88" i="24"/>
  <c r="KB90" i="24"/>
  <c r="KA90" i="24"/>
  <c r="JZ90" i="24"/>
  <c r="JP90" i="24"/>
  <c r="JO90" i="24"/>
  <c r="JN90" i="24"/>
  <c r="JD90" i="24"/>
  <c r="JC90" i="24"/>
  <c r="JB90" i="24"/>
  <c r="IR90" i="24"/>
  <c r="IQ90" i="24"/>
  <c r="IP90" i="24"/>
  <c r="IF90" i="24"/>
  <c r="IE90" i="24"/>
  <c r="ID90" i="24"/>
  <c r="HT90" i="24"/>
  <c r="HS90" i="24"/>
  <c r="HR90" i="24"/>
  <c r="HH90" i="24"/>
  <c r="HG90" i="24"/>
  <c r="HF90" i="24"/>
  <c r="GV90" i="24"/>
  <c r="GU90" i="24"/>
  <c r="GT90" i="24"/>
  <c r="GJ90" i="24"/>
  <c r="GI90" i="24"/>
  <c r="GH90" i="24"/>
  <c r="FX90" i="24"/>
  <c r="FW90" i="24"/>
  <c r="FV90" i="24"/>
  <c r="FI90" i="24"/>
  <c r="FL90" i="24"/>
  <c r="FK90" i="24"/>
  <c r="FJ90" i="24"/>
  <c r="EW90" i="24"/>
  <c r="FA90" i="24" s="1"/>
  <c r="EZ90" i="24"/>
  <c r="EY90" i="24"/>
  <c r="EX90" i="24"/>
  <c r="EK90" i="24"/>
  <c r="EH90" i="24" s="1"/>
  <c r="EN90" i="24"/>
  <c r="EM90" i="24"/>
  <c r="EL90" i="24"/>
  <c r="DY90" i="24"/>
  <c r="DU90" i="24" s="1"/>
  <c r="EB90" i="24"/>
  <c r="EA90" i="24"/>
  <c r="DZ90" i="24"/>
  <c r="DM90" i="24"/>
  <c r="DJ90" i="24" s="1"/>
  <c r="DP90" i="24"/>
  <c r="DO90" i="24"/>
  <c r="DN90" i="24"/>
  <c r="DA90" i="24"/>
  <c r="DD90" i="24"/>
  <c r="DC90" i="24"/>
  <c r="DB90" i="24"/>
  <c r="CO90" i="24"/>
  <c r="CN90" i="24" s="1"/>
  <c r="CR90" i="24"/>
  <c r="CQ90" i="24"/>
  <c r="CP90" i="24"/>
  <c r="CC90" i="24"/>
  <c r="CF90" i="24"/>
  <c r="CE90" i="24"/>
  <c r="CD90" i="24"/>
  <c r="BQ90" i="24"/>
  <c r="BT90" i="24"/>
  <c r="BS90" i="24"/>
  <c r="BR90" i="24"/>
  <c r="AS90" i="24"/>
  <c r="AV90" i="24"/>
  <c r="AU90" i="24"/>
  <c r="AT90" i="24"/>
  <c r="AI90" i="24"/>
  <c r="AH90" i="24"/>
  <c r="U90" i="24"/>
  <c r="W90" i="24"/>
  <c r="V90" i="24"/>
  <c r="KB91" i="24"/>
  <c r="KA91" i="24"/>
  <c r="JZ91" i="24"/>
  <c r="JP91" i="24"/>
  <c r="JO91" i="24"/>
  <c r="JN91" i="24"/>
  <c r="JI91" i="24"/>
  <c r="JD91" i="24"/>
  <c r="JC91" i="24"/>
  <c r="JB91" i="24"/>
  <c r="IS91" i="24"/>
  <c r="IR91" i="24"/>
  <c r="IQ91" i="24"/>
  <c r="IP91" i="24"/>
  <c r="IF91" i="24"/>
  <c r="IE91" i="24"/>
  <c r="ID91" i="24"/>
  <c r="HT91" i="24"/>
  <c r="HS91" i="24"/>
  <c r="HR91" i="24"/>
  <c r="HH91" i="24"/>
  <c r="HG91" i="24"/>
  <c r="HF91" i="24"/>
  <c r="GV91" i="24"/>
  <c r="GU91" i="24"/>
  <c r="GT91" i="24"/>
  <c r="GJ91" i="24"/>
  <c r="GI91" i="24"/>
  <c r="GH91" i="24"/>
  <c r="FX91" i="24"/>
  <c r="FW91" i="24"/>
  <c r="FV91" i="24"/>
  <c r="FI91" i="24"/>
  <c r="FL91" i="24"/>
  <c r="FK91" i="24"/>
  <c r="FJ91" i="24"/>
  <c r="EW91" i="24"/>
  <c r="FA91" i="24" s="1"/>
  <c r="EZ91" i="24"/>
  <c r="EY91" i="24"/>
  <c r="EX91" i="24"/>
  <c r="EK91" i="24"/>
  <c r="EN91" i="24"/>
  <c r="EM91" i="24"/>
  <c r="EL91" i="24"/>
  <c r="DY91" i="24"/>
  <c r="DV91" i="24" s="1"/>
  <c r="EB91" i="24"/>
  <c r="EA91" i="24"/>
  <c r="DZ91" i="24"/>
  <c r="DM91" i="24"/>
  <c r="DP91" i="24"/>
  <c r="DO91" i="24"/>
  <c r="DN91" i="24"/>
  <c r="DA91" i="24"/>
  <c r="DD91" i="24"/>
  <c r="DC91" i="24"/>
  <c r="DB91" i="24"/>
  <c r="CO91" i="24"/>
  <c r="CN91" i="24" s="1"/>
  <c r="CR91" i="24"/>
  <c r="CQ91" i="24"/>
  <c r="CP91" i="24"/>
  <c r="CC91" i="24"/>
  <c r="CF91" i="24"/>
  <c r="CE91" i="24"/>
  <c r="CD91" i="24"/>
  <c r="BQ91" i="24"/>
  <c r="BT91" i="24"/>
  <c r="BS91" i="24"/>
  <c r="BR91" i="24"/>
  <c r="AS91" i="24"/>
  <c r="AP91" i="24" s="1"/>
  <c r="AV91" i="24"/>
  <c r="AU91" i="24"/>
  <c r="AT91" i="24"/>
  <c r="AI91" i="24"/>
  <c r="AH91" i="24"/>
  <c r="U91" i="24"/>
  <c r="W91" i="24"/>
  <c r="V91" i="24"/>
  <c r="KB89" i="24"/>
  <c r="KA89" i="24"/>
  <c r="JZ89" i="24"/>
  <c r="JP89" i="24"/>
  <c r="JO89" i="24"/>
  <c r="JN89" i="24"/>
  <c r="JD89" i="24"/>
  <c r="JC89" i="24"/>
  <c r="JB89" i="24"/>
  <c r="IR89" i="24"/>
  <c r="IQ89" i="24"/>
  <c r="IP89" i="24"/>
  <c r="IF89" i="24"/>
  <c r="IE89" i="24"/>
  <c r="ID89" i="24"/>
  <c r="HT89" i="24"/>
  <c r="HS89" i="24"/>
  <c r="HR89" i="24"/>
  <c r="HH89" i="24"/>
  <c r="HG89" i="24"/>
  <c r="HF89" i="24"/>
  <c r="GV89" i="24"/>
  <c r="GU89" i="24"/>
  <c r="GT89" i="24"/>
  <c r="GJ89" i="24"/>
  <c r="GI89" i="24"/>
  <c r="GH89" i="24"/>
  <c r="FX89" i="24"/>
  <c r="FW89" i="24"/>
  <c r="FV89" i="24"/>
  <c r="FI89" i="24"/>
  <c r="FG89" i="24" s="1"/>
  <c r="FL89" i="24"/>
  <c r="FK89" i="24"/>
  <c r="FJ89" i="24"/>
  <c r="EW89" i="24"/>
  <c r="EZ89" i="24"/>
  <c r="EY89" i="24"/>
  <c r="EX89" i="24"/>
  <c r="EK89" i="24"/>
  <c r="EN89" i="24"/>
  <c r="EM89" i="24"/>
  <c r="EL89" i="24"/>
  <c r="DY89" i="24"/>
  <c r="DW89" i="24" s="1"/>
  <c r="EB89" i="24"/>
  <c r="EA89" i="24"/>
  <c r="DZ89" i="24"/>
  <c r="DM89" i="24"/>
  <c r="DI89" i="24" s="1"/>
  <c r="DP89" i="24"/>
  <c r="DO89" i="24"/>
  <c r="DN89" i="24"/>
  <c r="DA89" i="24"/>
  <c r="DD89" i="24"/>
  <c r="DC89" i="24"/>
  <c r="DB89" i="24"/>
  <c r="CO89" i="24"/>
  <c r="CR89" i="24"/>
  <c r="CQ89" i="24"/>
  <c r="CP89" i="24"/>
  <c r="CC89" i="24"/>
  <c r="CF89" i="24"/>
  <c r="CE89" i="24"/>
  <c r="CD89" i="24"/>
  <c r="BQ89" i="24"/>
  <c r="BT89" i="24"/>
  <c r="BS89" i="24"/>
  <c r="BR89" i="24"/>
  <c r="AS89" i="24"/>
  <c r="AV89" i="24"/>
  <c r="AU89" i="24"/>
  <c r="AT89" i="24"/>
  <c r="AI89" i="24"/>
  <c r="AH89" i="24"/>
  <c r="U89" i="24"/>
  <c r="W89" i="24"/>
  <c r="V89" i="24"/>
  <c r="KB96" i="24"/>
  <c r="KA96" i="24"/>
  <c r="JZ96" i="24"/>
  <c r="JP96" i="24"/>
  <c r="JO96" i="24"/>
  <c r="JN96" i="24"/>
  <c r="JD96" i="24"/>
  <c r="JC96" i="24"/>
  <c r="JB96" i="24"/>
  <c r="IR96" i="24"/>
  <c r="IQ96" i="24"/>
  <c r="IP96" i="24"/>
  <c r="IF96" i="24"/>
  <c r="IE96" i="24"/>
  <c r="ID96" i="24"/>
  <c r="HT96" i="24"/>
  <c r="HS96" i="24"/>
  <c r="HR96" i="24"/>
  <c r="HH96" i="24"/>
  <c r="HG96" i="24"/>
  <c r="HF96" i="24"/>
  <c r="GV96" i="24"/>
  <c r="GU96" i="24"/>
  <c r="GT96" i="24"/>
  <c r="GJ96" i="24"/>
  <c r="GI96" i="24"/>
  <c r="GH96" i="24"/>
  <c r="FX96" i="24"/>
  <c r="FW96" i="24"/>
  <c r="FV96" i="24"/>
  <c r="FI96" i="24"/>
  <c r="FL96" i="24"/>
  <c r="FK96" i="24"/>
  <c r="FJ96" i="24"/>
  <c r="EW96" i="24"/>
  <c r="EZ96" i="24"/>
  <c r="EY96" i="24"/>
  <c r="EX96" i="24"/>
  <c r="EK96" i="24"/>
  <c r="EO96" i="24" s="1"/>
  <c r="EN96" i="24"/>
  <c r="EM96" i="24"/>
  <c r="EL96" i="24"/>
  <c r="DY96" i="24"/>
  <c r="DW96" i="24" s="1"/>
  <c r="EB96" i="24"/>
  <c r="EA96" i="24"/>
  <c r="DZ96" i="24"/>
  <c r="DM96" i="24"/>
  <c r="DP96" i="24"/>
  <c r="DO96" i="24"/>
  <c r="DN96" i="24"/>
  <c r="DA96" i="24"/>
  <c r="CZ96" i="24" s="1"/>
  <c r="DD96" i="24"/>
  <c r="DC96" i="24"/>
  <c r="DB96" i="24"/>
  <c r="CO96" i="24"/>
  <c r="CS96" i="24" s="1"/>
  <c r="CR96" i="24"/>
  <c r="CQ96" i="24"/>
  <c r="CP96" i="24"/>
  <c r="CC96" i="24"/>
  <c r="CF96" i="24"/>
  <c r="CE96" i="24"/>
  <c r="CD96" i="24"/>
  <c r="BQ96" i="24"/>
  <c r="BP96" i="24" s="1"/>
  <c r="BT96" i="24"/>
  <c r="BS96" i="24"/>
  <c r="BR96" i="24"/>
  <c r="AI96" i="24"/>
  <c r="AH96" i="24"/>
  <c r="U96" i="24"/>
  <c r="W96" i="24"/>
  <c r="V96" i="24"/>
  <c r="KB75" i="24"/>
  <c r="KA75" i="24"/>
  <c r="JZ75" i="24"/>
  <c r="JP75" i="24"/>
  <c r="JO75" i="24"/>
  <c r="JN75" i="24"/>
  <c r="JD75" i="24"/>
  <c r="JC75" i="24"/>
  <c r="JB75" i="24"/>
  <c r="IR75" i="24"/>
  <c r="IQ75" i="24"/>
  <c r="IP75" i="24"/>
  <c r="IL75" i="24"/>
  <c r="IF75" i="24"/>
  <c r="IE75" i="24"/>
  <c r="ID75" i="24"/>
  <c r="HT75" i="24"/>
  <c r="HS75" i="24"/>
  <c r="HR75" i="24"/>
  <c r="HH75" i="24"/>
  <c r="HG75" i="24"/>
  <c r="HF75" i="24"/>
  <c r="GV75" i="24"/>
  <c r="GU75" i="24"/>
  <c r="GT75" i="24"/>
  <c r="GJ75" i="24"/>
  <c r="GI75" i="24"/>
  <c r="GH75" i="24"/>
  <c r="FX75" i="24"/>
  <c r="FW75" i="24"/>
  <c r="FV75" i="24"/>
  <c r="FI75" i="24"/>
  <c r="FL75" i="24"/>
  <c r="FK75" i="24"/>
  <c r="FJ75" i="24"/>
  <c r="EW75" i="24"/>
  <c r="EV75" i="24" s="1"/>
  <c r="EZ75" i="24"/>
  <c r="EY75" i="24"/>
  <c r="EX75" i="24"/>
  <c r="EK75" i="24"/>
  <c r="EN75" i="24"/>
  <c r="EM75" i="24"/>
  <c r="EL75" i="24"/>
  <c r="DY75" i="24"/>
  <c r="DW75" i="24" s="1"/>
  <c r="EB75" i="24"/>
  <c r="EA75" i="24"/>
  <c r="DZ75" i="24"/>
  <c r="DM75" i="24"/>
  <c r="DP75" i="24"/>
  <c r="DO75" i="24"/>
  <c r="DN75" i="24"/>
  <c r="DA75" i="24"/>
  <c r="CW75" i="24" s="1"/>
  <c r="DD75" i="24"/>
  <c r="DC75" i="24"/>
  <c r="DB75" i="24"/>
  <c r="CO75" i="24"/>
  <c r="CR75" i="24"/>
  <c r="CQ75" i="24"/>
  <c r="CP75" i="24"/>
  <c r="CC75" i="24"/>
  <c r="BZ75" i="24" s="1"/>
  <c r="CF75" i="24"/>
  <c r="CE75" i="24"/>
  <c r="CD75" i="24"/>
  <c r="BQ75" i="24"/>
  <c r="BM75" i="24" s="1"/>
  <c r="BT75" i="24"/>
  <c r="BS75" i="24"/>
  <c r="BR75" i="24"/>
  <c r="AS75" i="24"/>
  <c r="AW75" i="24" s="1"/>
  <c r="AV75" i="24"/>
  <c r="AU75" i="24"/>
  <c r="AT75" i="24"/>
  <c r="AI75" i="24"/>
  <c r="AH75" i="24"/>
  <c r="U75" i="24"/>
  <c r="W75" i="24"/>
  <c r="V75" i="24"/>
  <c r="KB79" i="24"/>
  <c r="KA79" i="24"/>
  <c r="JZ79" i="24"/>
  <c r="JP79" i="24"/>
  <c r="JO79" i="24"/>
  <c r="JN79" i="24"/>
  <c r="JD79" i="24"/>
  <c r="JC79" i="24"/>
  <c r="JB79" i="24"/>
  <c r="IR79" i="24"/>
  <c r="IQ79" i="24"/>
  <c r="IP79" i="24"/>
  <c r="IF79" i="24"/>
  <c r="IE79" i="24"/>
  <c r="ID79" i="24"/>
  <c r="HT79" i="24"/>
  <c r="HS79" i="24"/>
  <c r="HR79" i="24"/>
  <c r="HH79" i="24"/>
  <c r="HG79" i="24"/>
  <c r="HF79" i="24"/>
  <c r="GV79" i="24"/>
  <c r="GU79" i="24"/>
  <c r="GT79" i="24"/>
  <c r="GJ79" i="24"/>
  <c r="GI79" i="24"/>
  <c r="GH79" i="24"/>
  <c r="FX79" i="24"/>
  <c r="FW79" i="24"/>
  <c r="FV79" i="24"/>
  <c r="FI79" i="24"/>
  <c r="FE79" i="24" s="1"/>
  <c r="FL79" i="24"/>
  <c r="FK79" i="24"/>
  <c r="FJ79" i="24"/>
  <c r="EW79" i="24"/>
  <c r="EZ79" i="24"/>
  <c r="EY79" i="24"/>
  <c r="EX79" i="24"/>
  <c r="EK79" i="24"/>
  <c r="EG79" i="24" s="1"/>
  <c r="EN79" i="24"/>
  <c r="EM79" i="24"/>
  <c r="EL79" i="24"/>
  <c r="DY79" i="24"/>
  <c r="DX79" i="24" s="1"/>
  <c r="EB79" i="24"/>
  <c r="EA79" i="24"/>
  <c r="DZ79" i="24"/>
  <c r="DM79" i="24"/>
  <c r="DP79" i="24"/>
  <c r="DO79" i="24"/>
  <c r="DN79" i="24"/>
  <c r="DA79" i="24"/>
  <c r="CW79" i="24" s="1"/>
  <c r="DD79" i="24"/>
  <c r="DC79" i="24"/>
  <c r="DB79" i="24"/>
  <c r="CO79" i="24"/>
  <c r="CS79" i="24" s="1"/>
  <c r="CR79" i="24"/>
  <c r="CQ79" i="24"/>
  <c r="CP79" i="24"/>
  <c r="CC79" i="24"/>
  <c r="CF79" i="24"/>
  <c r="CE79" i="24"/>
  <c r="CD79" i="24"/>
  <c r="BQ79" i="24"/>
  <c r="BU79" i="24" s="1"/>
  <c r="BT79" i="24"/>
  <c r="BS79" i="24"/>
  <c r="BR79" i="24"/>
  <c r="AS79" i="24"/>
  <c r="AW79" i="24" s="1"/>
  <c r="AV79" i="24"/>
  <c r="AU79" i="24"/>
  <c r="AT79" i="24"/>
  <c r="AI79" i="24"/>
  <c r="AH79" i="24"/>
  <c r="U79" i="24"/>
  <c r="R79" i="24" s="1"/>
  <c r="W79" i="24"/>
  <c r="V79" i="24"/>
  <c r="KB78" i="24"/>
  <c r="KA78" i="24"/>
  <c r="JZ78" i="24"/>
  <c r="JP78" i="24"/>
  <c r="JO78" i="24"/>
  <c r="JN78" i="24"/>
  <c r="JD78" i="24"/>
  <c r="JC78" i="24"/>
  <c r="JB78" i="24"/>
  <c r="IR78" i="24"/>
  <c r="IQ78" i="24"/>
  <c r="IP78" i="24"/>
  <c r="IF78" i="24"/>
  <c r="IE78" i="24"/>
  <c r="ID78" i="24"/>
  <c r="HT78" i="24"/>
  <c r="HS78" i="24"/>
  <c r="HR78" i="24"/>
  <c r="HH78" i="24"/>
  <c r="HG78" i="24"/>
  <c r="HF78" i="24"/>
  <c r="GV78" i="24"/>
  <c r="GU78" i="24"/>
  <c r="GT78" i="24"/>
  <c r="GJ78" i="24"/>
  <c r="GI78" i="24"/>
  <c r="GH78" i="24"/>
  <c r="FX78" i="24"/>
  <c r="FW78" i="24"/>
  <c r="FV78" i="24"/>
  <c r="FI78" i="24"/>
  <c r="FL78" i="24"/>
  <c r="FK78" i="24"/>
  <c r="FJ78" i="24"/>
  <c r="EW78" i="24"/>
  <c r="EZ78" i="24"/>
  <c r="EY78" i="24"/>
  <c r="EX78" i="24"/>
  <c r="EK78" i="24"/>
  <c r="EN78" i="24"/>
  <c r="EM78" i="24"/>
  <c r="EL78" i="24"/>
  <c r="DY78" i="24"/>
  <c r="EB78" i="24"/>
  <c r="EA78" i="24"/>
  <c r="DZ78" i="24"/>
  <c r="DM78" i="24"/>
  <c r="DP78" i="24"/>
  <c r="DO78" i="24"/>
  <c r="DN78" i="24"/>
  <c r="DA78" i="24"/>
  <c r="DD78" i="24"/>
  <c r="DC78" i="24"/>
  <c r="DB78" i="24"/>
  <c r="CO78" i="24"/>
  <c r="CL78" i="24" s="1"/>
  <c r="CR78" i="24"/>
  <c r="CQ78" i="24"/>
  <c r="CP78" i="24"/>
  <c r="CC78" i="24"/>
  <c r="CF78" i="24"/>
  <c r="CE78" i="24"/>
  <c r="CD78" i="24"/>
  <c r="BQ78" i="24"/>
  <c r="BM78" i="24" s="1"/>
  <c r="BT78" i="24"/>
  <c r="BS78" i="24"/>
  <c r="BR78" i="24"/>
  <c r="AS78" i="24"/>
  <c r="AP78" i="24" s="1"/>
  <c r="AV78" i="24"/>
  <c r="AU78" i="24"/>
  <c r="AT78" i="24"/>
  <c r="AI78" i="24"/>
  <c r="AH78" i="24"/>
  <c r="U78" i="24"/>
  <c r="W78" i="24"/>
  <c r="V78" i="24"/>
  <c r="KB73" i="24"/>
  <c r="KA73" i="24"/>
  <c r="JZ73" i="24"/>
  <c r="JV73" i="24"/>
  <c r="JU73" i="24"/>
  <c r="JP73" i="24"/>
  <c r="JO73" i="24"/>
  <c r="JN73" i="24"/>
  <c r="JD73" i="24"/>
  <c r="JC73" i="24"/>
  <c r="JB73" i="24"/>
  <c r="IR73" i="24"/>
  <c r="IQ73" i="24"/>
  <c r="IP73" i="24"/>
  <c r="IF73" i="24"/>
  <c r="IE73" i="24"/>
  <c r="ID73" i="24"/>
  <c r="HT73" i="24"/>
  <c r="HS73" i="24"/>
  <c r="HR73" i="24"/>
  <c r="HH73" i="24"/>
  <c r="HG73" i="24"/>
  <c r="HF73" i="24"/>
  <c r="GV73" i="24"/>
  <c r="GU73" i="24"/>
  <c r="GT73" i="24"/>
  <c r="GJ73" i="24"/>
  <c r="GI73" i="24"/>
  <c r="GH73" i="24"/>
  <c r="FX73" i="24"/>
  <c r="FW73" i="24"/>
  <c r="FV73" i="24"/>
  <c r="FI73" i="24"/>
  <c r="FL73" i="24"/>
  <c r="FK73" i="24"/>
  <c r="FJ73" i="24"/>
  <c r="EW73" i="24"/>
  <c r="EZ73" i="24"/>
  <c r="EY73" i="24"/>
  <c r="EX73" i="24"/>
  <c r="EK73" i="24"/>
  <c r="EN73" i="24"/>
  <c r="EM73" i="24"/>
  <c r="EL73" i="24"/>
  <c r="DY73" i="24"/>
  <c r="EB73" i="24"/>
  <c r="EA73" i="24"/>
  <c r="DZ73" i="24"/>
  <c r="DM73" i="24"/>
  <c r="DP73" i="24"/>
  <c r="DO73" i="24"/>
  <c r="DN73" i="24"/>
  <c r="DA73" i="24"/>
  <c r="CZ73" i="24" s="1"/>
  <c r="DD73" i="24"/>
  <c r="DC73" i="24"/>
  <c r="DB73" i="24"/>
  <c r="CO73" i="24"/>
  <c r="CR73" i="24"/>
  <c r="CQ73" i="24"/>
  <c r="CP73" i="24"/>
  <c r="CC73" i="24"/>
  <c r="CF73" i="24"/>
  <c r="CE73" i="24"/>
  <c r="CD73" i="24"/>
  <c r="BQ73" i="24"/>
  <c r="BT73" i="24"/>
  <c r="BS73" i="24"/>
  <c r="BR73" i="24"/>
  <c r="AS73" i="24"/>
  <c r="AV73" i="24"/>
  <c r="AU73" i="24"/>
  <c r="AT73" i="24"/>
  <c r="AI73" i="24"/>
  <c r="AH73" i="24"/>
  <c r="U73" i="24"/>
  <c r="R73" i="24" s="1"/>
  <c r="W73" i="24"/>
  <c r="V73" i="24"/>
  <c r="KB34" i="24"/>
  <c r="KA34" i="24"/>
  <c r="JZ34" i="24"/>
  <c r="JP34" i="24"/>
  <c r="JO34" i="24"/>
  <c r="JN34" i="24"/>
  <c r="JD34" i="24"/>
  <c r="JC34" i="24"/>
  <c r="JB34" i="24"/>
  <c r="IR34" i="24"/>
  <c r="IQ34" i="24"/>
  <c r="IP34" i="24"/>
  <c r="IF34" i="24"/>
  <c r="IE34" i="24"/>
  <c r="ID34" i="24"/>
  <c r="HT34" i="24"/>
  <c r="HS34" i="24"/>
  <c r="HR34" i="24"/>
  <c r="HH34" i="24"/>
  <c r="HG34" i="24"/>
  <c r="HF34" i="24"/>
  <c r="GV34" i="24"/>
  <c r="GU34" i="24"/>
  <c r="GT34" i="24"/>
  <c r="GJ34" i="24"/>
  <c r="GI34" i="24"/>
  <c r="GH34" i="24"/>
  <c r="FX34" i="24"/>
  <c r="FW34" i="24"/>
  <c r="FV34" i="24"/>
  <c r="FI34" i="24"/>
  <c r="FH34" i="24" s="1"/>
  <c r="FL34" i="24"/>
  <c r="FK34" i="24"/>
  <c r="FJ34" i="24"/>
  <c r="EW34" i="24"/>
  <c r="EZ34" i="24"/>
  <c r="EY34" i="24"/>
  <c r="EX34" i="24"/>
  <c r="EK34" i="24"/>
  <c r="EH34" i="24" s="1"/>
  <c r="EN34" i="24"/>
  <c r="EM34" i="24"/>
  <c r="EL34" i="24"/>
  <c r="DY34" i="24"/>
  <c r="EB34" i="24"/>
  <c r="EA34" i="24"/>
  <c r="DZ34" i="24"/>
  <c r="DM34" i="24"/>
  <c r="DP34" i="24"/>
  <c r="DO34" i="24"/>
  <c r="DN34" i="24"/>
  <c r="DA34" i="24"/>
  <c r="DD34" i="24"/>
  <c r="DC34" i="24"/>
  <c r="DB34" i="24"/>
  <c r="CO34" i="24"/>
  <c r="CR34" i="24"/>
  <c r="CQ34" i="24"/>
  <c r="CP34" i="24"/>
  <c r="CC34" i="24"/>
  <c r="CF34" i="24"/>
  <c r="CE34" i="24"/>
  <c r="CD34" i="24"/>
  <c r="BQ34" i="24"/>
  <c r="BT34" i="24"/>
  <c r="BS34" i="24"/>
  <c r="BR34" i="24"/>
  <c r="AS34" i="24"/>
  <c r="AW34" i="24" s="1"/>
  <c r="AV34" i="24"/>
  <c r="AU34" i="24"/>
  <c r="AT34" i="24"/>
  <c r="AI34" i="24"/>
  <c r="AH34" i="24"/>
  <c r="U34" i="24"/>
  <c r="W34" i="24"/>
  <c r="V34" i="24"/>
  <c r="KB86" i="24"/>
  <c r="KA86" i="24"/>
  <c r="JZ86" i="24"/>
  <c r="JP86" i="24"/>
  <c r="JO86" i="24"/>
  <c r="JN86" i="24"/>
  <c r="JD86" i="24"/>
  <c r="JC86" i="24"/>
  <c r="JB86" i="24"/>
  <c r="IR86" i="24"/>
  <c r="IQ86" i="24"/>
  <c r="IP86" i="24"/>
  <c r="IF86" i="24"/>
  <c r="IE86" i="24"/>
  <c r="ID86" i="24"/>
  <c r="HT86" i="24"/>
  <c r="HS86" i="24"/>
  <c r="HR86" i="24"/>
  <c r="HH86" i="24"/>
  <c r="HG86" i="24"/>
  <c r="HF86" i="24"/>
  <c r="GV86" i="24"/>
  <c r="GU86" i="24"/>
  <c r="GT86" i="24"/>
  <c r="GJ86" i="24"/>
  <c r="GI86" i="24"/>
  <c r="GH86" i="24"/>
  <c r="FX86" i="24"/>
  <c r="FW86" i="24"/>
  <c r="FV86" i="24"/>
  <c r="FI86" i="24"/>
  <c r="FG86" i="24" s="1"/>
  <c r="FL86" i="24"/>
  <c r="FK86" i="24"/>
  <c r="FJ86" i="24"/>
  <c r="EW86" i="24"/>
  <c r="ET86" i="24" s="1"/>
  <c r="EZ86" i="24"/>
  <c r="EY86" i="24"/>
  <c r="EX86" i="24"/>
  <c r="EK86" i="24"/>
  <c r="EN86" i="24"/>
  <c r="EM86" i="24"/>
  <c r="EL86" i="24"/>
  <c r="DY86" i="24"/>
  <c r="DW86" i="24" s="1"/>
  <c r="EB86" i="24"/>
  <c r="EA86" i="24"/>
  <c r="DZ86" i="24"/>
  <c r="DM86" i="24"/>
  <c r="DP86" i="24"/>
  <c r="DO86" i="24"/>
  <c r="DN86" i="24"/>
  <c r="DA86" i="24"/>
  <c r="DD86" i="24"/>
  <c r="DC86" i="24"/>
  <c r="DB86" i="24"/>
  <c r="CO86" i="24"/>
  <c r="CR86" i="24"/>
  <c r="CQ86" i="24"/>
  <c r="CP86" i="24"/>
  <c r="CC86" i="24"/>
  <c r="CB86" i="24" s="1"/>
  <c r="CF86" i="24"/>
  <c r="CE86" i="24"/>
  <c r="CD86" i="24"/>
  <c r="BQ86" i="24"/>
  <c r="BO86" i="24" s="1"/>
  <c r="BT86" i="24"/>
  <c r="BS86" i="24"/>
  <c r="BR86" i="24"/>
  <c r="AS86" i="24"/>
  <c r="AW86" i="24" s="1"/>
  <c r="AV86" i="24"/>
  <c r="AU86" i="24"/>
  <c r="AT86" i="24"/>
  <c r="AI86" i="24"/>
  <c r="AH86" i="24"/>
  <c r="U86" i="24"/>
  <c r="W86" i="24"/>
  <c r="V86" i="24"/>
  <c r="KB87" i="24"/>
  <c r="KA87" i="24"/>
  <c r="JZ87" i="24"/>
  <c r="JP87" i="24"/>
  <c r="JO87" i="24"/>
  <c r="JN87" i="24"/>
  <c r="JD87" i="24"/>
  <c r="JC87" i="24"/>
  <c r="JB87" i="24"/>
  <c r="IR87" i="24"/>
  <c r="IQ87" i="24"/>
  <c r="IP87" i="24"/>
  <c r="IF87" i="24"/>
  <c r="IE87" i="24"/>
  <c r="ID87" i="24"/>
  <c r="HT87" i="24"/>
  <c r="HS87" i="24"/>
  <c r="HR87" i="24"/>
  <c r="HH87" i="24"/>
  <c r="HG87" i="24"/>
  <c r="HF87" i="24"/>
  <c r="GV87" i="24"/>
  <c r="GU87" i="24"/>
  <c r="GT87" i="24"/>
  <c r="GJ87" i="24"/>
  <c r="GI87" i="24"/>
  <c r="GH87" i="24"/>
  <c r="FX87" i="24"/>
  <c r="FW87" i="24"/>
  <c r="FV87" i="24"/>
  <c r="FI87" i="24"/>
  <c r="FL87" i="24"/>
  <c r="FK87" i="24"/>
  <c r="FJ87" i="24"/>
  <c r="EW87" i="24"/>
  <c r="EU87" i="24" s="1"/>
  <c r="EZ87" i="24"/>
  <c r="EY87" i="24"/>
  <c r="EX87" i="24"/>
  <c r="EK87" i="24"/>
  <c r="EN87" i="24"/>
  <c r="EM87" i="24"/>
  <c r="EL87" i="24"/>
  <c r="DY87" i="24"/>
  <c r="EB87" i="24"/>
  <c r="EA87" i="24"/>
  <c r="DZ87" i="24"/>
  <c r="DM87" i="24"/>
  <c r="DP87" i="24"/>
  <c r="DO87" i="24"/>
  <c r="DN87" i="24"/>
  <c r="DA87" i="24"/>
  <c r="DE87" i="24" s="1"/>
  <c r="DD87" i="24"/>
  <c r="DC87" i="24"/>
  <c r="DB87" i="24"/>
  <c r="CO87" i="24"/>
  <c r="CR87" i="24"/>
  <c r="CQ87" i="24"/>
  <c r="CP87" i="24"/>
  <c r="CC87" i="24"/>
  <c r="CG87" i="24" s="1"/>
  <c r="CF87" i="24"/>
  <c r="CE87" i="24"/>
  <c r="CD87" i="24"/>
  <c r="BQ87" i="24"/>
  <c r="BT87" i="24"/>
  <c r="BS87" i="24"/>
  <c r="BR87" i="24"/>
  <c r="AS87" i="24"/>
  <c r="AW87" i="24" s="1"/>
  <c r="AV87" i="24"/>
  <c r="AU87" i="24"/>
  <c r="AT87" i="24"/>
  <c r="AI87" i="24"/>
  <c r="AH87" i="24"/>
  <c r="U87" i="24"/>
  <c r="W87" i="24"/>
  <c r="V87" i="24"/>
  <c r="KB72" i="24"/>
  <c r="KA72" i="24"/>
  <c r="JZ72" i="24"/>
  <c r="JP72" i="24"/>
  <c r="JO72" i="24"/>
  <c r="JN72" i="24"/>
  <c r="JD72" i="24"/>
  <c r="JC72" i="24"/>
  <c r="JB72" i="24"/>
  <c r="IR72" i="24"/>
  <c r="IQ72" i="24"/>
  <c r="IP72" i="24"/>
  <c r="IF72" i="24"/>
  <c r="IE72" i="24"/>
  <c r="ID72" i="24"/>
  <c r="HT72" i="24"/>
  <c r="HS72" i="24"/>
  <c r="HR72" i="24"/>
  <c r="HH72" i="24"/>
  <c r="HG72" i="24"/>
  <c r="HF72" i="24"/>
  <c r="GV72" i="24"/>
  <c r="GU72" i="24"/>
  <c r="GT72" i="24"/>
  <c r="GJ72" i="24"/>
  <c r="GI72" i="24"/>
  <c r="GH72" i="24"/>
  <c r="FX72" i="24"/>
  <c r="FW72" i="24"/>
  <c r="FV72" i="24"/>
  <c r="FI72" i="24"/>
  <c r="FL72" i="24"/>
  <c r="FK72" i="24"/>
  <c r="FJ72" i="24"/>
  <c r="EW72" i="24"/>
  <c r="EV72" i="24" s="1"/>
  <c r="EZ72" i="24"/>
  <c r="EY72" i="24"/>
  <c r="EX72" i="24"/>
  <c r="EK72" i="24"/>
  <c r="EI72" i="24" s="1"/>
  <c r="EN72" i="24"/>
  <c r="EM72" i="24"/>
  <c r="EL72" i="24"/>
  <c r="DY72" i="24"/>
  <c r="EB72" i="24"/>
  <c r="EA72" i="24"/>
  <c r="DZ72" i="24"/>
  <c r="DM72" i="24"/>
  <c r="DP72" i="24"/>
  <c r="DO72" i="24"/>
  <c r="DN72" i="24"/>
  <c r="DA72" i="24"/>
  <c r="DD72" i="24"/>
  <c r="DC72" i="24"/>
  <c r="DB72" i="24"/>
  <c r="CO72" i="24"/>
  <c r="CR72" i="24"/>
  <c r="CQ72" i="24"/>
  <c r="CP72" i="24"/>
  <c r="CC72" i="24"/>
  <c r="BZ72" i="24" s="1"/>
  <c r="CF72" i="24"/>
  <c r="CE72" i="24"/>
  <c r="CD72" i="24"/>
  <c r="BQ72" i="24"/>
  <c r="BT72" i="24"/>
  <c r="BS72" i="24"/>
  <c r="BR72" i="24"/>
  <c r="AS72" i="24"/>
  <c r="AV72" i="24"/>
  <c r="AU72" i="24"/>
  <c r="AT72" i="24"/>
  <c r="AI72" i="24"/>
  <c r="AH72" i="24"/>
  <c r="U72" i="24"/>
  <c r="W72" i="24"/>
  <c r="V72" i="24"/>
  <c r="KB67" i="24"/>
  <c r="KA67" i="24"/>
  <c r="JZ67" i="24"/>
  <c r="JP67" i="24"/>
  <c r="JO67" i="24"/>
  <c r="JN67" i="24"/>
  <c r="JD67" i="24"/>
  <c r="JC67" i="24"/>
  <c r="JB67" i="24"/>
  <c r="IR67" i="24"/>
  <c r="IQ67" i="24"/>
  <c r="IP67" i="24"/>
  <c r="IF67" i="24"/>
  <c r="IE67" i="24"/>
  <c r="ID67" i="24"/>
  <c r="HT67" i="24"/>
  <c r="HS67" i="24"/>
  <c r="HR67" i="24"/>
  <c r="HH67" i="24"/>
  <c r="HG67" i="24"/>
  <c r="HF67" i="24"/>
  <c r="GV67" i="24"/>
  <c r="GU67" i="24"/>
  <c r="GT67" i="24"/>
  <c r="GJ67" i="24"/>
  <c r="GI67" i="24"/>
  <c r="GH67" i="24"/>
  <c r="FX67" i="24"/>
  <c r="FW67" i="24"/>
  <c r="FV67" i="24"/>
  <c r="FI67" i="24"/>
  <c r="FL67" i="24"/>
  <c r="FK67" i="24"/>
  <c r="FJ67" i="24"/>
  <c r="EW67" i="24"/>
  <c r="EZ67" i="24"/>
  <c r="EY67" i="24"/>
  <c r="EX67" i="24"/>
  <c r="EK67" i="24"/>
  <c r="EI67" i="24" s="1"/>
  <c r="EN67" i="24"/>
  <c r="EM67" i="24"/>
  <c r="EL67" i="24"/>
  <c r="DY67" i="24"/>
  <c r="DX67" i="24" s="1"/>
  <c r="EB67" i="24"/>
  <c r="EA67" i="24"/>
  <c r="DZ67" i="24"/>
  <c r="DM67" i="24"/>
  <c r="DQ67" i="24" s="1"/>
  <c r="DP67" i="24"/>
  <c r="DO67" i="24"/>
  <c r="DN67" i="24"/>
  <c r="DA67" i="24"/>
  <c r="CZ67" i="24" s="1"/>
  <c r="DD67" i="24"/>
  <c r="DC67" i="24"/>
  <c r="DB67" i="24"/>
  <c r="CO67" i="24"/>
  <c r="CM67" i="24" s="1"/>
  <c r="CR67" i="24"/>
  <c r="CQ67" i="24"/>
  <c r="CP67" i="24"/>
  <c r="CC67" i="24"/>
  <c r="CB67" i="24" s="1"/>
  <c r="CF67" i="24"/>
  <c r="CE67" i="24"/>
  <c r="CD67" i="24"/>
  <c r="BQ67" i="24"/>
  <c r="BO67" i="24" s="1"/>
  <c r="BT67" i="24"/>
  <c r="BS67" i="24"/>
  <c r="BR67" i="24"/>
  <c r="AS67" i="24"/>
  <c r="AV67" i="24"/>
  <c r="AU67" i="24"/>
  <c r="AT67" i="24"/>
  <c r="AI67" i="24"/>
  <c r="AH67" i="24"/>
  <c r="U67" i="24"/>
  <c r="S67" i="24" s="1"/>
  <c r="V67" i="24"/>
  <c r="W67" i="24"/>
  <c r="I67" i="24"/>
  <c r="G67" i="24" s="1"/>
  <c r="L67" i="24"/>
  <c r="K67" i="24"/>
  <c r="J67" i="24"/>
  <c r="KB69" i="24"/>
  <c r="KA69" i="24"/>
  <c r="JZ69" i="24"/>
  <c r="JP69" i="24"/>
  <c r="JO69" i="24"/>
  <c r="JN69" i="24"/>
  <c r="JD69" i="24"/>
  <c r="JC69" i="24"/>
  <c r="JB69" i="24"/>
  <c r="IR69" i="24"/>
  <c r="IQ69" i="24"/>
  <c r="IP69" i="24"/>
  <c r="IF69" i="24"/>
  <c r="IE69" i="24"/>
  <c r="ID69" i="24"/>
  <c r="HT69" i="24"/>
  <c r="HS69" i="24"/>
  <c r="HR69" i="24"/>
  <c r="HH69" i="24"/>
  <c r="HG69" i="24"/>
  <c r="HF69" i="24"/>
  <c r="GV69" i="24"/>
  <c r="GU69" i="24"/>
  <c r="GT69" i="24"/>
  <c r="GJ69" i="24"/>
  <c r="GI69" i="24"/>
  <c r="GH69" i="24"/>
  <c r="FX69" i="24"/>
  <c r="FW69" i="24"/>
  <c r="FV69" i="24"/>
  <c r="FI69" i="24"/>
  <c r="FF69" i="24" s="1"/>
  <c r="FL69" i="24"/>
  <c r="FK69" i="24"/>
  <c r="FJ69" i="24"/>
  <c r="EW69" i="24"/>
  <c r="EZ69" i="24"/>
  <c r="EY69" i="24"/>
  <c r="EX69" i="24"/>
  <c r="EK69" i="24"/>
  <c r="EO69" i="24" s="1"/>
  <c r="EN69" i="24"/>
  <c r="EM69" i="24"/>
  <c r="EL69" i="24"/>
  <c r="DY69" i="24"/>
  <c r="DX69" i="24" s="1"/>
  <c r="EB69" i="24"/>
  <c r="EA69" i="24"/>
  <c r="DZ69" i="24"/>
  <c r="DM69" i="24"/>
  <c r="DK69" i="24" s="1"/>
  <c r="DP69" i="24"/>
  <c r="DO69" i="24"/>
  <c r="DN69" i="24"/>
  <c r="DA69" i="24"/>
  <c r="CW69" i="24" s="1"/>
  <c r="DD69" i="24"/>
  <c r="DC69" i="24"/>
  <c r="DB69" i="24"/>
  <c r="CO69" i="24"/>
  <c r="CR69" i="24"/>
  <c r="CQ69" i="24"/>
  <c r="CP69" i="24"/>
  <c r="CC69" i="24"/>
  <c r="CF69" i="24"/>
  <c r="CE69" i="24"/>
  <c r="CD69" i="24"/>
  <c r="BQ69" i="24"/>
  <c r="BN69" i="24" s="1"/>
  <c r="BT69" i="24"/>
  <c r="BS69" i="24"/>
  <c r="BR69" i="24"/>
  <c r="AS69" i="24"/>
  <c r="AV69" i="24"/>
  <c r="AU69" i="24"/>
  <c r="AT69" i="24"/>
  <c r="AI69" i="24"/>
  <c r="AH69" i="24"/>
  <c r="U69" i="24"/>
  <c r="Y69" i="24" s="1"/>
  <c r="W69" i="24"/>
  <c r="V69" i="24"/>
  <c r="I69" i="24"/>
  <c r="E69" i="24" s="1"/>
  <c r="L69" i="24"/>
  <c r="K69" i="24"/>
  <c r="J69" i="24"/>
  <c r="KB66" i="24"/>
  <c r="KA66" i="24"/>
  <c r="JZ66" i="24"/>
  <c r="JP66" i="24"/>
  <c r="JO66" i="24"/>
  <c r="JN66" i="24"/>
  <c r="JD66" i="24"/>
  <c r="JC66" i="24"/>
  <c r="JB66" i="24"/>
  <c r="IR66" i="24"/>
  <c r="IQ66" i="24"/>
  <c r="IP66" i="24"/>
  <c r="IF66" i="24"/>
  <c r="IE66" i="24"/>
  <c r="ID66" i="24"/>
  <c r="HT66" i="24"/>
  <c r="HS66" i="24"/>
  <c r="HR66" i="24"/>
  <c r="HH66" i="24"/>
  <c r="HG66" i="24"/>
  <c r="HF66" i="24"/>
  <c r="GV66" i="24"/>
  <c r="GU66" i="24"/>
  <c r="GT66" i="24"/>
  <c r="GJ66" i="24"/>
  <c r="GI66" i="24"/>
  <c r="GH66" i="24"/>
  <c r="FX66" i="24"/>
  <c r="FW66" i="24"/>
  <c r="FV66" i="24"/>
  <c r="FI66" i="24"/>
  <c r="FL66" i="24"/>
  <c r="FK66" i="24"/>
  <c r="FJ66" i="24"/>
  <c r="EW66" i="24"/>
  <c r="ES66" i="24" s="1"/>
  <c r="EZ66" i="24"/>
  <c r="EY66" i="24"/>
  <c r="EX66" i="24"/>
  <c r="EK66" i="24"/>
  <c r="EN66" i="24"/>
  <c r="EM66" i="24"/>
  <c r="EL66" i="24"/>
  <c r="DY66" i="24"/>
  <c r="DV66" i="24" s="1"/>
  <c r="EB66" i="24"/>
  <c r="EA66" i="24"/>
  <c r="DZ66" i="24"/>
  <c r="DM66" i="24"/>
  <c r="DP66" i="24"/>
  <c r="DO66" i="24"/>
  <c r="DN66" i="24"/>
  <c r="DA66" i="24"/>
  <c r="CW66" i="24" s="1"/>
  <c r="DD66" i="24"/>
  <c r="DC66" i="24"/>
  <c r="DB66" i="24"/>
  <c r="CO66" i="24"/>
  <c r="CR66" i="24"/>
  <c r="CQ66" i="24"/>
  <c r="CP66" i="24"/>
  <c r="CC66" i="24"/>
  <c r="CF66" i="24"/>
  <c r="CE66" i="24"/>
  <c r="CD66" i="24"/>
  <c r="BQ66" i="24"/>
  <c r="BT66" i="24"/>
  <c r="BS66" i="24"/>
  <c r="BR66" i="24"/>
  <c r="AS66" i="24"/>
  <c r="AW66" i="24" s="1"/>
  <c r="AV66" i="24"/>
  <c r="AU66" i="24"/>
  <c r="AT66" i="24"/>
  <c r="AI66" i="24"/>
  <c r="AH66" i="24"/>
  <c r="U66" i="24"/>
  <c r="W66" i="24"/>
  <c r="V66" i="24"/>
  <c r="I66" i="24"/>
  <c r="L66" i="24"/>
  <c r="K66" i="24"/>
  <c r="J66" i="24"/>
  <c r="KB71" i="24"/>
  <c r="KA71" i="24"/>
  <c r="JZ71" i="24"/>
  <c r="JP71" i="24"/>
  <c r="JO71" i="24"/>
  <c r="JN71" i="24"/>
  <c r="JD71" i="24"/>
  <c r="JC71" i="24"/>
  <c r="JB71" i="24"/>
  <c r="IR71" i="24"/>
  <c r="IQ71" i="24"/>
  <c r="IP71" i="24"/>
  <c r="IG71" i="24"/>
  <c r="IF71" i="24"/>
  <c r="IE71" i="24"/>
  <c r="ID71" i="24"/>
  <c r="HT71" i="24"/>
  <c r="HS71" i="24"/>
  <c r="HR71" i="24"/>
  <c r="HH71" i="24"/>
  <c r="HG71" i="24"/>
  <c r="HF71" i="24"/>
  <c r="GV71" i="24"/>
  <c r="GU71" i="24"/>
  <c r="GT71" i="24"/>
  <c r="GJ71" i="24"/>
  <c r="GI71" i="24"/>
  <c r="GH71" i="24"/>
  <c r="FX71" i="24"/>
  <c r="FW71" i="24"/>
  <c r="FV71" i="24"/>
  <c r="FI71" i="24"/>
  <c r="FL71" i="24"/>
  <c r="FK71" i="24"/>
  <c r="FJ71" i="24"/>
  <c r="EW71" i="24"/>
  <c r="EZ71" i="24"/>
  <c r="EY71" i="24"/>
  <c r="EX71" i="24"/>
  <c r="EK71" i="24"/>
  <c r="EO71" i="24" s="1"/>
  <c r="EN71" i="24"/>
  <c r="EM71" i="24"/>
  <c r="EL71" i="24"/>
  <c r="DY71" i="24"/>
  <c r="EB71" i="24"/>
  <c r="EA71" i="24"/>
  <c r="DZ71" i="24"/>
  <c r="DM71" i="24"/>
  <c r="DK71" i="24" s="1"/>
  <c r="DP71" i="24"/>
  <c r="DO71" i="24"/>
  <c r="DN71" i="24"/>
  <c r="DA71" i="24"/>
  <c r="DD71" i="24"/>
  <c r="DC71" i="24"/>
  <c r="DB71" i="24"/>
  <c r="CO71" i="24"/>
  <c r="CR71" i="24"/>
  <c r="CQ71" i="24"/>
  <c r="CP71" i="24"/>
  <c r="CC71" i="24"/>
  <c r="BZ71" i="24" s="1"/>
  <c r="CF71" i="24"/>
  <c r="CE71" i="24"/>
  <c r="CD71" i="24"/>
  <c r="BQ71" i="24"/>
  <c r="BT71" i="24"/>
  <c r="BS71" i="24"/>
  <c r="BR71" i="24"/>
  <c r="AS71" i="24"/>
  <c r="AV71" i="24"/>
  <c r="AU71" i="24"/>
  <c r="AT71" i="24"/>
  <c r="AI71" i="24"/>
  <c r="AH71" i="24"/>
  <c r="U71" i="24"/>
  <c r="W71" i="24"/>
  <c r="V71" i="24"/>
  <c r="I71" i="24"/>
  <c r="G71" i="24" s="1"/>
  <c r="L71" i="24"/>
  <c r="K71" i="24"/>
  <c r="J71" i="24"/>
  <c r="KB65" i="24"/>
  <c r="KA65" i="24"/>
  <c r="JZ65" i="24"/>
  <c r="JP65" i="24"/>
  <c r="JO65" i="24"/>
  <c r="JN65" i="24"/>
  <c r="JD65" i="24"/>
  <c r="JC65" i="24"/>
  <c r="JB65" i="24"/>
  <c r="IR65" i="24"/>
  <c r="IQ65" i="24"/>
  <c r="IP65" i="24"/>
  <c r="IF65" i="24"/>
  <c r="IE65" i="24"/>
  <c r="ID65" i="24"/>
  <c r="HT65" i="24"/>
  <c r="HS65" i="24"/>
  <c r="HR65" i="24"/>
  <c r="HH65" i="24"/>
  <c r="HG65" i="24"/>
  <c r="HF65" i="24"/>
  <c r="GV65" i="24"/>
  <c r="GU65" i="24"/>
  <c r="GT65" i="24"/>
  <c r="GJ65" i="24"/>
  <c r="GI65" i="24"/>
  <c r="GH65" i="24"/>
  <c r="FX65" i="24"/>
  <c r="FW65" i="24"/>
  <c r="FV65" i="24"/>
  <c r="FI65" i="24"/>
  <c r="FL65" i="24"/>
  <c r="FK65" i="24"/>
  <c r="FJ65" i="24"/>
  <c r="EW65" i="24"/>
  <c r="ET65" i="24" s="1"/>
  <c r="EZ65" i="24"/>
  <c r="EY65" i="24"/>
  <c r="EX65" i="24"/>
  <c r="EK65" i="24"/>
  <c r="EN65" i="24"/>
  <c r="EM65" i="24"/>
  <c r="EL65" i="24"/>
  <c r="DY65" i="24"/>
  <c r="EB65" i="24"/>
  <c r="EA65" i="24"/>
  <c r="DZ65" i="24"/>
  <c r="DM65" i="24"/>
  <c r="DP65" i="24"/>
  <c r="DO65" i="24"/>
  <c r="DN65" i="24"/>
  <c r="DA65" i="24"/>
  <c r="DD65" i="24"/>
  <c r="DC65" i="24"/>
  <c r="DB65" i="24"/>
  <c r="CO65" i="24"/>
  <c r="CM65" i="24" s="1"/>
  <c r="CR65" i="24"/>
  <c r="CQ65" i="24"/>
  <c r="CP65" i="24"/>
  <c r="CC65" i="24"/>
  <c r="CA65" i="24" s="1"/>
  <c r="CF65" i="24"/>
  <c r="CE65" i="24"/>
  <c r="CD65" i="24"/>
  <c r="BQ65" i="24"/>
  <c r="BU65" i="24" s="1"/>
  <c r="BT65" i="24"/>
  <c r="BS65" i="24"/>
  <c r="BR65" i="24"/>
  <c r="AS65" i="24"/>
  <c r="AV65" i="24"/>
  <c r="AU65" i="24"/>
  <c r="AT65" i="24"/>
  <c r="AE65" i="24"/>
  <c r="AI65" i="24"/>
  <c r="AH65" i="24"/>
  <c r="U65" i="24"/>
  <c r="R65" i="24" s="1"/>
  <c r="W65" i="24"/>
  <c r="V65" i="24"/>
  <c r="I65" i="24"/>
  <c r="L65" i="24"/>
  <c r="K65" i="24"/>
  <c r="J65" i="24"/>
  <c r="KB64" i="24"/>
  <c r="KA64" i="24"/>
  <c r="JZ64" i="24"/>
  <c r="JP64" i="24"/>
  <c r="JO64" i="24"/>
  <c r="JN64" i="24"/>
  <c r="JD64" i="24"/>
  <c r="JC64" i="24"/>
  <c r="JB64" i="24"/>
  <c r="IR64" i="24"/>
  <c r="IQ64" i="24"/>
  <c r="IP64" i="24"/>
  <c r="IF64" i="24"/>
  <c r="IE64" i="24"/>
  <c r="ID64" i="24"/>
  <c r="HT64" i="24"/>
  <c r="HS64" i="24"/>
  <c r="HR64" i="24"/>
  <c r="HH64" i="24"/>
  <c r="HG64" i="24"/>
  <c r="HF64" i="24"/>
  <c r="GV64" i="24"/>
  <c r="GU64" i="24"/>
  <c r="GT64" i="24"/>
  <c r="GJ64" i="24"/>
  <c r="GI64" i="24"/>
  <c r="GH64" i="24"/>
  <c r="FX64" i="24"/>
  <c r="FW64" i="24"/>
  <c r="FV64" i="24"/>
  <c r="FI64" i="24"/>
  <c r="FL64" i="24"/>
  <c r="FK64" i="24"/>
  <c r="FJ64" i="24"/>
  <c r="EW64" i="24"/>
  <c r="EV64" i="24" s="1"/>
  <c r="EZ64" i="24"/>
  <c r="EY64" i="24"/>
  <c r="EX64" i="24"/>
  <c r="EK64" i="24"/>
  <c r="EJ64" i="24" s="1"/>
  <c r="EN64" i="24"/>
  <c r="EM64" i="24"/>
  <c r="EL64" i="24"/>
  <c r="DY64" i="24"/>
  <c r="EB64" i="24"/>
  <c r="EA64" i="24"/>
  <c r="DZ64" i="24"/>
  <c r="DM64" i="24"/>
  <c r="DP64" i="24"/>
  <c r="DO64" i="24"/>
  <c r="DN64" i="24"/>
  <c r="DA64" i="24"/>
  <c r="DD64" i="24"/>
  <c r="DC64" i="24"/>
  <c r="DB64" i="24"/>
  <c r="CO64" i="24"/>
  <c r="CR64" i="24"/>
  <c r="CQ64" i="24"/>
  <c r="CP64" i="24"/>
  <c r="CC64" i="24"/>
  <c r="CF64" i="24"/>
  <c r="CE64" i="24"/>
  <c r="CD64" i="24"/>
  <c r="BQ64" i="24"/>
  <c r="BT64" i="24"/>
  <c r="BS64" i="24"/>
  <c r="BR64" i="24"/>
  <c r="AS64" i="24"/>
  <c r="AW64" i="24" s="1"/>
  <c r="AV64" i="24"/>
  <c r="AU64" i="24"/>
  <c r="AT64" i="24"/>
  <c r="AI64" i="24"/>
  <c r="AH64" i="24"/>
  <c r="U64" i="24"/>
  <c r="Q64" i="24" s="1"/>
  <c r="W64" i="24"/>
  <c r="V64" i="24"/>
  <c r="I64" i="24"/>
  <c r="G64" i="24" s="1"/>
  <c r="L64" i="24"/>
  <c r="K64" i="24"/>
  <c r="J64" i="24"/>
  <c r="KB63" i="24"/>
  <c r="KA63" i="24"/>
  <c r="JZ63" i="24"/>
  <c r="JP63" i="24"/>
  <c r="JO63" i="24"/>
  <c r="JN63" i="24"/>
  <c r="JD63" i="24"/>
  <c r="JC63" i="24"/>
  <c r="JB63" i="24"/>
  <c r="IR63" i="24"/>
  <c r="IQ63" i="24"/>
  <c r="IP63" i="24"/>
  <c r="IF63" i="24"/>
  <c r="IE63" i="24"/>
  <c r="ID63" i="24"/>
  <c r="HT63" i="24"/>
  <c r="HS63" i="24"/>
  <c r="HR63" i="24"/>
  <c r="HH63" i="24"/>
  <c r="HG63" i="24"/>
  <c r="HF63" i="24"/>
  <c r="GV63" i="24"/>
  <c r="GU63" i="24"/>
  <c r="GT63" i="24"/>
  <c r="GJ63" i="24"/>
  <c r="GI63" i="24"/>
  <c r="GH63" i="24"/>
  <c r="FX63" i="24"/>
  <c r="FW63" i="24"/>
  <c r="FV63" i="24"/>
  <c r="FI63" i="24"/>
  <c r="FH63" i="24" s="1"/>
  <c r="FL63" i="24"/>
  <c r="FK63" i="24"/>
  <c r="FJ63" i="24"/>
  <c r="EW63" i="24"/>
  <c r="EV63" i="24" s="1"/>
  <c r="EZ63" i="24"/>
  <c r="EY63" i="24"/>
  <c r="EX63" i="24"/>
  <c r="EK63" i="24"/>
  <c r="EN63" i="24"/>
  <c r="EM63" i="24"/>
  <c r="EL63" i="24"/>
  <c r="DY63" i="24"/>
  <c r="EB63" i="24"/>
  <c r="EA63" i="24"/>
  <c r="DZ63" i="24"/>
  <c r="DM63" i="24"/>
  <c r="DP63" i="24"/>
  <c r="DO63" i="24"/>
  <c r="DN63" i="24"/>
  <c r="DA63" i="24"/>
  <c r="DD63" i="24"/>
  <c r="DC63" i="24"/>
  <c r="DB63" i="24"/>
  <c r="CO63" i="24"/>
  <c r="CR63" i="24"/>
  <c r="CQ63" i="24"/>
  <c r="CP63" i="24"/>
  <c r="CC63" i="24"/>
  <c r="CF63" i="24"/>
  <c r="CE63" i="24"/>
  <c r="CD63" i="24"/>
  <c r="BQ63" i="24"/>
  <c r="BT63" i="24"/>
  <c r="BS63" i="24"/>
  <c r="BR63" i="24"/>
  <c r="AS63" i="24"/>
  <c r="AW63" i="24" s="1"/>
  <c r="AV63" i="24"/>
  <c r="AU63" i="24"/>
  <c r="AT63" i="24"/>
  <c r="AI63" i="24"/>
  <c r="AH63" i="24"/>
  <c r="U63" i="24"/>
  <c r="Y63" i="24" s="1"/>
  <c r="W63" i="24"/>
  <c r="V63" i="24"/>
  <c r="I63" i="24"/>
  <c r="L63" i="24"/>
  <c r="K63" i="24"/>
  <c r="J63" i="24"/>
  <c r="KB26" i="24"/>
  <c r="KA26" i="24"/>
  <c r="JZ26" i="24"/>
  <c r="JQ26" i="24"/>
  <c r="JP26" i="24"/>
  <c r="JO26" i="24"/>
  <c r="JN26" i="24"/>
  <c r="JJ26" i="24"/>
  <c r="JI26" i="24"/>
  <c r="JD26" i="24"/>
  <c r="JC26" i="24"/>
  <c r="JB26" i="24"/>
  <c r="IR26" i="24"/>
  <c r="IQ26" i="24"/>
  <c r="IP26" i="24"/>
  <c r="IF26" i="24"/>
  <c r="IE26" i="24"/>
  <c r="ID26" i="24"/>
  <c r="HT26" i="24"/>
  <c r="HS26" i="24"/>
  <c r="HR26" i="24"/>
  <c r="HI26" i="24"/>
  <c r="HH26" i="24"/>
  <c r="HG26" i="24"/>
  <c r="HF26" i="24"/>
  <c r="GV26" i="24"/>
  <c r="GU26" i="24"/>
  <c r="GT26" i="24"/>
  <c r="GJ26" i="24"/>
  <c r="GI26" i="24"/>
  <c r="GH26" i="24"/>
  <c r="FX26" i="24"/>
  <c r="FW26" i="24"/>
  <c r="FV26" i="24"/>
  <c r="FI26" i="24"/>
  <c r="FH26" i="24" s="1"/>
  <c r="FL26" i="24"/>
  <c r="FK26" i="24"/>
  <c r="FJ26" i="24"/>
  <c r="EW26" i="24"/>
  <c r="EZ26" i="24"/>
  <c r="EY26" i="24"/>
  <c r="EX26" i="24"/>
  <c r="EK26" i="24"/>
  <c r="EG26" i="24" s="1"/>
  <c r="EN26" i="24"/>
  <c r="EM26" i="24"/>
  <c r="EL26" i="24"/>
  <c r="DY26" i="24"/>
  <c r="EC26" i="24" s="1"/>
  <c r="EB26" i="24"/>
  <c r="EA26" i="24"/>
  <c r="DZ26" i="24"/>
  <c r="DM26" i="24"/>
  <c r="DL26" i="24" s="1"/>
  <c r="DP26" i="24"/>
  <c r="DO26" i="24"/>
  <c r="DN26" i="24"/>
  <c r="DA26" i="24"/>
  <c r="DD26" i="24"/>
  <c r="DC26" i="24"/>
  <c r="DB26" i="24"/>
  <c r="CO26" i="24"/>
  <c r="CR26" i="24"/>
  <c r="CQ26" i="24"/>
  <c r="CP26" i="24"/>
  <c r="CC26" i="24"/>
  <c r="CB26" i="24" s="1"/>
  <c r="CF26" i="24"/>
  <c r="CE26" i="24"/>
  <c r="CD26" i="24"/>
  <c r="BQ26" i="24"/>
  <c r="BT26" i="24"/>
  <c r="BS26" i="24"/>
  <c r="BR26" i="24"/>
  <c r="AS26" i="24"/>
  <c r="AP26" i="24" s="1"/>
  <c r="AV26" i="24"/>
  <c r="AU26" i="24"/>
  <c r="AT26" i="24"/>
  <c r="AI26" i="24"/>
  <c r="W26" i="24"/>
  <c r="I26" i="24"/>
  <c r="L26" i="24"/>
  <c r="K26" i="24"/>
  <c r="J26" i="24"/>
  <c r="KB58" i="24"/>
  <c r="KA58" i="24"/>
  <c r="JZ58" i="24"/>
  <c r="JQ58" i="24"/>
  <c r="JP58" i="24"/>
  <c r="JO58" i="24"/>
  <c r="JN58" i="24"/>
  <c r="JI58" i="24"/>
  <c r="JD58" i="24"/>
  <c r="JC58" i="24"/>
  <c r="JB58" i="24"/>
  <c r="IR58" i="24"/>
  <c r="IQ58" i="24"/>
  <c r="IP58" i="24"/>
  <c r="IF58" i="24"/>
  <c r="IE58" i="24"/>
  <c r="ID58" i="24"/>
  <c r="HT58" i="24"/>
  <c r="HS58" i="24"/>
  <c r="HR58" i="24"/>
  <c r="HH58" i="24"/>
  <c r="HG58" i="24"/>
  <c r="HF58" i="24"/>
  <c r="GV58" i="24"/>
  <c r="GU58" i="24"/>
  <c r="GT58" i="24"/>
  <c r="GJ58" i="24"/>
  <c r="GI58" i="24"/>
  <c r="GH58" i="24"/>
  <c r="FX58" i="24"/>
  <c r="FW58" i="24"/>
  <c r="FV58" i="24"/>
  <c r="FI58" i="24"/>
  <c r="FL58" i="24"/>
  <c r="FK58" i="24"/>
  <c r="FJ58" i="24"/>
  <c r="EW58" i="24"/>
  <c r="EZ58" i="24"/>
  <c r="EY58" i="24"/>
  <c r="EX58" i="24"/>
  <c r="EK58" i="24"/>
  <c r="EG58" i="24" s="1"/>
  <c r="EN58" i="24"/>
  <c r="EM58" i="24"/>
  <c r="EL58" i="24"/>
  <c r="DY58" i="24"/>
  <c r="DX58" i="24" s="1"/>
  <c r="EB58" i="24"/>
  <c r="EA58" i="24"/>
  <c r="DZ58" i="24"/>
  <c r="DM58" i="24"/>
  <c r="DJ58" i="24" s="1"/>
  <c r="DP58" i="24"/>
  <c r="DO58" i="24"/>
  <c r="DN58" i="24"/>
  <c r="DA58" i="24"/>
  <c r="CW58" i="24" s="1"/>
  <c r="DD58" i="24"/>
  <c r="DC58" i="24"/>
  <c r="DB58" i="24"/>
  <c r="CO58" i="24"/>
  <c r="CR58" i="24"/>
  <c r="CQ58" i="24"/>
  <c r="CP58" i="24"/>
  <c r="CC58" i="24"/>
  <c r="CF58" i="24"/>
  <c r="CE58" i="24"/>
  <c r="CD58" i="24"/>
  <c r="BQ58" i="24"/>
  <c r="BP58" i="24" s="1"/>
  <c r="BT58" i="24"/>
  <c r="BS58" i="24"/>
  <c r="BR58" i="24"/>
  <c r="AS58" i="24"/>
  <c r="AW58" i="24" s="1"/>
  <c r="AV58" i="24"/>
  <c r="AU58" i="24"/>
  <c r="AT58" i="24"/>
  <c r="AI58" i="24"/>
  <c r="AH58" i="24"/>
  <c r="U58" i="24"/>
  <c r="W58" i="24"/>
  <c r="V58" i="24"/>
  <c r="I58" i="24"/>
  <c r="L58" i="24"/>
  <c r="K58" i="24"/>
  <c r="J58" i="24"/>
  <c r="KB59" i="24"/>
  <c r="KA59" i="24"/>
  <c r="JZ59" i="24"/>
  <c r="JP59" i="24"/>
  <c r="JO59" i="24"/>
  <c r="JN59" i="24"/>
  <c r="JD59" i="24"/>
  <c r="JC59" i="24"/>
  <c r="JB59" i="24"/>
  <c r="IR59" i="24"/>
  <c r="IQ59" i="24"/>
  <c r="IP59" i="24"/>
  <c r="IF59" i="24"/>
  <c r="IE59" i="24"/>
  <c r="ID59" i="24"/>
  <c r="HT59" i="24"/>
  <c r="HS59" i="24"/>
  <c r="HR59" i="24"/>
  <c r="HH59" i="24"/>
  <c r="HG59" i="24"/>
  <c r="HF59" i="24"/>
  <c r="GV59" i="24"/>
  <c r="GU59" i="24"/>
  <c r="GT59" i="24"/>
  <c r="GJ59" i="24"/>
  <c r="GI59" i="24"/>
  <c r="GH59" i="24"/>
  <c r="FX59" i="24"/>
  <c r="FW59" i="24"/>
  <c r="FV59" i="24"/>
  <c r="FI59" i="24"/>
  <c r="FL59" i="24"/>
  <c r="FK59" i="24"/>
  <c r="FJ59" i="24"/>
  <c r="EW59" i="24"/>
  <c r="FA59" i="24" s="1"/>
  <c r="EZ59" i="24"/>
  <c r="EY59" i="24"/>
  <c r="EX59" i="24"/>
  <c r="EK59" i="24"/>
  <c r="EN59" i="24"/>
  <c r="EM59" i="24"/>
  <c r="EL59" i="24"/>
  <c r="DY59" i="24"/>
  <c r="DX59" i="24" s="1"/>
  <c r="EB59" i="24"/>
  <c r="EA59" i="24"/>
  <c r="DZ59" i="24"/>
  <c r="DM59" i="24"/>
  <c r="DL59" i="24" s="1"/>
  <c r="DP59" i="24"/>
  <c r="DO59" i="24"/>
  <c r="DN59" i="24"/>
  <c r="DA59" i="24"/>
  <c r="CY59" i="24" s="1"/>
  <c r="DD59" i="24"/>
  <c r="DC59" i="24"/>
  <c r="DB59" i="24"/>
  <c r="CO59" i="24"/>
  <c r="CR59" i="24"/>
  <c r="CQ59" i="24"/>
  <c r="CP59" i="24"/>
  <c r="CC59" i="24"/>
  <c r="BZ59" i="24" s="1"/>
  <c r="CF59" i="24"/>
  <c r="CE59" i="24"/>
  <c r="CD59" i="24"/>
  <c r="BQ59" i="24"/>
  <c r="BM59" i="24" s="1"/>
  <c r="BT59" i="24"/>
  <c r="BS59" i="24"/>
  <c r="BR59" i="24"/>
  <c r="AS59" i="24"/>
  <c r="AV59" i="24"/>
  <c r="AU59" i="24"/>
  <c r="AT59" i="24"/>
  <c r="AI59" i="24"/>
  <c r="U59" i="24"/>
  <c r="W59" i="24"/>
  <c r="V59" i="24"/>
  <c r="I59" i="24"/>
  <c r="F59" i="24" s="1"/>
  <c r="L59" i="24"/>
  <c r="K59" i="24"/>
  <c r="J59" i="24"/>
  <c r="KB51" i="24"/>
  <c r="KA51" i="24"/>
  <c r="JZ51" i="24"/>
  <c r="JP51" i="24"/>
  <c r="JO51" i="24"/>
  <c r="JN51" i="24"/>
  <c r="JD51" i="24"/>
  <c r="JC51" i="24"/>
  <c r="JB51" i="24"/>
  <c r="IR51" i="24"/>
  <c r="IQ51" i="24"/>
  <c r="IP51" i="24"/>
  <c r="IF51" i="24"/>
  <c r="IE51" i="24"/>
  <c r="ID51" i="24"/>
  <c r="HT51" i="24"/>
  <c r="HS51" i="24"/>
  <c r="HR51" i="24"/>
  <c r="HH51" i="24"/>
  <c r="HG51" i="24"/>
  <c r="HF51" i="24"/>
  <c r="GV51" i="24"/>
  <c r="GU51" i="24"/>
  <c r="GT51" i="24"/>
  <c r="GJ51" i="24"/>
  <c r="GI51" i="24"/>
  <c r="GH51" i="24"/>
  <c r="FX51" i="24"/>
  <c r="FW51" i="24"/>
  <c r="FV51" i="24"/>
  <c r="FI51" i="24"/>
  <c r="FL51" i="24"/>
  <c r="FK51" i="24"/>
  <c r="FJ51" i="24"/>
  <c r="EW51" i="24"/>
  <c r="EV51" i="24" s="1"/>
  <c r="EZ51" i="24"/>
  <c r="EY51" i="24"/>
  <c r="EX51" i="24"/>
  <c r="EK51" i="24"/>
  <c r="EN51" i="24"/>
  <c r="EM51" i="24"/>
  <c r="EL51" i="24"/>
  <c r="DY51" i="24"/>
  <c r="DW51" i="24" s="1"/>
  <c r="EB51" i="24"/>
  <c r="EA51" i="24"/>
  <c r="DZ51" i="24"/>
  <c r="DM51" i="24"/>
  <c r="DI51" i="24" s="1"/>
  <c r="DP51" i="24"/>
  <c r="DO51" i="24"/>
  <c r="DN51" i="24"/>
  <c r="DA51" i="24"/>
  <c r="DE51" i="24" s="1"/>
  <c r="DD51" i="24"/>
  <c r="DC51" i="24"/>
  <c r="DB51" i="24"/>
  <c r="CO51" i="24"/>
  <c r="CR51" i="24"/>
  <c r="CQ51" i="24"/>
  <c r="CP51" i="24"/>
  <c r="CC51" i="24"/>
  <c r="BY51" i="24" s="1"/>
  <c r="CF51" i="24"/>
  <c r="CE51" i="24"/>
  <c r="CD51" i="24"/>
  <c r="BQ51" i="24"/>
  <c r="BT51" i="24"/>
  <c r="BS51" i="24"/>
  <c r="BR51" i="24"/>
  <c r="AS51" i="24"/>
  <c r="AV51" i="24"/>
  <c r="AU51" i="24"/>
  <c r="AT51" i="24"/>
  <c r="AW51" i="24" s="1"/>
  <c r="AI51" i="24"/>
  <c r="AH51" i="24"/>
  <c r="U51" i="24"/>
  <c r="W51" i="24"/>
  <c r="V51" i="24"/>
  <c r="I51" i="24"/>
  <c r="E51" i="24" s="1"/>
  <c r="L51" i="24"/>
  <c r="K51" i="24"/>
  <c r="J51" i="24"/>
  <c r="KB48" i="24"/>
  <c r="KA48" i="24"/>
  <c r="JZ48" i="24"/>
  <c r="JP48" i="24"/>
  <c r="JO48" i="24"/>
  <c r="JN48" i="24"/>
  <c r="JD48" i="24"/>
  <c r="JC48" i="24"/>
  <c r="JB48" i="24"/>
  <c r="IR48" i="24"/>
  <c r="IQ48" i="24"/>
  <c r="IP48" i="24"/>
  <c r="IF48" i="24"/>
  <c r="IE48" i="24"/>
  <c r="ID48" i="24"/>
  <c r="HT48" i="24"/>
  <c r="HS48" i="24"/>
  <c r="HR48" i="24"/>
  <c r="HH48" i="24"/>
  <c r="HG48" i="24"/>
  <c r="HF48" i="24"/>
  <c r="GV48" i="24"/>
  <c r="GU48" i="24"/>
  <c r="GT48" i="24"/>
  <c r="GJ48" i="24"/>
  <c r="GI48" i="24"/>
  <c r="GH48" i="24"/>
  <c r="FX48" i="24"/>
  <c r="FW48" i="24"/>
  <c r="FV48" i="24"/>
  <c r="FI48" i="24"/>
  <c r="FF48" i="24" s="1"/>
  <c r="FL48" i="24"/>
  <c r="FK48" i="24"/>
  <c r="FJ48" i="24"/>
  <c r="EW48" i="24"/>
  <c r="EU48" i="24" s="1"/>
  <c r="EZ48" i="24"/>
  <c r="EY48" i="24"/>
  <c r="EX48" i="24"/>
  <c r="EK48" i="24"/>
  <c r="EN48" i="24"/>
  <c r="EM48" i="24"/>
  <c r="EL48" i="24"/>
  <c r="DY48" i="24"/>
  <c r="DW48" i="24" s="1"/>
  <c r="EB48" i="24"/>
  <c r="EA48" i="24"/>
  <c r="DZ48" i="24"/>
  <c r="DM48" i="24"/>
  <c r="DL48" i="24" s="1"/>
  <c r="DP48" i="24"/>
  <c r="DO48" i="24"/>
  <c r="DN48" i="24"/>
  <c r="DA48" i="24"/>
  <c r="DD48" i="24"/>
  <c r="DC48" i="24"/>
  <c r="DB48" i="24"/>
  <c r="CO48" i="24"/>
  <c r="CS48" i="24" s="1"/>
  <c r="CR48" i="24"/>
  <c r="CQ48" i="24"/>
  <c r="CP48" i="24"/>
  <c r="CC48" i="24"/>
  <c r="CF48" i="24"/>
  <c r="CE48" i="24"/>
  <c r="CD48" i="24"/>
  <c r="BQ48" i="24"/>
  <c r="BP48" i="24" s="1"/>
  <c r="BT48" i="24"/>
  <c r="BS48" i="24"/>
  <c r="BR48" i="24"/>
  <c r="AS48" i="24"/>
  <c r="AW48" i="24" s="1"/>
  <c r="AV48" i="24"/>
  <c r="AU48" i="24"/>
  <c r="AT48" i="24"/>
  <c r="AI48" i="24"/>
  <c r="AH48" i="24"/>
  <c r="U48" i="24"/>
  <c r="T48" i="24" s="1"/>
  <c r="W48" i="24"/>
  <c r="V48" i="24"/>
  <c r="I48" i="24"/>
  <c r="E48" i="24" s="1"/>
  <c r="L48" i="24"/>
  <c r="K48" i="24"/>
  <c r="J48" i="24"/>
  <c r="KB53" i="24"/>
  <c r="KA53" i="24"/>
  <c r="JZ53" i="24"/>
  <c r="JP53" i="24"/>
  <c r="JO53" i="24"/>
  <c r="JN53" i="24"/>
  <c r="JD53" i="24"/>
  <c r="JC53" i="24"/>
  <c r="JB53" i="24"/>
  <c r="IS53" i="24"/>
  <c r="IR53" i="24"/>
  <c r="IQ53" i="24"/>
  <c r="IP53" i="24"/>
  <c r="IL53" i="24"/>
  <c r="IK53" i="24"/>
  <c r="IF53" i="24"/>
  <c r="IE53" i="24"/>
  <c r="ID53" i="24"/>
  <c r="HT53" i="24"/>
  <c r="HS53" i="24"/>
  <c r="HR53" i="24"/>
  <c r="HH53" i="24"/>
  <c r="HG53" i="24"/>
  <c r="HF53" i="24"/>
  <c r="GV53" i="24"/>
  <c r="GU53" i="24"/>
  <c r="GT53" i="24"/>
  <c r="GJ53" i="24"/>
  <c r="GI53" i="24"/>
  <c r="GH53" i="24"/>
  <c r="FX53" i="24"/>
  <c r="FW53" i="24"/>
  <c r="FV53" i="24"/>
  <c r="FI53" i="24"/>
  <c r="FL53" i="24"/>
  <c r="FK53" i="24"/>
  <c r="FJ53" i="24"/>
  <c r="EW53" i="24"/>
  <c r="EZ53" i="24"/>
  <c r="EY53" i="24"/>
  <c r="EX53" i="24"/>
  <c r="EK53" i="24"/>
  <c r="EN53" i="24"/>
  <c r="EM53" i="24"/>
  <c r="EL53" i="24"/>
  <c r="DY53" i="24"/>
  <c r="EC53" i="24" s="1"/>
  <c r="EB53" i="24"/>
  <c r="EA53" i="24"/>
  <c r="DZ53" i="24"/>
  <c r="DM53" i="24"/>
  <c r="DP53" i="24"/>
  <c r="DO53" i="24"/>
  <c r="DN53" i="24"/>
  <c r="DA53" i="24"/>
  <c r="CZ53" i="24" s="1"/>
  <c r="DD53" i="24"/>
  <c r="DC53" i="24"/>
  <c r="DB53" i="24"/>
  <c r="CO53" i="24"/>
  <c r="CR53" i="24"/>
  <c r="CQ53" i="24"/>
  <c r="CP53" i="24"/>
  <c r="CC53" i="24"/>
  <c r="CA53" i="24" s="1"/>
  <c r="CF53" i="24"/>
  <c r="CE53" i="24"/>
  <c r="CD53" i="24"/>
  <c r="BQ53" i="24"/>
  <c r="BT53" i="24"/>
  <c r="BS53" i="24"/>
  <c r="BR53" i="24"/>
  <c r="AS53" i="24"/>
  <c r="AV53" i="24"/>
  <c r="AU53" i="24"/>
  <c r="AT53" i="24"/>
  <c r="AI53" i="24"/>
  <c r="U53" i="24"/>
  <c r="T53" i="24" s="1"/>
  <c r="W53" i="24"/>
  <c r="V53" i="24"/>
  <c r="I53" i="24"/>
  <c r="F53" i="24" s="1"/>
  <c r="L53" i="24"/>
  <c r="K53" i="24"/>
  <c r="J53" i="24"/>
  <c r="KB56" i="24"/>
  <c r="KA56" i="24"/>
  <c r="JZ56" i="24"/>
  <c r="JP56" i="24"/>
  <c r="JO56" i="24"/>
  <c r="JN56" i="24"/>
  <c r="JD56" i="24"/>
  <c r="JC56" i="24"/>
  <c r="JB56" i="24"/>
  <c r="IR56" i="24"/>
  <c r="IQ56" i="24"/>
  <c r="IP56" i="24"/>
  <c r="IF56" i="24"/>
  <c r="IE56" i="24"/>
  <c r="ID56" i="24"/>
  <c r="HT56" i="24"/>
  <c r="HS56" i="24"/>
  <c r="HR56" i="24"/>
  <c r="HH56" i="24"/>
  <c r="HG56" i="24"/>
  <c r="HF56" i="24"/>
  <c r="GV56" i="24"/>
  <c r="GU56" i="24"/>
  <c r="GT56" i="24"/>
  <c r="GJ56" i="24"/>
  <c r="GI56" i="24"/>
  <c r="GH56" i="24"/>
  <c r="FX56" i="24"/>
  <c r="FW56" i="24"/>
  <c r="FV56" i="24"/>
  <c r="FI56" i="24"/>
  <c r="FL56" i="24"/>
  <c r="FK56" i="24"/>
  <c r="FJ56" i="24"/>
  <c r="EW56" i="24"/>
  <c r="EV56" i="24" s="1"/>
  <c r="EZ56" i="24"/>
  <c r="EY56" i="24"/>
  <c r="EX56" i="24"/>
  <c r="EK56" i="24"/>
  <c r="EI56" i="24" s="1"/>
  <c r="EN56" i="24"/>
  <c r="EM56" i="24"/>
  <c r="EL56" i="24"/>
  <c r="DY56" i="24"/>
  <c r="DX56" i="24" s="1"/>
  <c r="EB56" i="24"/>
  <c r="EA56" i="24"/>
  <c r="DZ56" i="24"/>
  <c r="DM56" i="24"/>
  <c r="DP56" i="24"/>
  <c r="DO56" i="24"/>
  <c r="DN56" i="24"/>
  <c r="DA56" i="24"/>
  <c r="CZ56" i="24" s="1"/>
  <c r="DD56" i="24"/>
  <c r="DC56" i="24"/>
  <c r="DB56" i="24"/>
  <c r="CO56" i="24"/>
  <c r="CR56" i="24"/>
  <c r="CQ56" i="24"/>
  <c r="CP56" i="24"/>
  <c r="CC56" i="24"/>
  <c r="CG56" i="24" s="1"/>
  <c r="CF56" i="24"/>
  <c r="CE56" i="24"/>
  <c r="CD56" i="24"/>
  <c r="BQ56" i="24"/>
  <c r="BN56" i="24" s="1"/>
  <c r="BT56" i="24"/>
  <c r="BS56" i="24"/>
  <c r="BR56" i="24"/>
  <c r="AS56" i="24"/>
  <c r="AP56" i="24" s="1"/>
  <c r="AV56" i="24"/>
  <c r="AU56" i="24"/>
  <c r="AT56" i="24"/>
  <c r="AI56" i="24"/>
  <c r="AH56" i="24"/>
  <c r="U56" i="24"/>
  <c r="T56" i="24" s="1"/>
  <c r="W56" i="24"/>
  <c r="V56" i="24"/>
  <c r="I56" i="24"/>
  <c r="M56" i="24" s="1"/>
  <c r="L56" i="24"/>
  <c r="K56" i="24"/>
  <c r="J56" i="24"/>
  <c r="KB52" i="24"/>
  <c r="KA52" i="24"/>
  <c r="JZ52" i="24"/>
  <c r="JP52" i="24"/>
  <c r="JO52" i="24"/>
  <c r="JN52" i="24"/>
  <c r="JD52" i="24"/>
  <c r="JC52" i="24"/>
  <c r="JB52" i="24"/>
  <c r="IR52" i="24"/>
  <c r="IQ52" i="24"/>
  <c r="IP52" i="24"/>
  <c r="IF52" i="24"/>
  <c r="IE52" i="24"/>
  <c r="ID52" i="24"/>
  <c r="HT52" i="24"/>
  <c r="HS52" i="24"/>
  <c r="HR52" i="24"/>
  <c r="HH52" i="24"/>
  <c r="HG52" i="24"/>
  <c r="HF52" i="24"/>
  <c r="GV52" i="24"/>
  <c r="GU52" i="24"/>
  <c r="GT52" i="24"/>
  <c r="GJ52" i="24"/>
  <c r="GI52" i="24"/>
  <c r="GH52" i="24"/>
  <c r="FX52" i="24"/>
  <c r="FW52" i="24"/>
  <c r="FV52" i="24"/>
  <c r="FI52" i="24"/>
  <c r="FE52" i="24" s="1"/>
  <c r="FL52" i="24"/>
  <c r="FK52" i="24"/>
  <c r="FJ52" i="24"/>
  <c r="EW52" i="24"/>
  <c r="EZ52" i="24"/>
  <c r="EY52" i="24"/>
  <c r="EX52" i="24"/>
  <c r="EK52" i="24"/>
  <c r="EN52" i="24"/>
  <c r="EM52" i="24"/>
  <c r="EL52" i="24"/>
  <c r="DY52" i="24"/>
  <c r="EB52" i="24"/>
  <c r="EA52" i="24"/>
  <c r="DZ52" i="24"/>
  <c r="DM52" i="24"/>
  <c r="DL52" i="24" s="1"/>
  <c r="DP52" i="24"/>
  <c r="DO52" i="24"/>
  <c r="DN52" i="24"/>
  <c r="DA52" i="24"/>
  <c r="CX52" i="24" s="1"/>
  <c r="DD52" i="24"/>
  <c r="DC52" i="24"/>
  <c r="DB52" i="24"/>
  <c r="CO52" i="24"/>
  <c r="CM52" i="24" s="1"/>
  <c r="CR52" i="24"/>
  <c r="CQ52" i="24"/>
  <c r="CP52" i="24"/>
  <c r="CC52" i="24"/>
  <c r="CF52" i="24"/>
  <c r="CE52" i="24"/>
  <c r="CD52" i="24"/>
  <c r="BQ52" i="24"/>
  <c r="BP52" i="24" s="1"/>
  <c r="BT52" i="24"/>
  <c r="BS52" i="24"/>
  <c r="BR52" i="24"/>
  <c r="AS52" i="24"/>
  <c r="AV52" i="24"/>
  <c r="AU52" i="24"/>
  <c r="AT52" i="24"/>
  <c r="AI52" i="24"/>
  <c r="AH52" i="24"/>
  <c r="U52" i="24"/>
  <c r="W52" i="24"/>
  <c r="V52" i="24"/>
  <c r="I52" i="24"/>
  <c r="L52" i="24"/>
  <c r="K52" i="24"/>
  <c r="J52" i="24"/>
  <c r="KC82" i="24"/>
  <c r="KB82" i="24"/>
  <c r="KA82" i="24"/>
  <c r="JZ82" i="24"/>
  <c r="JU82" i="24"/>
  <c r="JP82" i="24"/>
  <c r="JO82" i="24"/>
  <c r="JN82" i="24"/>
  <c r="JD82" i="24"/>
  <c r="JC82" i="24"/>
  <c r="JB82" i="24"/>
  <c r="IR82" i="24"/>
  <c r="IQ82" i="24"/>
  <c r="IP82" i="24"/>
  <c r="IF82" i="24"/>
  <c r="IE82" i="24"/>
  <c r="ID82" i="24"/>
  <c r="HT82" i="24"/>
  <c r="HS82" i="24"/>
  <c r="HR82" i="24"/>
  <c r="HH82" i="24"/>
  <c r="HG82" i="24"/>
  <c r="HF82" i="24"/>
  <c r="GV82" i="24"/>
  <c r="GU82" i="24"/>
  <c r="GT82" i="24"/>
  <c r="GJ82" i="24"/>
  <c r="GI82" i="24"/>
  <c r="GH82" i="24"/>
  <c r="FX82" i="24"/>
  <c r="FW82" i="24"/>
  <c r="FV82" i="24"/>
  <c r="FI82" i="24"/>
  <c r="FM82" i="24" s="1"/>
  <c r="FL82" i="24"/>
  <c r="FK82" i="24"/>
  <c r="FJ82" i="24"/>
  <c r="EW82" i="24"/>
  <c r="ES82" i="24" s="1"/>
  <c r="EZ82" i="24"/>
  <c r="EY82" i="24"/>
  <c r="EX82" i="24"/>
  <c r="EK82" i="24"/>
  <c r="EI82" i="24" s="1"/>
  <c r="EN82" i="24"/>
  <c r="EM82" i="24"/>
  <c r="EL82" i="24"/>
  <c r="DY82" i="24"/>
  <c r="EB82" i="24"/>
  <c r="EA82" i="24"/>
  <c r="DZ82" i="24"/>
  <c r="DM82" i="24"/>
  <c r="DQ82" i="24" s="1"/>
  <c r="DP82" i="24"/>
  <c r="DO82" i="24"/>
  <c r="DN82" i="24"/>
  <c r="DA82" i="24"/>
  <c r="CW82" i="24" s="1"/>
  <c r="DD82" i="24"/>
  <c r="DC82" i="24"/>
  <c r="DB82" i="24"/>
  <c r="CO82" i="24"/>
  <c r="CR82" i="24"/>
  <c r="CQ82" i="24"/>
  <c r="CP82" i="24"/>
  <c r="CC82" i="24"/>
  <c r="CB82" i="24" s="1"/>
  <c r="CF82" i="24"/>
  <c r="CE82" i="24"/>
  <c r="CD82" i="24"/>
  <c r="BQ82" i="24"/>
  <c r="BT82" i="24"/>
  <c r="BS82" i="24"/>
  <c r="BR82" i="24"/>
  <c r="AS82" i="24"/>
  <c r="AW82" i="24" s="1"/>
  <c r="AV82" i="24"/>
  <c r="AU82" i="24"/>
  <c r="AT82" i="24"/>
  <c r="AC82" i="24"/>
  <c r="AI82" i="24"/>
  <c r="AH82" i="24"/>
  <c r="AD82" i="24"/>
  <c r="U82" i="24"/>
  <c r="S82" i="24" s="1"/>
  <c r="W82" i="24"/>
  <c r="V82" i="24"/>
  <c r="I82" i="24"/>
  <c r="L82" i="24"/>
  <c r="K82" i="24"/>
  <c r="J82" i="24"/>
  <c r="KC81" i="24"/>
  <c r="KB81" i="24"/>
  <c r="KA81" i="24"/>
  <c r="JZ81" i="24"/>
  <c r="JP81" i="24"/>
  <c r="JO81" i="24"/>
  <c r="JN81" i="24"/>
  <c r="JD81" i="24"/>
  <c r="JC81" i="24"/>
  <c r="JB81" i="24"/>
  <c r="IR81" i="24"/>
  <c r="IQ81" i="24"/>
  <c r="IP81" i="24"/>
  <c r="IF81" i="24"/>
  <c r="IE81" i="24"/>
  <c r="ID81" i="24"/>
  <c r="HT81" i="24"/>
  <c r="HS81" i="24"/>
  <c r="HR81" i="24"/>
  <c r="HH81" i="24"/>
  <c r="HG81" i="24"/>
  <c r="HF81" i="24"/>
  <c r="GV81" i="24"/>
  <c r="GU81" i="24"/>
  <c r="GT81" i="24"/>
  <c r="GJ81" i="24"/>
  <c r="GI81" i="24"/>
  <c r="GH81" i="24"/>
  <c r="FX81" i="24"/>
  <c r="FW81" i="24"/>
  <c r="FV81" i="24"/>
  <c r="FI81" i="24"/>
  <c r="FL81" i="24"/>
  <c r="FK81" i="24"/>
  <c r="FJ81" i="24"/>
  <c r="EW81" i="24"/>
  <c r="ES81" i="24" s="1"/>
  <c r="EZ81" i="24"/>
  <c r="EY81" i="24"/>
  <c r="EX81" i="24"/>
  <c r="EK81" i="24"/>
  <c r="EN81" i="24"/>
  <c r="EM81" i="24"/>
  <c r="EL81" i="24"/>
  <c r="DY81" i="24"/>
  <c r="DX81" i="24" s="1"/>
  <c r="EB81" i="24"/>
  <c r="EA81" i="24"/>
  <c r="DZ81" i="24"/>
  <c r="DM81" i="24"/>
  <c r="DL81" i="24" s="1"/>
  <c r="DP81" i="24"/>
  <c r="DO81" i="24"/>
  <c r="DN81" i="24"/>
  <c r="DA81" i="24"/>
  <c r="DD81" i="24"/>
  <c r="DC81" i="24"/>
  <c r="DB81" i="24"/>
  <c r="CO81" i="24"/>
  <c r="CS81" i="24" s="1"/>
  <c r="CR81" i="24"/>
  <c r="CQ81" i="24"/>
  <c r="CP81" i="24"/>
  <c r="CC81" i="24"/>
  <c r="CF81" i="24"/>
  <c r="CE81" i="24"/>
  <c r="CD81" i="24"/>
  <c r="BQ81" i="24"/>
  <c r="BT81" i="24"/>
  <c r="BS81" i="24"/>
  <c r="BR81" i="24"/>
  <c r="AS81" i="24"/>
  <c r="AW81" i="24" s="1"/>
  <c r="AV81" i="24"/>
  <c r="AU81" i="24"/>
  <c r="AT81" i="24"/>
  <c r="AI81" i="24"/>
  <c r="AH81" i="24"/>
  <c r="U81" i="24"/>
  <c r="W81" i="24"/>
  <c r="V81" i="24"/>
  <c r="I81" i="24"/>
  <c r="E81" i="24" s="1"/>
  <c r="L81" i="24"/>
  <c r="K81" i="24"/>
  <c r="J81" i="24"/>
  <c r="KB84" i="24"/>
  <c r="KA84" i="24"/>
  <c r="JZ84" i="24"/>
  <c r="JP84" i="24"/>
  <c r="JO84" i="24"/>
  <c r="JN84" i="24"/>
  <c r="JD84" i="24"/>
  <c r="JC84" i="24"/>
  <c r="JB84" i="24"/>
  <c r="IX84" i="24"/>
  <c r="IR84" i="24"/>
  <c r="IQ84" i="24"/>
  <c r="IP84" i="24"/>
  <c r="IF84" i="24"/>
  <c r="IE84" i="24"/>
  <c r="ID84" i="24"/>
  <c r="HT84" i="24"/>
  <c r="HS84" i="24"/>
  <c r="HR84" i="24"/>
  <c r="HH84" i="24"/>
  <c r="HG84" i="24"/>
  <c r="HF84" i="24"/>
  <c r="GV84" i="24"/>
  <c r="GU84" i="24"/>
  <c r="GT84" i="24"/>
  <c r="GJ84" i="24"/>
  <c r="GI84" i="24"/>
  <c r="GH84" i="24"/>
  <c r="FX84" i="24"/>
  <c r="FW84" i="24"/>
  <c r="FV84" i="24"/>
  <c r="FI84" i="24"/>
  <c r="FH84" i="24" s="1"/>
  <c r="FL84" i="24"/>
  <c r="FK84" i="24"/>
  <c r="FJ84" i="24"/>
  <c r="EW84" i="24"/>
  <c r="EZ84" i="24"/>
  <c r="EY84" i="24"/>
  <c r="EX84" i="24"/>
  <c r="EK84" i="24"/>
  <c r="EN84" i="24"/>
  <c r="EM84" i="24"/>
  <c r="EL84" i="24"/>
  <c r="DY84" i="24"/>
  <c r="DV84" i="24" s="1"/>
  <c r="EB84" i="24"/>
  <c r="EA84" i="24"/>
  <c r="DZ84" i="24"/>
  <c r="DM84" i="24"/>
  <c r="DP84" i="24"/>
  <c r="DO84" i="24"/>
  <c r="DN84" i="24"/>
  <c r="DA84" i="24"/>
  <c r="DD84" i="24"/>
  <c r="DC84" i="24"/>
  <c r="DB84" i="24"/>
  <c r="CO84" i="24"/>
  <c r="CM84" i="24" s="1"/>
  <c r="CR84" i="24"/>
  <c r="CQ84" i="24"/>
  <c r="CP84" i="24"/>
  <c r="CC84" i="24"/>
  <c r="BY84" i="24" s="1"/>
  <c r="CF84" i="24"/>
  <c r="CE84" i="24"/>
  <c r="CD84" i="24"/>
  <c r="BQ84" i="24"/>
  <c r="BP84" i="24" s="1"/>
  <c r="BT84" i="24"/>
  <c r="BS84" i="24"/>
  <c r="BR84" i="24"/>
  <c r="AS84" i="24"/>
  <c r="AW84" i="24" s="1"/>
  <c r="AV84" i="24"/>
  <c r="AU84" i="24"/>
  <c r="AT84" i="24"/>
  <c r="AI84" i="24"/>
  <c r="AH84" i="24"/>
  <c r="U84" i="24"/>
  <c r="Y84" i="24" s="1"/>
  <c r="W84" i="24"/>
  <c r="V84" i="24"/>
  <c r="I84" i="24"/>
  <c r="H84" i="24" s="1"/>
  <c r="L84" i="24"/>
  <c r="K84" i="24"/>
  <c r="J84" i="24"/>
  <c r="KB47" i="24"/>
  <c r="KA47" i="24"/>
  <c r="JZ47" i="24"/>
  <c r="JP47" i="24"/>
  <c r="JO47" i="24"/>
  <c r="JN47" i="24"/>
  <c r="JD47" i="24"/>
  <c r="JC47" i="24"/>
  <c r="JB47" i="24"/>
  <c r="IR47" i="24"/>
  <c r="IQ47" i="24"/>
  <c r="IP47" i="24"/>
  <c r="IF47" i="24"/>
  <c r="IE47" i="24"/>
  <c r="ID47" i="24"/>
  <c r="HT47" i="24"/>
  <c r="HS47" i="24"/>
  <c r="HR47" i="24"/>
  <c r="HH47" i="24"/>
  <c r="HG47" i="24"/>
  <c r="HF47" i="24"/>
  <c r="GV47" i="24"/>
  <c r="GU47" i="24"/>
  <c r="GT47" i="24"/>
  <c r="GJ47" i="24"/>
  <c r="GI47" i="24"/>
  <c r="GH47" i="24"/>
  <c r="FX47" i="24"/>
  <c r="FW47" i="24"/>
  <c r="FV47" i="24"/>
  <c r="FI47" i="24"/>
  <c r="FG47" i="24" s="1"/>
  <c r="FL47" i="24"/>
  <c r="FK47" i="24"/>
  <c r="FJ47" i="24"/>
  <c r="EW47" i="24"/>
  <c r="EU47" i="24" s="1"/>
  <c r="EZ47" i="24"/>
  <c r="EY47" i="24"/>
  <c r="EX47" i="24"/>
  <c r="EK47" i="24"/>
  <c r="EI47" i="24" s="1"/>
  <c r="EN47" i="24"/>
  <c r="EM47" i="24"/>
  <c r="EL47" i="24"/>
  <c r="DY47" i="24"/>
  <c r="DX47" i="24" s="1"/>
  <c r="EB47" i="24"/>
  <c r="EA47" i="24"/>
  <c r="DZ47" i="24"/>
  <c r="DM47" i="24"/>
  <c r="DP47" i="24"/>
  <c r="DO47" i="24"/>
  <c r="DN47" i="24"/>
  <c r="DA47" i="24"/>
  <c r="DD47" i="24"/>
  <c r="DC47" i="24"/>
  <c r="DB47" i="24"/>
  <c r="CO47" i="24"/>
  <c r="CK47" i="24" s="1"/>
  <c r="CR47" i="24"/>
  <c r="CQ47" i="24"/>
  <c r="CP47" i="24"/>
  <c r="CC47" i="24"/>
  <c r="CA47" i="24" s="1"/>
  <c r="CF47" i="24"/>
  <c r="CE47" i="24"/>
  <c r="CD47" i="24"/>
  <c r="BQ47" i="24"/>
  <c r="BT47" i="24"/>
  <c r="BS47" i="24"/>
  <c r="BR47" i="24"/>
  <c r="AS47" i="24"/>
  <c r="AW47" i="24" s="1"/>
  <c r="AV47" i="24"/>
  <c r="AU47" i="24"/>
  <c r="AT47" i="24"/>
  <c r="AI47" i="24"/>
  <c r="AH47" i="24"/>
  <c r="U47" i="24"/>
  <c r="Y47" i="24" s="1"/>
  <c r="W47" i="24"/>
  <c r="V47" i="24"/>
  <c r="I47" i="24"/>
  <c r="F47" i="24" s="1"/>
  <c r="L47" i="24"/>
  <c r="K47" i="24"/>
  <c r="J47" i="24"/>
  <c r="KB46" i="24"/>
  <c r="KA46" i="24"/>
  <c r="JZ46" i="24"/>
  <c r="JP46" i="24"/>
  <c r="JO46" i="24"/>
  <c r="JN46" i="24"/>
  <c r="JE46" i="24"/>
  <c r="JD46" i="24"/>
  <c r="JC46" i="24"/>
  <c r="JB46" i="24"/>
  <c r="IX46" i="24"/>
  <c r="IR46" i="24"/>
  <c r="IQ46" i="24"/>
  <c r="IP46" i="24"/>
  <c r="IF46" i="24"/>
  <c r="IE46" i="24"/>
  <c r="ID46" i="24"/>
  <c r="HT46" i="24"/>
  <c r="HS46" i="24"/>
  <c r="HR46" i="24"/>
  <c r="HH46" i="24"/>
  <c r="HG46" i="24"/>
  <c r="HF46" i="24"/>
  <c r="GV46" i="24"/>
  <c r="GU46" i="24"/>
  <c r="GT46" i="24"/>
  <c r="GJ46" i="24"/>
  <c r="GI46" i="24"/>
  <c r="GH46" i="24"/>
  <c r="FX46" i="24"/>
  <c r="FW46" i="24"/>
  <c r="FV46" i="24"/>
  <c r="FI46" i="24"/>
  <c r="FM46" i="24" s="1"/>
  <c r="FL46" i="24"/>
  <c r="FK46" i="24"/>
  <c r="FJ46" i="24"/>
  <c r="EW46" i="24"/>
  <c r="EU46" i="24" s="1"/>
  <c r="EZ46" i="24"/>
  <c r="EY46" i="24"/>
  <c r="EX46" i="24"/>
  <c r="EK46" i="24"/>
  <c r="EN46" i="24"/>
  <c r="EM46" i="24"/>
  <c r="EL46" i="24"/>
  <c r="DY46" i="24"/>
  <c r="DW46" i="24" s="1"/>
  <c r="EB46" i="24"/>
  <c r="EA46" i="24"/>
  <c r="DZ46" i="24"/>
  <c r="DM46" i="24"/>
  <c r="DI46" i="24" s="1"/>
  <c r="DP46" i="24"/>
  <c r="DO46" i="24"/>
  <c r="DN46" i="24"/>
  <c r="DA46" i="24"/>
  <c r="DE46" i="24" s="1"/>
  <c r="DD46" i="24"/>
  <c r="DC46" i="24"/>
  <c r="DB46" i="24"/>
  <c r="CO46" i="24"/>
  <c r="CN46" i="24" s="1"/>
  <c r="CR46" i="24"/>
  <c r="CQ46" i="24"/>
  <c r="CP46" i="24"/>
  <c r="CC46" i="24"/>
  <c r="CA46" i="24" s="1"/>
  <c r="CF46" i="24"/>
  <c r="CE46" i="24"/>
  <c r="CD46" i="24"/>
  <c r="BQ46" i="24"/>
  <c r="BN46" i="24" s="1"/>
  <c r="BT46" i="24"/>
  <c r="BS46" i="24"/>
  <c r="BR46" i="24"/>
  <c r="AS46" i="24"/>
  <c r="AP46" i="24" s="1"/>
  <c r="AV46" i="24"/>
  <c r="AU46" i="24"/>
  <c r="AT46" i="24"/>
  <c r="AI46" i="24"/>
  <c r="AH46" i="24"/>
  <c r="U46" i="24"/>
  <c r="W46" i="24"/>
  <c r="V46" i="24"/>
  <c r="I46" i="24"/>
  <c r="L46" i="24"/>
  <c r="K46" i="24"/>
  <c r="J46" i="24"/>
  <c r="KB35" i="24"/>
  <c r="KA35" i="24"/>
  <c r="JZ35" i="24"/>
  <c r="JP35" i="24"/>
  <c r="JO35" i="24"/>
  <c r="JN35" i="24"/>
  <c r="JD35" i="24"/>
  <c r="JC35" i="24"/>
  <c r="JB35" i="24"/>
  <c r="IR35" i="24"/>
  <c r="IQ35" i="24"/>
  <c r="IP35" i="24"/>
  <c r="IF35" i="24"/>
  <c r="IE35" i="24"/>
  <c r="ID35" i="24"/>
  <c r="HT35" i="24"/>
  <c r="HS35" i="24"/>
  <c r="HR35" i="24"/>
  <c r="HH35" i="24"/>
  <c r="HG35" i="24"/>
  <c r="HF35" i="24"/>
  <c r="GV35" i="24"/>
  <c r="GU35" i="24"/>
  <c r="GT35" i="24"/>
  <c r="GJ35" i="24"/>
  <c r="GI35" i="24"/>
  <c r="GH35" i="24"/>
  <c r="FX35" i="24"/>
  <c r="FW35" i="24"/>
  <c r="FV35" i="24"/>
  <c r="FI35" i="24"/>
  <c r="FL35" i="24"/>
  <c r="FK35" i="24"/>
  <c r="FJ35" i="24"/>
  <c r="EW35" i="24"/>
  <c r="FA35" i="24" s="1"/>
  <c r="EZ35" i="24"/>
  <c r="EY35" i="24"/>
  <c r="EX35" i="24"/>
  <c r="EK35" i="24"/>
  <c r="EN35" i="24"/>
  <c r="EM35" i="24"/>
  <c r="EL35" i="24"/>
  <c r="DY35" i="24"/>
  <c r="DX35" i="24" s="1"/>
  <c r="EB35" i="24"/>
  <c r="EA35" i="24"/>
  <c r="DZ35" i="24"/>
  <c r="DM35" i="24"/>
  <c r="DP35" i="24"/>
  <c r="DO35" i="24"/>
  <c r="DN35" i="24"/>
  <c r="DA35" i="24"/>
  <c r="DD35" i="24"/>
  <c r="DC35" i="24"/>
  <c r="DB35" i="24"/>
  <c r="CO35" i="24"/>
  <c r="CN35" i="24" s="1"/>
  <c r="CR35" i="24"/>
  <c r="CQ35" i="24"/>
  <c r="CP35" i="24"/>
  <c r="CC35" i="24"/>
  <c r="CG35" i="24" s="1"/>
  <c r="CF35" i="24"/>
  <c r="CE35" i="24"/>
  <c r="CD35" i="24"/>
  <c r="BQ35" i="24"/>
  <c r="BM35" i="24" s="1"/>
  <c r="BT35" i="24"/>
  <c r="BS35" i="24"/>
  <c r="BR35" i="24"/>
  <c r="AS35" i="24"/>
  <c r="AW35" i="24" s="1"/>
  <c r="AV35" i="24"/>
  <c r="AU35" i="24"/>
  <c r="AT35" i="24"/>
  <c r="AI35" i="24"/>
  <c r="U35" i="24"/>
  <c r="W35" i="24"/>
  <c r="V35" i="24"/>
  <c r="I35" i="24"/>
  <c r="L35" i="24"/>
  <c r="K35" i="24"/>
  <c r="J35" i="24"/>
  <c r="KB25" i="24"/>
  <c r="KA25" i="24"/>
  <c r="JZ25" i="24"/>
  <c r="JP25" i="24"/>
  <c r="JO25" i="24"/>
  <c r="JN25" i="24"/>
  <c r="JD25" i="24"/>
  <c r="JC25" i="24"/>
  <c r="JB25" i="24"/>
  <c r="IR25" i="24"/>
  <c r="IQ25" i="24"/>
  <c r="IP25" i="24"/>
  <c r="IF25" i="24"/>
  <c r="IE25" i="24"/>
  <c r="ID25" i="24"/>
  <c r="HT25" i="24"/>
  <c r="HS25" i="24"/>
  <c r="HR25" i="24"/>
  <c r="HH25" i="24"/>
  <c r="HG25" i="24"/>
  <c r="HF25" i="24"/>
  <c r="GV25" i="24"/>
  <c r="GU25" i="24"/>
  <c r="GT25" i="24"/>
  <c r="GJ25" i="24"/>
  <c r="GI25" i="24"/>
  <c r="GH25" i="24"/>
  <c r="FX25" i="24"/>
  <c r="FW25" i="24"/>
  <c r="FV25" i="24"/>
  <c r="FI25" i="24"/>
  <c r="FL25" i="24"/>
  <c r="FK25" i="24"/>
  <c r="FJ25" i="24"/>
  <c r="EW25" i="24"/>
  <c r="EU25" i="24" s="1"/>
  <c r="EZ25" i="24"/>
  <c r="EY25" i="24"/>
  <c r="EX25" i="24"/>
  <c r="EK25" i="24"/>
  <c r="EN25" i="24"/>
  <c r="EM25" i="24"/>
  <c r="EL25" i="24"/>
  <c r="DY25" i="24"/>
  <c r="DX25" i="24" s="1"/>
  <c r="EB25" i="24"/>
  <c r="EA25" i="24"/>
  <c r="DZ25" i="24"/>
  <c r="DM25" i="24"/>
  <c r="DI25" i="24" s="1"/>
  <c r="DP25" i="24"/>
  <c r="DO25" i="24"/>
  <c r="DN25" i="24"/>
  <c r="DA25" i="24"/>
  <c r="CX25" i="24" s="1"/>
  <c r="DD25" i="24"/>
  <c r="DC25" i="24"/>
  <c r="DB25" i="24"/>
  <c r="CO25" i="24"/>
  <c r="CK25" i="24" s="1"/>
  <c r="CR25" i="24"/>
  <c r="CQ25" i="24"/>
  <c r="CP25" i="24"/>
  <c r="CC25" i="24"/>
  <c r="CA25" i="24" s="1"/>
  <c r="CF25" i="24"/>
  <c r="CE25" i="24"/>
  <c r="CD25" i="24"/>
  <c r="BQ25" i="24"/>
  <c r="BP25" i="24" s="1"/>
  <c r="BT25" i="24"/>
  <c r="BS25" i="24"/>
  <c r="BR25" i="24"/>
  <c r="AS25" i="24"/>
  <c r="AP25" i="24" s="1"/>
  <c r="AV25" i="24"/>
  <c r="AU25" i="24"/>
  <c r="AT25" i="24"/>
  <c r="AI25" i="24"/>
  <c r="AH25" i="24"/>
  <c r="U25" i="24"/>
  <c r="W25" i="24"/>
  <c r="V25" i="24"/>
  <c r="I25" i="24"/>
  <c r="G25" i="24" s="1"/>
  <c r="L25" i="24"/>
  <c r="K25" i="24"/>
  <c r="J25" i="24"/>
  <c r="KB21" i="24"/>
  <c r="KA21" i="24"/>
  <c r="JZ21" i="24"/>
  <c r="JP21" i="24"/>
  <c r="JO21" i="24"/>
  <c r="JN21" i="24"/>
  <c r="JD21" i="24"/>
  <c r="JC21" i="24"/>
  <c r="JB21" i="24"/>
  <c r="IR21" i="24"/>
  <c r="IQ21" i="24"/>
  <c r="IP21" i="24"/>
  <c r="IF21" i="24"/>
  <c r="IE21" i="24"/>
  <c r="ID21" i="24"/>
  <c r="HT21" i="24"/>
  <c r="HS21" i="24"/>
  <c r="HR21" i="24"/>
  <c r="HH21" i="24"/>
  <c r="HG21" i="24"/>
  <c r="HF21" i="24"/>
  <c r="GV21" i="24"/>
  <c r="GU21" i="24"/>
  <c r="GT21" i="24"/>
  <c r="GJ21" i="24"/>
  <c r="GI21" i="24"/>
  <c r="GH21" i="24"/>
  <c r="FX21" i="24"/>
  <c r="FW21" i="24"/>
  <c r="FV21" i="24"/>
  <c r="FI21" i="24"/>
  <c r="FF21" i="24" s="1"/>
  <c r="FL21" i="24"/>
  <c r="FK21" i="24"/>
  <c r="FJ21" i="24"/>
  <c r="EW21" i="24"/>
  <c r="EV21" i="24" s="1"/>
  <c r="EZ21" i="24"/>
  <c r="EY21" i="24"/>
  <c r="EX21" i="24"/>
  <c r="EK21" i="24"/>
  <c r="EN21" i="24"/>
  <c r="EM21" i="24"/>
  <c r="EL21" i="24"/>
  <c r="DY21" i="24"/>
  <c r="EB21" i="24"/>
  <c r="EA21" i="24"/>
  <c r="DZ21" i="24"/>
  <c r="DM21" i="24"/>
  <c r="DK21" i="24" s="1"/>
  <c r="DP21" i="24"/>
  <c r="DO21" i="24"/>
  <c r="DN21" i="24"/>
  <c r="DA21" i="24"/>
  <c r="DE21" i="24" s="1"/>
  <c r="DD21" i="24"/>
  <c r="DC21" i="24"/>
  <c r="DB21" i="24"/>
  <c r="CO21" i="24"/>
  <c r="CR21" i="24"/>
  <c r="CQ21" i="24"/>
  <c r="CP21" i="24"/>
  <c r="CC21" i="24"/>
  <c r="CF21" i="24"/>
  <c r="CE21" i="24"/>
  <c r="CD21" i="24"/>
  <c r="BQ21" i="24"/>
  <c r="BT21" i="24"/>
  <c r="BS21" i="24"/>
  <c r="BR21" i="24"/>
  <c r="AS21" i="24"/>
  <c r="AV21" i="24"/>
  <c r="AU21" i="24"/>
  <c r="AT21" i="24"/>
  <c r="AE21" i="24"/>
  <c r="AI21" i="24"/>
  <c r="U21" i="24"/>
  <c r="Y21" i="24" s="1"/>
  <c r="W21" i="24"/>
  <c r="V21" i="24"/>
  <c r="I21" i="24"/>
  <c r="L21" i="24"/>
  <c r="K21" i="24"/>
  <c r="J21" i="24"/>
  <c r="KB20" i="24"/>
  <c r="KA20" i="24"/>
  <c r="JZ20" i="24"/>
  <c r="JP20" i="24"/>
  <c r="JO20" i="24"/>
  <c r="JN20" i="24"/>
  <c r="JD20" i="24"/>
  <c r="JC20" i="24"/>
  <c r="JB20" i="24"/>
  <c r="IR20" i="24"/>
  <c r="IQ20" i="24"/>
  <c r="IP20" i="24"/>
  <c r="IG20" i="24"/>
  <c r="IF20" i="24"/>
  <c r="IE20" i="24"/>
  <c r="ID20" i="24"/>
  <c r="HT20" i="24"/>
  <c r="HS20" i="24"/>
  <c r="HR20" i="24"/>
  <c r="HH20" i="24"/>
  <c r="HG20" i="24"/>
  <c r="HF20" i="24"/>
  <c r="GV20" i="24"/>
  <c r="GU20" i="24"/>
  <c r="GT20" i="24"/>
  <c r="GJ20" i="24"/>
  <c r="GI20" i="24"/>
  <c r="GH20" i="24"/>
  <c r="FX20" i="24"/>
  <c r="FW20" i="24"/>
  <c r="FV20" i="24"/>
  <c r="FI20" i="24"/>
  <c r="FL20" i="24"/>
  <c r="FK20" i="24"/>
  <c r="FJ20" i="24"/>
  <c r="EW20" i="24"/>
  <c r="EZ20" i="24"/>
  <c r="EY20" i="24"/>
  <c r="EX20" i="24"/>
  <c r="EK20" i="24"/>
  <c r="EJ20" i="24" s="1"/>
  <c r="EN20" i="24"/>
  <c r="EM20" i="24"/>
  <c r="EL20" i="24"/>
  <c r="DY20" i="24"/>
  <c r="EB20" i="24"/>
  <c r="EA20" i="24"/>
  <c r="DZ20" i="24"/>
  <c r="DM20" i="24"/>
  <c r="DL20" i="24" s="1"/>
  <c r="DP20" i="24"/>
  <c r="DO20" i="24"/>
  <c r="DN20" i="24"/>
  <c r="DA20" i="24"/>
  <c r="DD20" i="24"/>
  <c r="DC20" i="24"/>
  <c r="DB20" i="24"/>
  <c r="CO20" i="24"/>
  <c r="CR20" i="24"/>
  <c r="CQ20" i="24"/>
  <c r="CP20" i="24"/>
  <c r="CC20" i="24"/>
  <c r="CB20" i="24" s="1"/>
  <c r="CF20" i="24"/>
  <c r="CE20" i="24"/>
  <c r="CD20" i="24"/>
  <c r="BQ20" i="24"/>
  <c r="BU20" i="24" s="1"/>
  <c r="BT20" i="24"/>
  <c r="BS20" i="24"/>
  <c r="BR20" i="24"/>
  <c r="AS20" i="24"/>
  <c r="AP20" i="24" s="1"/>
  <c r="AV20" i="24"/>
  <c r="AU20" i="24"/>
  <c r="AT20" i="24"/>
  <c r="AI20" i="24"/>
  <c r="AH20" i="24"/>
  <c r="U20" i="24"/>
  <c r="Y20" i="24" s="1"/>
  <c r="W20" i="24"/>
  <c r="V20" i="24"/>
  <c r="I20" i="24"/>
  <c r="G20" i="24" s="1"/>
  <c r="L20" i="24"/>
  <c r="K20" i="24"/>
  <c r="J20" i="24"/>
  <c r="KB23" i="24"/>
  <c r="KA23" i="24"/>
  <c r="JZ23" i="24"/>
  <c r="JP23" i="24"/>
  <c r="JO23" i="24"/>
  <c r="JN23" i="24"/>
  <c r="JD23" i="24"/>
  <c r="JC23" i="24"/>
  <c r="JB23" i="24"/>
  <c r="IR23" i="24"/>
  <c r="IQ23" i="24"/>
  <c r="IP23" i="24"/>
  <c r="IG23" i="24"/>
  <c r="IF23" i="24"/>
  <c r="IE23" i="24"/>
  <c r="ID23" i="24"/>
  <c r="HT23" i="24"/>
  <c r="HS23" i="24"/>
  <c r="HR23" i="24"/>
  <c r="HI23" i="24"/>
  <c r="HH23" i="24"/>
  <c r="HG23" i="24"/>
  <c r="HF23" i="24"/>
  <c r="GV23" i="24"/>
  <c r="GU23" i="24"/>
  <c r="GT23" i="24"/>
  <c r="GJ23" i="24"/>
  <c r="GI23" i="24"/>
  <c r="GH23" i="24"/>
  <c r="FX23" i="24"/>
  <c r="FW23" i="24"/>
  <c r="FV23" i="24"/>
  <c r="FI23" i="24"/>
  <c r="FL23" i="24"/>
  <c r="FK23" i="24"/>
  <c r="FJ23" i="24"/>
  <c r="EW23" i="24"/>
  <c r="EZ23" i="24"/>
  <c r="EY23" i="24"/>
  <c r="EX23" i="24"/>
  <c r="EK23" i="24"/>
  <c r="EN23" i="24"/>
  <c r="EM23" i="24"/>
  <c r="EL23" i="24"/>
  <c r="DY23" i="24"/>
  <c r="EB23" i="24"/>
  <c r="EA23" i="24"/>
  <c r="DZ23" i="24"/>
  <c r="DM23" i="24"/>
  <c r="DP23" i="24"/>
  <c r="DO23" i="24"/>
  <c r="DN23" i="24"/>
  <c r="DA23" i="24"/>
  <c r="DD23" i="24"/>
  <c r="DC23" i="24"/>
  <c r="DB23" i="24"/>
  <c r="CO23" i="24"/>
  <c r="CR23" i="24"/>
  <c r="CQ23" i="24"/>
  <c r="CP23" i="24"/>
  <c r="CC23" i="24"/>
  <c r="BZ23" i="24" s="1"/>
  <c r="CF23" i="24"/>
  <c r="CE23" i="24"/>
  <c r="CD23" i="24"/>
  <c r="BQ23" i="24"/>
  <c r="BN23" i="24" s="1"/>
  <c r="BT23" i="24"/>
  <c r="BS23" i="24"/>
  <c r="BR23" i="24"/>
  <c r="AS23" i="24"/>
  <c r="AV23" i="24"/>
  <c r="AU23" i="24"/>
  <c r="AT23" i="24"/>
  <c r="AI23" i="24"/>
  <c r="AH23" i="24"/>
  <c r="U23" i="24"/>
  <c r="W23" i="24"/>
  <c r="V23" i="24"/>
  <c r="I23" i="24"/>
  <c r="M23" i="24" s="1"/>
  <c r="L23" i="24"/>
  <c r="K23" i="24"/>
  <c r="J23" i="24"/>
  <c r="KB41" i="24"/>
  <c r="KA41" i="24"/>
  <c r="JZ41" i="24"/>
  <c r="JP41" i="24"/>
  <c r="JO41" i="24"/>
  <c r="JN41" i="24"/>
  <c r="JD41" i="24"/>
  <c r="JC41" i="24"/>
  <c r="JB41" i="24"/>
  <c r="IR41" i="24"/>
  <c r="IQ41" i="24"/>
  <c r="IP41" i="24"/>
  <c r="IF41" i="24"/>
  <c r="IE41" i="24"/>
  <c r="ID41" i="24"/>
  <c r="HT41" i="24"/>
  <c r="HS41" i="24"/>
  <c r="HR41" i="24"/>
  <c r="HH41" i="24"/>
  <c r="HG41" i="24"/>
  <c r="HF41" i="24"/>
  <c r="GV41" i="24"/>
  <c r="GU41" i="24"/>
  <c r="GT41" i="24"/>
  <c r="GJ41" i="24"/>
  <c r="GI41" i="24"/>
  <c r="GH41" i="24"/>
  <c r="FX41" i="24"/>
  <c r="FW41" i="24"/>
  <c r="FV41" i="24"/>
  <c r="FI41" i="24"/>
  <c r="FL41" i="24"/>
  <c r="FK41" i="24"/>
  <c r="FJ41" i="24"/>
  <c r="EW41" i="24"/>
  <c r="FA41" i="24" s="1"/>
  <c r="EZ41" i="24"/>
  <c r="EY41" i="24"/>
  <c r="EX41" i="24"/>
  <c r="EK41" i="24"/>
  <c r="EN41" i="24"/>
  <c r="EM41" i="24"/>
  <c r="EL41" i="24"/>
  <c r="DY41" i="24"/>
  <c r="DX41" i="24" s="1"/>
  <c r="EB41" i="24"/>
  <c r="EA41" i="24"/>
  <c r="DZ41" i="24"/>
  <c r="DM41" i="24"/>
  <c r="DP41" i="24"/>
  <c r="DO41" i="24"/>
  <c r="DN41" i="24"/>
  <c r="DA41" i="24"/>
  <c r="DD41" i="24"/>
  <c r="DC41" i="24"/>
  <c r="DB41" i="24"/>
  <c r="CO41" i="24"/>
  <c r="CR41" i="24"/>
  <c r="CQ41" i="24"/>
  <c r="CP41" i="24"/>
  <c r="CC41" i="24"/>
  <c r="CF41" i="24"/>
  <c r="CE41" i="24"/>
  <c r="CD41" i="24"/>
  <c r="BQ41" i="24"/>
  <c r="BT41" i="24"/>
  <c r="BS41" i="24"/>
  <c r="BR41" i="24"/>
  <c r="AS41" i="24"/>
  <c r="AW41" i="24" s="1"/>
  <c r="AV41" i="24"/>
  <c r="AU41" i="24"/>
  <c r="AT41" i="24"/>
  <c r="AI41" i="24"/>
  <c r="AH41" i="24"/>
  <c r="U41" i="24"/>
  <c r="S41" i="24" s="1"/>
  <c r="W41" i="24"/>
  <c r="V41" i="24"/>
  <c r="I41" i="24"/>
  <c r="F41" i="24" s="1"/>
  <c r="L41" i="24"/>
  <c r="K41" i="24"/>
  <c r="J41" i="24"/>
  <c r="KB40" i="24"/>
  <c r="KA40" i="24"/>
  <c r="JZ40" i="24"/>
  <c r="JP40" i="24"/>
  <c r="JO40" i="24"/>
  <c r="JN40" i="24"/>
  <c r="JD40" i="24"/>
  <c r="JC40" i="24"/>
  <c r="JB40" i="24"/>
  <c r="IR40" i="24"/>
  <c r="IQ40" i="24"/>
  <c r="IP40" i="24"/>
  <c r="IF40" i="24"/>
  <c r="IE40" i="24"/>
  <c r="ID40" i="24"/>
  <c r="HT40" i="24"/>
  <c r="HS40" i="24"/>
  <c r="HR40" i="24"/>
  <c r="HH40" i="24"/>
  <c r="HG40" i="24"/>
  <c r="HF40" i="24"/>
  <c r="GV40" i="24"/>
  <c r="GU40" i="24"/>
  <c r="GT40" i="24"/>
  <c r="GJ40" i="24"/>
  <c r="GI40" i="24"/>
  <c r="GH40" i="24"/>
  <c r="FX40" i="24"/>
  <c r="FW40" i="24"/>
  <c r="FV40" i="24"/>
  <c r="FI40" i="24"/>
  <c r="FL40" i="24"/>
  <c r="FK40" i="24"/>
  <c r="FJ40" i="24"/>
  <c r="EW40" i="24"/>
  <c r="FA40" i="24" s="1"/>
  <c r="EZ40" i="24"/>
  <c r="EY40" i="24"/>
  <c r="EX40" i="24"/>
  <c r="EK40" i="24"/>
  <c r="EN40" i="24"/>
  <c r="EM40" i="24"/>
  <c r="EL40" i="24"/>
  <c r="DY40" i="24"/>
  <c r="DV40" i="24" s="1"/>
  <c r="EB40" i="24"/>
  <c r="EA40" i="24"/>
  <c r="DZ40" i="24"/>
  <c r="DM40" i="24"/>
  <c r="DP40" i="24"/>
  <c r="DO40" i="24"/>
  <c r="DN40" i="24"/>
  <c r="DA40" i="24"/>
  <c r="DD40" i="24"/>
  <c r="DC40" i="24"/>
  <c r="DB40" i="24"/>
  <c r="CO40" i="24"/>
  <c r="CM40" i="24" s="1"/>
  <c r="CR40" i="24"/>
  <c r="CQ40" i="24"/>
  <c r="CP40" i="24"/>
  <c r="CC40" i="24"/>
  <c r="CF40" i="24"/>
  <c r="CE40" i="24"/>
  <c r="CD40" i="24"/>
  <c r="BQ40" i="24"/>
  <c r="BO40" i="24" s="1"/>
  <c r="BT40" i="24"/>
  <c r="BS40" i="24"/>
  <c r="BR40" i="24"/>
  <c r="AS40" i="24"/>
  <c r="AP40" i="24" s="1"/>
  <c r="AV40" i="24"/>
  <c r="AU40" i="24"/>
  <c r="AT40" i="24"/>
  <c r="AE40" i="24"/>
  <c r="AI40" i="24"/>
  <c r="AH40" i="24"/>
  <c r="U40" i="24"/>
  <c r="W40" i="24"/>
  <c r="V40" i="24"/>
  <c r="KB32" i="24"/>
  <c r="KA32" i="24"/>
  <c r="JZ32" i="24"/>
  <c r="JV32" i="24"/>
  <c r="JQ32" i="24"/>
  <c r="JP32" i="24"/>
  <c r="JO32" i="24"/>
  <c r="JN32" i="24"/>
  <c r="JJ32" i="24"/>
  <c r="JI32" i="24"/>
  <c r="JD32" i="24"/>
  <c r="JC32" i="24"/>
  <c r="JB32" i="24"/>
  <c r="IR32" i="24"/>
  <c r="IQ32" i="24"/>
  <c r="IP32" i="24"/>
  <c r="IF32" i="24"/>
  <c r="IE32" i="24"/>
  <c r="ID32" i="24"/>
  <c r="HT32" i="24"/>
  <c r="HS32" i="24"/>
  <c r="HR32" i="24"/>
  <c r="HH32" i="24"/>
  <c r="HG32" i="24"/>
  <c r="HF32" i="24"/>
  <c r="HA32" i="24"/>
  <c r="GW32" i="24"/>
  <c r="GV32" i="24"/>
  <c r="GU32" i="24"/>
  <c r="GT32" i="24"/>
  <c r="GJ32" i="24"/>
  <c r="GI32" i="24"/>
  <c r="GH32" i="24"/>
  <c r="FX32" i="24"/>
  <c r="FW32" i="24"/>
  <c r="FV32" i="24"/>
  <c r="FI32" i="24"/>
  <c r="FF32" i="24" s="1"/>
  <c r="FL32" i="24"/>
  <c r="FK32" i="24"/>
  <c r="FJ32" i="24"/>
  <c r="EW32" i="24"/>
  <c r="EU32" i="24" s="1"/>
  <c r="EZ32" i="24"/>
  <c r="EY32" i="24"/>
  <c r="EX32" i="24"/>
  <c r="EK32" i="24"/>
  <c r="EO32" i="24" s="1"/>
  <c r="EN32" i="24"/>
  <c r="EM32" i="24"/>
  <c r="EL32" i="24"/>
  <c r="DY32" i="24"/>
  <c r="DW32" i="24" s="1"/>
  <c r="EB32" i="24"/>
  <c r="EA32" i="24"/>
  <c r="DZ32" i="24"/>
  <c r="DM32" i="24"/>
  <c r="DJ32" i="24" s="1"/>
  <c r="DP32" i="24"/>
  <c r="DO32" i="24"/>
  <c r="DN32" i="24"/>
  <c r="DA32" i="24"/>
  <c r="CY32" i="24" s="1"/>
  <c r="DD32" i="24"/>
  <c r="DC32" i="24"/>
  <c r="DB32" i="24"/>
  <c r="CO32" i="24"/>
  <c r="CR32" i="24"/>
  <c r="CQ32" i="24"/>
  <c r="CP32" i="24"/>
  <c r="CC32" i="24"/>
  <c r="CA32" i="24" s="1"/>
  <c r="CF32" i="24"/>
  <c r="CE32" i="24"/>
  <c r="CD32" i="24"/>
  <c r="BQ32" i="24"/>
  <c r="BT32" i="24"/>
  <c r="BS32" i="24"/>
  <c r="BR32" i="24"/>
  <c r="AS32" i="24"/>
  <c r="AV32" i="24"/>
  <c r="AU32" i="24"/>
  <c r="AT32" i="24"/>
  <c r="AI32" i="24"/>
  <c r="AH32" i="24"/>
  <c r="U32" i="24"/>
  <c r="T32" i="24" s="1"/>
  <c r="W32" i="24"/>
  <c r="V32" i="24"/>
  <c r="I32" i="24"/>
  <c r="L32" i="24"/>
  <c r="K32" i="24"/>
  <c r="J32" i="24"/>
  <c r="KB17" i="24"/>
  <c r="KA17" i="24"/>
  <c r="JZ17" i="24"/>
  <c r="JP17" i="24"/>
  <c r="JO17" i="24"/>
  <c r="JN17" i="24"/>
  <c r="JJ17" i="24"/>
  <c r="JI17" i="24"/>
  <c r="JD17" i="24"/>
  <c r="JC17" i="24"/>
  <c r="JB17" i="24"/>
  <c r="IR17" i="24"/>
  <c r="IQ17" i="24"/>
  <c r="IP17" i="24"/>
  <c r="IF17" i="24"/>
  <c r="IE17" i="24"/>
  <c r="ID17" i="24"/>
  <c r="HT17" i="24"/>
  <c r="HS17" i="24"/>
  <c r="HR17" i="24"/>
  <c r="HH17" i="24"/>
  <c r="HG17" i="24"/>
  <c r="HF17" i="24"/>
  <c r="GV17" i="24"/>
  <c r="GU17" i="24"/>
  <c r="GT17" i="24"/>
  <c r="GJ17" i="24"/>
  <c r="GI17" i="24"/>
  <c r="GH17" i="24"/>
  <c r="FX17" i="24"/>
  <c r="FW17" i="24"/>
  <c r="FV17" i="24"/>
  <c r="FI17" i="24"/>
  <c r="FG17" i="24" s="1"/>
  <c r="FL17" i="24"/>
  <c r="FK17" i="24"/>
  <c r="FJ17" i="24"/>
  <c r="EW17" i="24"/>
  <c r="EZ17" i="24"/>
  <c r="EY17" i="24"/>
  <c r="EX17" i="24"/>
  <c r="EK17" i="24"/>
  <c r="EO17" i="24" s="1"/>
  <c r="EN17" i="24"/>
  <c r="EM17" i="24"/>
  <c r="EL17" i="24"/>
  <c r="DY17" i="24"/>
  <c r="EB17" i="24"/>
  <c r="EA17" i="24"/>
  <c r="DZ17" i="24"/>
  <c r="DM17" i="24"/>
  <c r="DI17" i="24" s="1"/>
  <c r="DP17" i="24"/>
  <c r="DO17" i="24"/>
  <c r="DN17" i="24"/>
  <c r="DA17" i="24"/>
  <c r="CZ17" i="24" s="1"/>
  <c r="DD17" i="24"/>
  <c r="DC17" i="24"/>
  <c r="DB17" i="24"/>
  <c r="CO17" i="24"/>
  <c r="CR17" i="24"/>
  <c r="CQ17" i="24"/>
  <c r="CP17" i="24"/>
  <c r="CC17" i="24"/>
  <c r="CF17" i="24"/>
  <c r="CE17" i="24"/>
  <c r="CD17" i="24"/>
  <c r="BQ17" i="24"/>
  <c r="BT17" i="24"/>
  <c r="BS17" i="24"/>
  <c r="BR17" i="24"/>
  <c r="AS17" i="24"/>
  <c r="AP17" i="24" s="1"/>
  <c r="AV17" i="24"/>
  <c r="AU17" i="24"/>
  <c r="AT17" i="24"/>
  <c r="AI17" i="24"/>
  <c r="U17" i="24"/>
  <c r="W17" i="24"/>
  <c r="V17" i="24"/>
  <c r="I17" i="24"/>
  <c r="F17" i="24" s="1"/>
  <c r="L17" i="24"/>
  <c r="K17" i="24"/>
  <c r="J17" i="24"/>
  <c r="KB15" i="24"/>
  <c r="KA15" i="24"/>
  <c r="JZ15" i="24"/>
  <c r="JP15" i="24"/>
  <c r="JO15" i="24"/>
  <c r="JN15" i="24"/>
  <c r="JD15" i="24"/>
  <c r="JC15" i="24"/>
  <c r="JB15" i="24"/>
  <c r="IR15" i="24"/>
  <c r="IQ15" i="24"/>
  <c r="IP15" i="24"/>
  <c r="IF15" i="24"/>
  <c r="IE15" i="24"/>
  <c r="ID15" i="24"/>
  <c r="HT15" i="24"/>
  <c r="HS15" i="24"/>
  <c r="HR15" i="24"/>
  <c r="HH15" i="24"/>
  <c r="HG15" i="24"/>
  <c r="HF15" i="24"/>
  <c r="GV15" i="24"/>
  <c r="GU15" i="24"/>
  <c r="GT15" i="24"/>
  <c r="GK15" i="24"/>
  <c r="GJ15" i="24"/>
  <c r="GI15" i="24"/>
  <c r="GH15" i="24"/>
  <c r="FX15" i="24"/>
  <c r="FW15" i="24"/>
  <c r="FV15" i="24"/>
  <c r="FI15" i="24"/>
  <c r="FL15" i="24"/>
  <c r="FK15" i="24"/>
  <c r="FJ15" i="24"/>
  <c r="EW15" i="24"/>
  <c r="ET15" i="24" s="1"/>
  <c r="EZ15" i="24"/>
  <c r="EY15" i="24"/>
  <c r="EX15" i="24"/>
  <c r="EK15" i="24"/>
  <c r="EG15" i="24" s="1"/>
  <c r="EN15" i="24"/>
  <c r="EM15" i="24"/>
  <c r="EL15" i="24"/>
  <c r="DY15" i="24"/>
  <c r="EB15" i="24"/>
  <c r="EA15" i="24"/>
  <c r="DZ15" i="24"/>
  <c r="DM15" i="24"/>
  <c r="DJ15" i="24" s="1"/>
  <c r="DP15" i="24"/>
  <c r="DO15" i="24"/>
  <c r="DN15" i="24"/>
  <c r="DA15" i="24"/>
  <c r="CW15" i="24" s="1"/>
  <c r="DD15" i="24"/>
  <c r="DC15" i="24"/>
  <c r="DB15" i="24"/>
  <c r="CO15" i="24"/>
  <c r="CR15" i="24"/>
  <c r="CQ15" i="24"/>
  <c r="CP15" i="24"/>
  <c r="CC15" i="24"/>
  <c r="CG15" i="24" s="1"/>
  <c r="CF15" i="24"/>
  <c r="CE15" i="24"/>
  <c r="CD15" i="24"/>
  <c r="BQ15" i="24"/>
  <c r="BN15" i="24" s="1"/>
  <c r="BT15" i="24"/>
  <c r="BS15" i="24"/>
  <c r="BR15" i="24"/>
  <c r="AS15" i="24"/>
  <c r="AP15" i="24" s="1"/>
  <c r="AV15" i="24"/>
  <c r="AU15" i="24"/>
  <c r="AT15" i="24"/>
  <c r="AI15" i="24"/>
  <c r="AH15" i="24"/>
  <c r="U15" i="24"/>
  <c r="Y15" i="24" s="1"/>
  <c r="W15" i="24"/>
  <c r="V15" i="24"/>
  <c r="I15" i="24"/>
  <c r="L15" i="24"/>
  <c r="K15" i="24"/>
  <c r="J15" i="24"/>
  <c r="KB16" i="24"/>
  <c r="KA16" i="24"/>
  <c r="JZ16" i="24"/>
  <c r="JP16" i="24"/>
  <c r="JO16" i="24"/>
  <c r="JN16" i="24"/>
  <c r="JD16" i="24"/>
  <c r="JC16" i="24"/>
  <c r="JB16" i="24"/>
  <c r="IR16" i="24"/>
  <c r="IQ16" i="24"/>
  <c r="IP16" i="24"/>
  <c r="IF16" i="24"/>
  <c r="IE16" i="24"/>
  <c r="ID16" i="24"/>
  <c r="HT16" i="24"/>
  <c r="HS16" i="24"/>
  <c r="HR16" i="24"/>
  <c r="HH16" i="24"/>
  <c r="HG16" i="24"/>
  <c r="HF16" i="24"/>
  <c r="GV16" i="24"/>
  <c r="GU16" i="24"/>
  <c r="GT16" i="24"/>
  <c r="GJ16" i="24"/>
  <c r="GI16" i="24"/>
  <c r="GH16" i="24"/>
  <c r="FX16" i="24"/>
  <c r="FW16" i="24"/>
  <c r="FV16" i="24"/>
  <c r="FI16" i="24"/>
  <c r="FL16" i="24"/>
  <c r="FK16" i="24"/>
  <c r="FJ16" i="24"/>
  <c r="EW16" i="24"/>
  <c r="ET16" i="24" s="1"/>
  <c r="EZ16" i="24"/>
  <c r="EY16" i="24"/>
  <c r="EX16" i="24"/>
  <c r="EK16" i="24"/>
  <c r="EO16" i="24" s="1"/>
  <c r="EN16" i="24"/>
  <c r="EM16" i="24"/>
  <c r="EL16" i="24"/>
  <c r="DY16" i="24"/>
  <c r="EC16" i="24" s="1"/>
  <c r="EB16" i="24"/>
  <c r="EA16" i="24"/>
  <c r="DZ16" i="24"/>
  <c r="DM16" i="24"/>
  <c r="DK16" i="24" s="1"/>
  <c r="DP16" i="24"/>
  <c r="DO16" i="24"/>
  <c r="DN16" i="24"/>
  <c r="DA16" i="24"/>
  <c r="DD16" i="24"/>
  <c r="DC16" i="24"/>
  <c r="DB16" i="24"/>
  <c r="CO16" i="24"/>
  <c r="CR16" i="24"/>
  <c r="CQ16" i="24"/>
  <c r="CP16" i="24"/>
  <c r="CC16" i="24"/>
  <c r="CG16" i="24" s="1"/>
  <c r="CF16" i="24"/>
  <c r="CE16" i="24"/>
  <c r="CD16" i="24"/>
  <c r="BQ16" i="24"/>
  <c r="BT16" i="24"/>
  <c r="BS16" i="24"/>
  <c r="BR16" i="24"/>
  <c r="AS16" i="24"/>
  <c r="AW16" i="24" s="1"/>
  <c r="AV16" i="24"/>
  <c r="AU16" i="24"/>
  <c r="AT16" i="24"/>
  <c r="AI16" i="24"/>
  <c r="AH16" i="24"/>
  <c r="U16" i="24"/>
  <c r="Y16" i="24" s="1"/>
  <c r="W16" i="24"/>
  <c r="V16" i="24"/>
  <c r="I16" i="24"/>
  <c r="L16" i="24"/>
  <c r="K16" i="24"/>
  <c r="J16" i="24"/>
  <c r="KB14" i="24"/>
  <c r="KA14" i="24"/>
  <c r="JZ14" i="24"/>
  <c r="JP14" i="24"/>
  <c r="JO14" i="24"/>
  <c r="JN14" i="24"/>
  <c r="JD14" i="24"/>
  <c r="JC14" i="24"/>
  <c r="JB14" i="24"/>
  <c r="IS14" i="24"/>
  <c r="IR14" i="24"/>
  <c r="IQ14" i="24"/>
  <c r="IP14" i="24"/>
  <c r="IL14" i="24"/>
  <c r="IF14" i="24"/>
  <c r="IE14" i="24"/>
  <c r="ID14" i="24"/>
  <c r="HT14" i="24"/>
  <c r="HS14" i="24"/>
  <c r="HR14" i="24"/>
  <c r="HH14" i="24"/>
  <c r="HG14" i="24"/>
  <c r="HF14" i="24"/>
  <c r="GV14" i="24"/>
  <c r="GU14" i="24"/>
  <c r="GT14" i="24"/>
  <c r="GJ14" i="24"/>
  <c r="GI14" i="24"/>
  <c r="GH14" i="24"/>
  <c r="FX14" i="24"/>
  <c r="FW14" i="24"/>
  <c r="FV14" i="24"/>
  <c r="FI14" i="24"/>
  <c r="FL14" i="24"/>
  <c r="FK14" i="24"/>
  <c r="FJ14" i="24"/>
  <c r="EW14" i="24"/>
  <c r="FA14" i="24" s="1"/>
  <c r="EZ14" i="24"/>
  <c r="EY14" i="24"/>
  <c r="EX14" i="24"/>
  <c r="EK14" i="24"/>
  <c r="EN14" i="24"/>
  <c r="EM14" i="24"/>
  <c r="EL14" i="24"/>
  <c r="DY14" i="24"/>
  <c r="EB14" i="24"/>
  <c r="EA14" i="24"/>
  <c r="DZ14" i="24"/>
  <c r="DM14" i="24"/>
  <c r="DI14" i="24" s="1"/>
  <c r="DP14" i="24"/>
  <c r="DO14" i="24"/>
  <c r="DN14" i="24"/>
  <c r="DA14" i="24"/>
  <c r="DD14" i="24"/>
  <c r="DC14" i="24"/>
  <c r="DB14" i="24"/>
  <c r="CO14" i="24"/>
  <c r="CR14" i="24"/>
  <c r="CQ14" i="24"/>
  <c r="CP14" i="24"/>
  <c r="CC14" i="24"/>
  <c r="CF14" i="24"/>
  <c r="CE14" i="24"/>
  <c r="CD14" i="24"/>
  <c r="BQ14" i="24"/>
  <c r="BT14" i="24"/>
  <c r="BS14" i="24"/>
  <c r="BR14" i="24"/>
  <c r="AS14" i="24"/>
  <c r="AV14" i="24"/>
  <c r="AU14" i="24"/>
  <c r="AT14" i="24"/>
  <c r="AI14" i="24"/>
  <c r="AH14" i="24"/>
  <c r="U14" i="24"/>
  <c r="R14" i="24" s="1"/>
  <c r="W14" i="24"/>
  <c r="V14" i="24"/>
  <c r="I14" i="24"/>
  <c r="G14" i="24" s="1"/>
  <c r="L14" i="24"/>
  <c r="K14" i="24"/>
  <c r="J14" i="24"/>
  <c r="KB80" i="24"/>
  <c r="KA80" i="24"/>
  <c r="JZ80" i="24"/>
  <c r="JP80" i="24"/>
  <c r="JO80" i="24"/>
  <c r="JN80" i="24"/>
  <c r="JD80" i="24"/>
  <c r="JC80" i="24"/>
  <c r="JB80" i="24"/>
  <c r="IR80" i="24"/>
  <c r="IQ80" i="24"/>
  <c r="IP80" i="24"/>
  <c r="IL80" i="24"/>
  <c r="IK80" i="24"/>
  <c r="IF80" i="24"/>
  <c r="IE80" i="24"/>
  <c r="ID80" i="24"/>
  <c r="HT80" i="24"/>
  <c r="HS80" i="24"/>
  <c r="HR80" i="24"/>
  <c r="HH80" i="24"/>
  <c r="HG80" i="24"/>
  <c r="HF80" i="24"/>
  <c r="GV80" i="24"/>
  <c r="GU80" i="24"/>
  <c r="GT80" i="24"/>
  <c r="GJ80" i="24"/>
  <c r="GI80" i="24"/>
  <c r="GH80" i="24"/>
  <c r="FX80" i="24"/>
  <c r="FW80" i="24"/>
  <c r="FV80" i="24"/>
  <c r="FI80" i="24"/>
  <c r="FM80" i="24" s="1"/>
  <c r="FL80" i="24"/>
  <c r="FK80" i="24"/>
  <c r="FJ80" i="24"/>
  <c r="EW80" i="24"/>
  <c r="EU80" i="24" s="1"/>
  <c r="EZ80" i="24"/>
  <c r="EY80" i="24"/>
  <c r="EX80" i="24"/>
  <c r="EK80" i="24"/>
  <c r="EN80" i="24"/>
  <c r="EM80" i="24"/>
  <c r="EL80" i="24"/>
  <c r="DY80" i="24"/>
  <c r="EC80" i="24" s="1"/>
  <c r="EB80" i="24"/>
  <c r="EA80" i="24"/>
  <c r="DZ80" i="24"/>
  <c r="DM80" i="24"/>
  <c r="DP80" i="24"/>
  <c r="DO80" i="24"/>
  <c r="DN80" i="24"/>
  <c r="DA80" i="24"/>
  <c r="CY80" i="24" s="1"/>
  <c r="DD80" i="24"/>
  <c r="DC80" i="24"/>
  <c r="DB80" i="24"/>
  <c r="CO80" i="24"/>
  <c r="CL80" i="24" s="1"/>
  <c r="CR80" i="24"/>
  <c r="CQ80" i="24"/>
  <c r="CP80" i="24"/>
  <c r="CC80" i="24"/>
  <c r="CF80" i="24"/>
  <c r="CE80" i="24"/>
  <c r="CD80" i="24"/>
  <c r="BQ80" i="24"/>
  <c r="BO80" i="24" s="1"/>
  <c r="BT80" i="24"/>
  <c r="BS80" i="24"/>
  <c r="BR80" i="24"/>
  <c r="AS80" i="24"/>
  <c r="AP80" i="24" s="1"/>
  <c r="AV80" i="24"/>
  <c r="AU80" i="24"/>
  <c r="AT80" i="24"/>
  <c r="AI80" i="24"/>
  <c r="AH80" i="24"/>
  <c r="U80" i="24"/>
  <c r="W80" i="24"/>
  <c r="V80" i="24"/>
  <c r="I80" i="24"/>
  <c r="L80" i="24"/>
  <c r="K80" i="24"/>
  <c r="J80" i="24"/>
  <c r="KB36" i="24"/>
  <c r="KA36" i="24"/>
  <c r="JZ36" i="24"/>
  <c r="JP36" i="24"/>
  <c r="JO36" i="24"/>
  <c r="JN36" i="24"/>
  <c r="JD36" i="24"/>
  <c r="JC36" i="24"/>
  <c r="JB36" i="24"/>
  <c r="IR36" i="24"/>
  <c r="IQ36" i="24"/>
  <c r="IP36" i="24"/>
  <c r="IF36" i="24"/>
  <c r="IE36" i="24"/>
  <c r="ID36" i="24"/>
  <c r="HT36" i="24"/>
  <c r="HS36" i="24"/>
  <c r="HR36" i="24"/>
  <c r="HH36" i="24"/>
  <c r="HG36" i="24"/>
  <c r="HF36" i="24"/>
  <c r="GV36" i="24"/>
  <c r="GU36" i="24"/>
  <c r="GT36" i="24"/>
  <c r="GJ36" i="24"/>
  <c r="GI36" i="24"/>
  <c r="GH36" i="24"/>
  <c r="FX36" i="24"/>
  <c r="FW36" i="24"/>
  <c r="FV36" i="24"/>
  <c r="FI36" i="24"/>
  <c r="FL36" i="24"/>
  <c r="FK36" i="24"/>
  <c r="FJ36" i="24"/>
  <c r="EW36" i="24"/>
  <c r="ES36" i="24" s="1"/>
  <c r="EZ36" i="24"/>
  <c r="EY36" i="24"/>
  <c r="EX36" i="24"/>
  <c r="EK36" i="24"/>
  <c r="EI36" i="24" s="1"/>
  <c r="EN36" i="24"/>
  <c r="EM36" i="24"/>
  <c r="EL36" i="24"/>
  <c r="DY36" i="24"/>
  <c r="DV36" i="24" s="1"/>
  <c r="EB36" i="24"/>
  <c r="EA36" i="24"/>
  <c r="DZ36" i="24"/>
  <c r="DM36" i="24"/>
  <c r="DK36" i="24" s="1"/>
  <c r="DP36" i="24"/>
  <c r="DO36" i="24"/>
  <c r="DN36" i="24"/>
  <c r="DA36" i="24"/>
  <c r="DE36" i="24" s="1"/>
  <c r="DD36" i="24"/>
  <c r="DC36" i="24"/>
  <c r="DB36" i="24"/>
  <c r="CO36" i="24"/>
  <c r="CR36" i="24"/>
  <c r="CQ36" i="24"/>
  <c r="CP36" i="24"/>
  <c r="CC36" i="24"/>
  <c r="CF36" i="24"/>
  <c r="CE36" i="24"/>
  <c r="CD36" i="24"/>
  <c r="BQ36" i="24"/>
  <c r="BT36" i="24"/>
  <c r="BS36" i="24"/>
  <c r="BR36" i="24"/>
  <c r="AS36" i="24"/>
  <c r="AW36" i="24" s="1"/>
  <c r="AV36" i="24"/>
  <c r="AU36" i="24"/>
  <c r="AT36" i="24"/>
  <c r="AI36" i="24"/>
  <c r="U36" i="24"/>
  <c r="T36" i="24" s="1"/>
  <c r="W36" i="24"/>
  <c r="V36" i="24"/>
  <c r="I36" i="24"/>
  <c r="L36" i="24"/>
  <c r="K36" i="24"/>
  <c r="J36" i="24"/>
  <c r="KB12" i="24"/>
  <c r="KA12" i="24"/>
  <c r="JZ12" i="24"/>
  <c r="JP12" i="24"/>
  <c r="JO12" i="24"/>
  <c r="JN12" i="24"/>
  <c r="JD12" i="24"/>
  <c r="JC12" i="24"/>
  <c r="JB12" i="24"/>
  <c r="IR12" i="24"/>
  <c r="IQ12" i="24"/>
  <c r="IP12" i="24"/>
  <c r="IF12" i="24"/>
  <c r="IE12" i="24"/>
  <c r="ID12" i="24"/>
  <c r="HU12" i="24"/>
  <c r="HT12" i="24"/>
  <c r="HS12" i="24"/>
  <c r="HR12" i="24"/>
  <c r="HH12" i="24"/>
  <c r="HG12" i="24"/>
  <c r="HF12" i="24"/>
  <c r="GV12" i="24"/>
  <c r="GU12" i="24"/>
  <c r="GT12" i="24"/>
  <c r="GJ12" i="24"/>
  <c r="GI12" i="24"/>
  <c r="GH12" i="24"/>
  <c r="FX12" i="24"/>
  <c r="FW12" i="24"/>
  <c r="FV12" i="24"/>
  <c r="FI12" i="24"/>
  <c r="FF12" i="24" s="1"/>
  <c r="FL12" i="24"/>
  <c r="FK12" i="24"/>
  <c r="FJ12" i="24"/>
  <c r="EW12" i="24"/>
  <c r="EU12" i="24" s="1"/>
  <c r="EZ12" i="24"/>
  <c r="EY12" i="24"/>
  <c r="EX12" i="24"/>
  <c r="EK12" i="24"/>
  <c r="EI12" i="24" s="1"/>
  <c r="EN12" i="24"/>
  <c r="EM12" i="24"/>
  <c r="EL12" i="24"/>
  <c r="DY12" i="24"/>
  <c r="EB12" i="24"/>
  <c r="EA12" i="24"/>
  <c r="DZ12" i="24"/>
  <c r="DM12" i="24"/>
  <c r="DQ12" i="24" s="1"/>
  <c r="DP12" i="24"/>
  <c r="DO12" i="24"/>
  <c r="DN12" i="24"/>
  <c r="DA12" i="24"/>
  <c r="DD12" i="24"/>
  <c r="DC12" i="24"/>
  <c r="DB12" i="24"/>
  <c r="CO12" i="24"/>
  <c r="CS12" i="24" s="1"/>
  <c r="CR12" i="24"/>
  <c r="CQ12" i="24"/>
  <c r="CP12" i="24"/>
  <c r="CC12" i="24"/>
  <c r="CF12" i="24"/>
  <c r="CE12" i="24"/>
  <c r="CD12" i="24"/>
  <c r="BQ12" i="24"/>
  <c r="BO12" i="24" s="1"/>
  <c r="BT12" i="24"/>
  <c r="BS12" i="24"/>
  <c r="BR12" i="24"/>
  <c r="AS12" i="24"/>
  <c r="AV12" i="24"/>
  <c r="AU12" i="24"/>
  <c r="AT12" i="24"/>
  <c r="AG12" i="24"/>
  <c r="AE12" i="24" s="1"/>
  <c r="AH12" i="24"/>
  <c r="AJ12" i="24"/>
  <c r="AI12" i="24"/>
  <c r="U12" i="24"/>
  <c r="R12" i="24" s="1"/>
  <c r="X12" i="24"/>
  <c r="W12" i="24"/>
  <c r="V12" i="24"/>
  <c r="I12" i="24"/>
  <c r="E12" i="24" s="1"/>
  <c r="L12" i="24"/>
  <c r="K12" i="24"/>
  <c r="J12" i="24"/>
  <c r="KC11" i="24"/>
  <c r="KB11" i="24"/>
  <c r="KA11" i="24"/>
  <c r="JZ11" i="24"/>
  <c r="JV11" i="24"/>
  <c r="JU11" i="24"/>
  <c r="JP11" i="24"/>
  <c r="JO11" i="24"/>
  <c r="JN11" i="24"/>
  <c r="JI11" i="24"/>
  <c r="JD11" i="24"/>
  <c r="JC11" i="24"/>
  <c r="JB11" i="24"/>
  <c r="IR11" i="24"/>
  <c r="IQ11" i="24"/>
  <c r="IP11" i="24"/>
  <c r="IF11" i="24"/>
  <c r="IE11" i="24"/>
  <c r="ID11" i="24"/>
  <c r="HU11" i="24"/>
  <c r="HT11" i="24"/>
  <c r="HS11" i="24"/>
  <c r="HR11" i="24"/>
  <c r="HN11" i="24"/>
  <c r="HH11" i="24"/>
  <c r="HG11" i="24"/>
  <c r="HF11" i="24"/>
  <c r="GV11" i="24"/>
  <c r="GU11" i="24"/>
  <c r="GT11" i="24"/>
  <c r="GJ11" i="24"/>
  <c r="GI11" i="24"/>
  <c r="GH11" i="24"/>
  <c r="FX11" i="24"/>
  <c r="FW11" i="24"/>
  <c r="FV11" i="24"/>
  <c r="FI11" i="24"/>
  <c r="FL11" i="24"/>
  <c r="FK11" i="24"/>
  <c r="FJ11" i="24"/>
  <c r="EW11" i="24"/>
  <c r="EV11" i="24" s="1"/>
  <c r="EZ11" i="24"/>
  <c r="EY11" i="24"/>
  <c r="EX11" i="24"/>
  <c r="EK11" i="24"/>
  <c r="EO11" i="24" s="1"/>
  <c r="EN11" i="24"/>
  <c r="EM11" i="24"/>
  <c r="EL11" i="24"/>
  <c r="DY11" i="24"/>
  <c r="EB11" i="24"/>
  <c r="EA11" i="24"/>
  <c r="DZ11" i="24"/>
  <c r="DM11" i="24"/>
  <c r="DK11" i="24" s="1"/>
  <c r="DP11" i="24"/>
  <c r="DO11" i="24"/>
  <c r="DN11" i="24"/>
  <c r="DA11" i="24"/>
  <c r="DD11" i="24"/>
  <c r="DC11" i="24"/>
  <c r="DB11" i="24"/>
  <c r="CO11" i="24"/>
  <c r="CS11" i="24" s="1"/>
  <c r="CR11" i="24"/>
  <c r="CQ11" i="24"/>
  <c r="CP11" i="24"/>
  <c r="CC11" i="24"/>
  <c r="CB11" i="24" s="1"/>
  <c r="CF11" i="24"/>
  <c r="CE11" i="24"/>
  <c r="CD11" i="24"/>
  <c r="BQ11" i="24"/>
  <c r="BO11" i="24" s="1"/>
  <c r="BT11" i="24"/>
  <c r="BS11" i="24"/>
  <c r="BR11" i="24"/>
  <c r="BE11" i="24"/>
  <c r="BA11" i="24" s="1"/>
  <c r="BH11" i="24"/>
  <c r="BG11" i="24"/>
  <c r="BF11" i="24"/>
  <c r="AS11" i="24"/>
  <c r="AV11" i="24"/>
  <c r="AU11" i="24"/>
  <c r="AT11" i="24"/>
  <c r="AI11" i="24"/>
  <c r="U11" i="24"/>
  <c r="S11" i="24" s="1"/>
  <c r="W11" i="24"/>
  <c r="V11" i="24"/>
  <c r="N11" i="24"/>
  <c r="I11" i="24"/>
  <c r="E11" i="24" s="1"/>
  <c r="K11" i="24"/>
  <c r="J11" i="24"/>
  <c r="K5" i="21"/>
  <c r="F5" i="2"/>
  <c r="E5" i="2" s="1"/>
  <c r="F6" i="2"/>
  <c r="E6" i="2" s="1"/>
  <c r="F16" i="2"/>
  <c r="E16" i="2" s="1"/>
  <c r="F17" i="2"/>
  <c r="E17" i="2" s="1"/>
  <c r="F15" i="2"/>
  <c r="E15" i="2" s="1"/>
  <c r="F14" i="2"/>
  <c r="E14" i="2" s="1"/>
  <c r="F10" i="2"/>
  <c r="E10" i="2" s="1"/>
  <c r="F13" i="2"/>
  <c r="E13" i="2" s="1"/>
  <c r="F12" i="2"/>
  <c r="E12" i="2" s="1"/>
  <c r="F11" i="2"/>
  <c r="E11" i="2" s="1"/>
  <c r="F9" i="2"/>
  <c r="E9" i="2" s="1"/>
  <c r="F8" i="2"/>
  <c r="E8" i="2" s="1"/>
  <c r="F7" i="2"/>
  <c r="E7" i="2" s="1"/>
  <c r="F4" i="2"/>
  <c r="E4" i="2" s="1"/>
  <c r="F3" i="2"/>
  <c r="E3" i="2" s="1"/>
  <c r="F2" i="2"/>
  <c r="E2" i="2" s="1"/>
  <c r="I30" i="12"/>
  <c r="I29" i="12"/>
  <c r="I24" i="12"/>
  <c r="I23" i="12"/>
  <c r="I22" i="12"/>
  <c r="B26" i="23"/>
  <c r="B2" i="23"/>
  <c r="B30" i="23"/>
  <c r="W1" i="12"/>
  <c r="W2" i="12" s="1"/>
  <c r="B28" i="23"/>
  <c r="B27" i="23"/>
  <c r="B25" i="23"/>
  <c r="B24" i="23"/>
  <c r="B23" i="23"/>
  <c r="B20" i="23"/>
  <c r="B19" i="23"/>
  <c r="B18" i="23"/>
  <c r="B17" i="23"/>
  <c r="B16" i="23"/>
  <c r="B15" i="23"/>
  <c r="B14" i="23"/>
  <c r="B13" i="23"/>
  <c r="B12" i="23"/>
  <c r="B11" i="23"/>
  <c r="B10" i="23"/>
  <c r="B9" i="23"/>
  <c r="B8" i="23"/>
  <c r="B7" i="23"/>
  <c r="U1" i="12"/>
  <c r="U30" i="12"/>
  <c r="U23" i="12"/>
  <c r="B3" i="23" s="1"/>
  <c r="W23" i="12"/>
  <c r="B31" i="23"/>
  <c r="V30" i="23"/>
  <c r="B6" i="23"/>
  <c r="T1" i="12"/>
  <c r="T2" i="12"/>
  <c r="S1" i="12"/>
  <c r="S30" i="12"/>
  <c r="R1" i="12"/>
  <c r="R24" i="12"/>
  <c r="Q1" i="12"/>
  <c r="P1" i="12"/>
  <c r="P22" i="12" s="1"/>
  <c r="O1" i="12"/>
  <c r="O22" i="12"/>
  <c r="O2" i="12"/>
  <c r="N1" i="12"/>
  <c r="N24" i="12" s="1"/>
  <c r="M1" i="12"/>
  <c r="M30" i="12" s="1"/>
  <c r="L1" i="12"/>
  <c r="K1" i="12"/>
  <c r="K2" i="12" s="1"/>
  <c r="J1" i="12"/>
  <c r="J30" i="12" s="1"/>
  <c r="H1" i="12"/>
  <c r="H24" i="12" s="1"/>
  <c r="G1" i="12"/>
  <c r="F1" i="12"/>
  <c r="F2" i="12" s="1"/>
  <c r="E1" i="12"/>
  <c r="D1" i="12"/>
  <c r="D2" i="12" s="1"/>
  <c r="D22" i="12"/>
  <c r="C1" i="12"/>
  <c r="C22" i="12" s="1"/>
  <c r="B1" i="12"/>
  <c r="B2" i="12" s="1"/>
  <c r="W29" i="12"/>
  <c r="U29" i="12"/>
  <c r="W22"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B22" i="12"/>
  <c r="B24" i="12"/>
  <c r="D24" i="12"/>
  <c r="K22" i="12"/>
  <c r="K24" i="12"/>
  <c r="S22" i="12"/>
  <c r="S24" i="12"/>
  <c r="D30" i="12"/>
  <c r="B30" i="12"/>
  <c r="J5" i="21"/>
  <c r="I5" i="21"/>
  <c r="H5" i="21"/>
  <c r="G5" i="21"/>
  <c r="F5" i="21"/>
  <c r="E5" i="21"/>
  <c r="A6" i="21"/>
  <c r="A5" i="21"/>
  <c r="A2" i="21"/>
  <c r="N22" i="12"/>
  <c r="E24" i="12"/>
  <c r="L2" i="12"/>
  <c r="N2" i="12"/>
  <c r="L24" i="12"/>
  <c r="N30" i="12"/>
  <c r="T30" i="12"/>
  <c r="CM47" i="24"/>
  <c r="Q53" i="24"/>
  <c r="Q102" i="24"/>
  <c r="FT69" i="24"/>
  <c r="DK103" i="24"/>
  <c r="AE41" i="24"/>
  <c r="BY78" i="24"/>
  <c r="CM89" i="24"/>
  <c r="AE97" i="24"/>
  <c r="CX98" i="24"/>
  <c r="Q100" i="24"/>
  <c r="DI56" i="24"/>
  <c r="FE64" i="24"/>
  <c r="CM34" i="24"/>
  <c r="CK88" i="24"/>
  <c r="HA63" i="24"/>
  <c r="FR48" i="24"/>
  <c r="HB63" i="24"/>
  <c r="HI63" i="24"/>
  <c r="AC53" i="24"/>
  <c r="ES65" i="24"/>
  <c r="R78" i="24"/>
  <c r="IK14" i="24"/>
  <c r="GD51" i="24"/>
  <c r="GW35" i="24"/>
  <c r="HC12" i="24"/>
  <c r="HA12" i="24"/>
  <c r="HC40" i="24"/>
  <c r="HI40" i="24"/>
  <c r="HB40" i="24"/>
  <c r="HC92" i="24"/>
  <c r="HI92" i="24"/>
  <c r="HB92" i="24"/>
  <c r="HN80" i="24"/>
  <c r="HM80" i="24"/>
  <c r="HN81" i="24"/>
  <c r="IS48" i="24"/>
  <c r="IK48" i="24"/>
  <c r="IW35" i="24"/>
  <c r="JE35" i="24"/>
  <c r="IX35" i="24"/>
  <c r="DJ101" i="24"/>
  <c r="EI34" i="24"/>
  <c r="GP72" i="24"/>
  <c r="R63" i="24"/>
  <c r="HP103" i="24"/>
  <c r="HU103" i="24"/>
  <c r="HY25" i="24"/>
  <c r="IZ67" i="24"/>
  <c r="JE99" i="24"/>
  <c r="IW99" i="24"/>
  <c r="IL48" i="24"/>
  <c r="FY21" i="24"/>
  <c r="FQ66" i="24"/>
  <c r="GD91" i="24"/>
  <c r="HP82" i="24"/>
  <c r="HU82" i="24"/>
  <c r="HN82" i="24"/>
  <c r="CK63" i="24"/>
  <c r="DI34" i="24"/>
  <c r="HM103" i="24"/>
  <c r="IX100" i="24"/>
  <c r="JE100" i="24"/>
  <c r="HY97" i="24"/>
  <c r="FY25" i="24"/>
  <c r="FR25" i="24"/>
  <c r="FQ25" i="24"/>
  <c r="GR47" i="24"/>
  <c r="GW47" i="24"/>
  <c r="GP47" i="24"/>
  <c r="GR87" i="24"/>
  <c r="GO87" i="24"/>
  <c r="HP104" i="24"/>
  <c r="HM104" i="24"/>
  <c r="IA65" i="24"/>
  <c r="IG65" i="24"/>
  <c r="HZ65" i="24"/>
  <c r="HY65" i="24"/>
  <c r="JE72" i="24"/>
  <c r="IX72" i="24"/>
  <c r="AF65" i="24"/>
  <c r="DW41" i="24"/>
  <c r="AC17" i="24"/>
  <c r="AC65" i="24"/>
  <c r="DJ103" i="24"/>
  <c r="AD65" i="24"/>
  <c r="AC40" i="24"/>
  <c r="AC56" i="24"/>
  <c r="AD56" i="24"/>
  <c r="GP66" i="24"/>
  <c r="GP87" i="24"/>
  <c r="GW87" i="24"/>
  <c r="JI90" i="24"/>
  <c r="CK102" i="24"/>
  <c r="BP103" i="24"/>
  <c r="BU103" i="24"/>
  <c r="IK107" i="24"/>
  <c r="HD90" i="24"/>
  <c r="DK35" i="24"/>
  <c r="DJ81" i="24"/>
  <c r="HM34" i="24"/>
  <c r="JU34" i="24"/>
  <c r="BY89" i="24"/>
  <c r="JQ90" i="24"/>
  <c r="HY76" i="24"/>
  <c r="IL107" i="24"/>
  <c r="IS107" i="24"/>
  <c r="BO23" i="24"/>
  <c r="EU84" i="24"/>
  <c r="CL52" i="24"/>
  <c r="HN34" i="24"/>
  <c r="JV34" i="24"/>
  <c r="KC34" i="24"/>
  <c r="HA92" i="24"/>
  <c r="HZ76" i="24"/>
  <c r="IG76" i="24"/>
  <c r="IY69" i="24"/>
  <c r="FG104" i="24"/>
  <c r="FH104" i="24"/>
  <c r="BY34" i="24"/>
  <c r="FA89" i="24"/>
  <c r="EI74" i="24"/>
  <c r="EO74" i="24"/>
  <c r="EJ74" i="24"/>
  <c r="EG74" i="24"/>
  <c r="GQ99" i="24"/>
  <c r="EU40" i="24"/>
  <c r="FA72" i="24"/>
  <c r="BZ79" i="24"/>
  <c r="DX92" i="24"/>
  <c r="HZ97" i="24"/>
  <c r="IG97" i="24"/>
  <c r="IX98" i="24"/>
  <c r="JE98" i="24"/>
  <c r="IB76" i="24"/>
  <c r="IK96" i="24"/>
  <c r="JU86" i="24"/>
  <c r="HN102" i="24"/>
  <c r="DI103" i="24"/>
  <c r="JL58" i="24"/>
  <c r="AD84" i="24"/>
  <c r="EC23" i="24"/>
  <c r="M84" i="24"/>
  <c r="AF84" i="24"/>
  <c r="Q63" i="24"/>
  <c r="AC100" i="24"/>
  <c r="FT61" i="24"/>
  <c r="FY61" i="24"/>
  <c r="FR61" i="24"/>
  <c r="FQ61" i="24"/>
  <c r="AC98" i="24"/>
  <c r="DQ79" i="24"/>
  <c r="DK79" i="24"/>
  <c r="DJ79" i="24"/>
  <c r="DQ97" i="24"/>
  <c r="FS25" i="24"/>
  <c r="IL96" i="24"/>
  <c r="GF91" i="24"/>
  <c r="GQ58" i="24"/>
  <c r="IN107" i="24"/>
  <c r="BM90" i="24"/>
  <c r="DX76" i="24"/>
  <c r="T106" i="24"/>
  <c r="BA106" i="24"/>
  <c r="CN106" i="24"/>
  <c r="CS106" i="24"/>
  <c r="IA23" i="24"/>
  <c r="IL106" i="24"/>
  <c r="IM14" i="24"/>
  <c r="IM53" i="24"/>
  <c r="IY67" i="24"/>
  <c r="JW86" i="24"/>
  <c r="CZ20" i="24"/>
  <c r="AD21" i="24"/>
  <c r="AD26" i="24"/>
  <c r="EG71" i="24"/>
  <c r="DJ75" i="24"/>
  <c r="CG105" i="24"/>
  <c r="DJ106" i="24"/>
  <c r="GF59" i="24"/>
  <c r="GK59" i="24"/>
  <c r="GD59" i="24"/>
  <c r="GW101" i="24"/>
  <c r="GP101" i="24"/>
  <c r="GO101" i="24"/>
  <c r="HC58" i="24"/>
  <c r="HI58" i="24"/>
  <c r="HB58" i="24"/>
  <c r="HU73" i="24"/>
  <c r="HN73" i="24"/>
  <c r="HY74" i="24"/>
  <c r="IG74" i="24"/>
  <c r="HZ74" i="24"/>
  <c r="HY104" i="24"/>
  <c r="IZ35" i="24"/>
  <c r="IY35" i="24"/>
  <c r="JX84" i="24"/>
  <c r="JW84" i="24"/>
  <c r="JW103" i="24"/>
  <c r="JX103" i="24"/>
  <c r="JU103" i="24"/>
  <c r="KC103" i="24"/>
  <c r="AD12" i="24"/>
  <c r="AC41" i="24"/>
  <c r="EJ81" i="24"/>
  <c r="EO81" i="24"/>
  <c r="CZ82" i="24"/>
  <c r="BN59" i="24"/>
  <c r="Y71" i="24"/>
  <c r="CZ69" i="24"/>
  <c r="Y91" i="24"/>
  <c r="T91" i="24"/>
  <c r="AP98" i="24"/>
  <c r="FM63" i="24"/>
  <c r="CS65" i="24"/>
  <c r="CL65" i="24"/>
  <c r="FE71" i="24"/>
  <c r="BY72" i="24"/>
  <c r="FA96" i="24"/>
  <c r="CS36" i="24"/>
  <c r="T16" i="24"/>
  <c r="BM32" i="24"/>
  <c r="DJ35" i="24"/>
  <c r="EJ35" i="24"/>
  <c r="EO35" i="24"/>
  <c r="Y51" i="24"/>
  <c r="Q51" i="24"/>
  <c r="FM51" i="24"/>
  <c r="DQ71" i="24"/>
  <c r="FA73" i="24"/>
  <c r="ET73" i="24"/>
  <c r="ES73" i="24"/>
  <c r="M53" i="24"/>
  <c r="CX53" i="24"/>
  <c r="CW51" i="24"/>
  <c r="DU51" i="24"/>
  <c r="CB66" i="24"/>
  <c r="T79" i="24"/>
  <c r="T63" i="24"/>
  <c r="Q67" i="24"/>
  <c r="EG72" i="24"/>
  <c r="DE76" i="24"/>
  <c r="DU101" i="24"/>
  <c r="FE90" i="24"/>
  <c r="ES88" i="24"/>
  <c r="ES98" i="24"/>
  <c r="EH102" i="24"/>
  <c r="EG102" i="24"/>
  <c r="FG105" i="24"/>
  <c r="FM105" i="24"/>
  <c r="FF105" i="24"/>
  <c r="EH74" i="24"/>
  <c r="DU76" i="24"/>
  <c r="FA61" i="24"/>
  <c r="E99" i="24"/>
  <c r="DL103" i="24"/>
  <c r="EI105" i="24"/>
  <c r="BN107" i="24"/>
  <c r="BP107" i="24"/>
  <c r="BO107" i="24"/>
  <c r="IZ99" i="24"/>
  <c r="IY99" i="24"/>
  <c r="F99" i="24"/>
  <c r="BN103" i="24"/>
  <c r="AP105" i="24"/>
  <c r="HC26" i="24"/>
  <c r="HO104" i="24"/>
  <c r="IB40" i="24"/>
  <c r="IA97" i="24"/>
  <c r="IY98" i="24"/>
  <c r="JX47" i="24"/>
  <c r="JX81" i="24"/>
  <c r="BM106" i="24"/>
  <c r="ES106" i="24"/>
  <c r="FT98" i="24"/>
  <c r="HO34" i="24"/>
  <c r="CX12" i="24"/>
  <c r="FG15" i="24"/>
  <c r="FE40" i="24"/>
  <c r="AF20" i="24"/>
  <c r="DL35" i="24"/>
  <c r="EG47" i="24"/>
  <c r="EV47" i="24"/>
  <c r="FA47" i="24"/>
  <c r="F84" i="24"/>
  <c r="AE84" i="24"/>
  <c r="AC84" i="24"/>
  <c r="EO58" i="24"/>
  <c r="EI58" i="24"/>
  <c r="EH58" i="24"/>
  <c r="AE64" i="24"/>
  <c r="AF64" i="24"/>
  <c r="AC64" i="24"/>
  <c r="CL35" i="24"/>
  <c r="EI81" i="24"/>
  <c r="R52" i="24"/>
  <c r="BM52" i="24"/>
  <c r="DK52" i="24"/>
  <c r="DJ52" i="24"/>
  <c r="FF59" i="24"/>
  <c r="DE58" i="24"/>
  <c r="AD20" i="24"/>
  <c r="DK81" i="24"/>
  <c r="FM81" i="24"/>
  <c r="FH81" i="24"/>
  <c r="CL48" i="24"/>
  <c r="DU64" i="24"/>
  <c r="AE82" i="24"/>
  <c r="AF82" i="24"/>
  <c r="BY58" i="24"/>
  <c r="CB58" i="24"/>
  <c r="EO26" i="24"/>
  <c r="M64" i="24"/>
  <c r="F64" i="24"/>
  <c r="E64" i="24"/>
  <c r="T87" i="24"/>
  <c r="CK87" i="24"/>
  <c r="CX78" i="24"/>
  <c r="AD53" i="24"/>
  <c r="BZ53" i="24"/>
  <c r="CN59" i="24"/>
  <c r="AC66" i="24"/>
  <c r="BY66" i="24"/>
  <c r="DI67" i="24"/>
  <c r="CL72" i="24"/>
  <c r="CN78" i="24"/>
  <c r="FA56" i="24"/>
  <c r="AF53" i="24"/>
  <c r="CB53" i="24"/>
  <c r="CG53" i="24"/>
  <c r="T51" i="24"/>
  <c r="DL51" i="24"/>
  <c r="EJ86" i="24"/>
  <c r="BU75" i="24"/>
  <c r="CZ75" i="24"/>
  <c r="FM75" i="24"/>
  <c r="FF75" i="24"/>
  <c r="CX88" i="24"/>
  <c r="M92" i="24"/>
  <c r="AD97" i="24"/>
  <c r="BP97" i="24"/>
  <c r="BU97" i="24"/>
  <c r="CG76" i="24"/>
  <c r="AD98" i="24"/>
  <c r="CL98" i="24"/>
  <c r="EC98" i="24"/>
  <c r="FF101" i="24"/>
  <c r="DV102" i="24"/>
  <c r="ES108" i="24"/>
  <c r="BM112" i="24"/>
  <c r="CS113" i="24"/>
  <c r="CK113" i="24"/>
  <c r="CM107" i="24"/>
  <c r="CW108" i="24"/>
  <c r="FH110" i="24"/>
  <c r="FF110" i="24"/>
  <c r="FE110" i="24"/>
  <c r="AQ113" i="24"/>
  <c r="AW113" i="24"/>
  <c r="ES96" i="24"/>
  <c r="CL89" i="24"/>
  <c r="BM74" i="24"/>
  <c r="DV97" i="24"/>
  <c r="FH97" i="24"/>
  <c r="AF98" i="24"/>
  <c r="CW98" i="24"/>
  <c r="DU99" i="24"/>
  <c r="CB100" i="24"/>
  <c r="F101" i="24"/>
  <c r="BN101" i="24"/>
  <c r="CL102" i="24"/>
  <c r="DQ110" i="24"/>
  <c r="DI110" i="24"/>
  <c r="FG112" i="24"/>
  <c r="FH112" i="24"/>
  <c r="FF112" i="24"/>
  <c r="E92" i="24"/>
  <c r="AC97" i="24"/>
  <c r="CK98" i="24"/>
  <c r="FE101" i="24"/>
  <c r="CG107" i="24"/>
  <c r="EC107" i="24"/>
  <c r="AC109" i="24"/>
  <c r="E110" i="24"/>
  <c r="BI110" i="24"/>
  <c r="BA110" i="24"/>
  <c r="BO110" i="24"/>
  <c r="CW112" i="24"/>
  <c r="DU113" i="24"/>
  <c r="EU124" i="24"/>
  <c r="AW129" i="24"/>
  <c r="AQ129" i="24"/>
  <c r="GF15" i="24"/>
  <c r="GE15" i="24"/>
  <c r="FE116" i="24"/>
  <c r="EG117" i="24"/>
  <c r="FE118" i="24"/>
  <c r="G126" i="24"/>
  <c r="F126" i="24"/>
  <c r="FT75" i="24"/>
  <c r="AP115" i="24"/>
  <c r="BN116" i="24"/>
  <c r="AP117" i="24"/>
  <c r="FF118" i="24"/>
  <c r="BD123" i="24"/>
  <c r="E114" i="24"/>
  <c r="T114" i="24"/>
  <c r="Y114" i="24"/>
  <c r="BA114" i="24"/>
  <c r="DQ114" i="24"/>
  <c r="AR117" i="24"/>
  <c r="E118" i="24"/>
  <c r="BP118" i="24"/>
  <c r="ES118" i="24"/>
  <c r="FM118" i="24"/>
  <c r="AK131" i="24"/>
  <c r="AE131" i="24"/>
  <c r="GQ101" i="24"/>
  <c r="GR101" i="24"/>
  <c r="HO81" i="24"/>
  <c r="HP73" i="24"/>
  <c r="HO73" i="24"/>
  <c r="HP123" i="24"/>
  <c r="HO123" i="24"/>
  <c r="IN48" i="24"/>
  <c r="IM48" i="24"/>
  <c r="JK91" i="24"/>
  <c r="GD129" i="24"/>
  <c r="HC113" i="24"/>
  <c r="HD113" i="24"/>
  <c r="CW129" i="24"/>
  <c r="HC15" i="24"/>
  <c r="HD88" i="24"/>
  <c r="HC88" i="24"/>
  <c r="IB71" i="24"/>
  <c r="IA71" i="24"/>
  <c r="IB20" i="24"/>
  <c r="IA20" i="24"/>
  <c r="GR121" i="24"/>
  <c r="HD40" i="24"/>
  <c r="HC111" i="24"/>
  <c r="HO82" i="24"/>
  <c r="HO103" i="24"/>
  <c r="HO124" i="24"/>
  <c r="HD63" i="24"/>
  <c r="IB65" i="24"/>
  <c r="IM80" i="24"/>
  <c r="JK78" i="24"/>
  <c r="JK131" i="24"/>
  <c r="JL90" i="24"/>
  <c r="IM79" i="24"/>
  <c r="IM108" i="24"/>
  <c r="IY25" i="24"/>
  <c r="CX16" i="24"/>
  <c r="M15" i="24"/>
  <c r="CZ15" i="24"/>
  <c r="DE15" i="24"/>
  <c r="AF17" i="24"/>
  <c r="AD32" i="24"/>
  <c r="AF40" i="24"/>
  <c r="ET40" i="24"/>
  <c r="AD41" i="24"/>
  <c r="DJ23" i="24"/>
  <c r="DQ20" i="24"/>
  <c r="FM20" i="24"/>
  <c r="EJ21" i="24"/>
  <c r="T25" i="24"/>
  <c r="EH25" i="24"/>
  <c r="EV35" i="24"/>
  <c r="CL47" i="24"/>
  <c r="FH47" i="24"/>
  <c r="FM47" i="24"/>
  <c r="R84" i="24"/>
  <c r="CN84" i="24"/>
  <c r="CS84" i="24"/>
  <c r="EO84" i="24"/>
  <c r="CX81" i="24"/>
  <c r="ET81" i="24"/>
  <c r="DJ82" i="24"/>
  <c r="DL56" i="24"/>
  <c r="Y53" i="24"/>
  <c r="BU53" i="24"/>
  <c r="EH53" i="24"/>
  <c r="FH53" i="24"/>
  <c r="R48" i="24"/>
  <c r="CG51" i="24"/>
  <c r="T59" i="24"/>
  <c r="BP59" i="24"/>
  <c r="T26" i="24"/>
  <c r="FG58" i="24"/>
  <c r="S26" i="24"/>
  <c r="R26" i="24"/>
  <c r="FH11" i="24"/>
  <c r="DV16" i="24"/>
  <c r="CX15" i="24"/>
  <c r="AD17" i="24"/>
  <c r="AF32" i="24"/>
  <c r="AD40" i="24"/>
  <c r="CZ40" i="24"/>
  <c r="EV40" i="24"/>
  <c r="AF41" i="24"/>
  <c r="EH21" i="24"/>
  <c r="E35" i="24"/>
  <c r="ET35" i="24"/>
  <c r="H46" i="24"/>
  <c r="DV46" i="24"/>
  <c r="R47" i="24"/>
  <c r="FF47" i="24"/>
  <c r="CZ81" i="24"/>
  <c r="CL82" i="24"/>
  <c r="R56" i="24"/>
  <c r="CN56" i="24"/>
  <c r="DJ56" i="24"/>
  <c r="FE48" i="24"/>
  <c r="EC59" i="24"/>
  <c r="DW59" i="24"/>
  <c r="BN26" i="24"/>
  <c r="FE26" i="24"/>
  <c r="AP63" i="24"/>
  <c r="AC58" i="24"/>
  <c r="Q26" i="24"/>
  <c r="FH59" i="24"/>
  <c r="EV58" i="24"/>
  <c r="EJ26" i="24"/>
  <c r="DX63" i="24"/>
  <c r="H64" i="24"/>
  <c r="AD64" i="24"/>
  <c r="CZ64" i="24"/>
  <c r="EU65" i="24"/>
  <c r="T71" i="24"/>
  <c r="CA71" i="24"/>
  <c r="CL71" i="24"/>
  <c r="DL71" i="24"/>
  <c r="EH71" i="24"/>
  <c r="BZ66" i="24"/>
  <c r="CM69" i="24"/>
  <c r="ET69" i="24"/>
  <c r="DK67" i="24"/>
  <c r="EI87" i="24"/>
  <c r="S86" i="24"/>
  <c r="CZ86" i="24"/>
  <c r="DV86" i="24"/>
  <c r="EV86" i="24"/>
  <c r="FF34" i="24"/>
  <c r="BP73" i="24"/>
  <c r="CL73" i="24"/>
  <c r="BZ78" i="24"/>
  <c r="DV78" i="24"/>
  <c r="FG78" i="24"/>
  <c r="CX79" i="24"/>
  <c r="AE75" i="24"/>
  <c r="AP75" i="24"/>
  <c r="BP75" i="24"/>
  <c r="DL75" i="24"/>
  <c r="BZ96" i="24"/>
  <c r="CM91" i="24"/>
  <c r="ET91" i="24"/>
  <c r="BY90" i="24"/>
  <c r="EI88" i="24"/>
  <c r="DW92" i="24"/>
  <c r="DV92" i="24"/>
  <c r="DX74" i="24"/>
  <c r="CZ97" i="24"/>
  <c r="CY97" i="24"/>
  <c r="CX97" i="24"/>
  <c r="H63" i="24"/>
  <c r="BU64" i="24"/>
  <c r="DL64" i="24"/>
  <c r="DQ64" i="24"/>
  <c r="FH64" i="24"/>
  <c r="FH66" i="24"/>
  <c r="DL67" i="24"/>
  <c r="CZ34" i="24"/>
  <c r="EV34" i="24"/>
  <c r="FG34" i="24"/>
  <c r="CM73" i="24"/>
  <c r="BP78" i="24"/>
  <c r="DW78" i="24"/>
  <c r="AF75" i="24"/>
  <c r="EI75" i="24"/>
  <c r="AE96" i="24"/>
  <c r="EV89" i="24"/>
  <c r="EJ90" i="24"/>
  <c r="EO90" i="24"/>
  <c r="CB88" i="24"/>
  <c r="CG88" i="24"/>
  <c r="CN88" i="24"/>
  <c r="BY92" i="24"/>
  <c r="CG74" i="24"/>
  <c r="CB74" i="24"/>
  <c r="CA74" i="24"/>
  <c r="BZ74" i="24"/>
  <c r="EV87" i="24"/>
  <c r="CB78" i="24"/>
  <c r="DX78" i="24"/>
  <c r="EV79" i="24"/>
  <c r="CB96" i="24"/>
  <c r="T89" i="24"/>
  <c r="EV91" i="24"/>
  <c r="EC90" i="24"/>
  <c r="DQ88" i="24"/>
  <c r="S76" i="24"/>
  <c r="R76" i="24"/>
  <c r="EV97" i="24"/>
  <c r="EU97" i="24"/>
  <c r="CG103" i="24"/>
  <c r="CB103" i="24"/>
  <c r="EC103" i="24"/>
  <c r="DX103" i="24"/>
  <c r="M104" i="24"/>
  <c r="CY105" i="24"/>
  <c r="AD106" i="24"/>
  <c r="AK106" i="24"/>
  <c r="AF106" i="24"/>
  <c r="DW106" i="24"/>
  <c r="EC106" i="24"/>
  <c r="DX106" i="24"/>
  <c r="BC107" i="24"/>
  <c r="BD107" i="24"/>
  <c r="EU107" i="24"/>
  <c r="ET107" i="24"/>
  <c r="FA107" i="24"/>
  <c r="EV107" i="24"/>
  <c r="AD108" i="24"/>
  <c r="AK108" i="24"/>
  <c r="AF108" i="24"/>
  <c r="DX108" i="24"/>
  <c r="G109" i="24"/>
  <c r="F109" i="24"/>
  <c r="M109" i="24"/>
  <c r="H109" i="24"/>
  <c r="DE109" i="24"/>
  <c r="ET109" i="24"/>
  <c r="FA109" i="24"/>
  <c r="FH88" i="24"/>
  <c r="AF97" i="24"/>
  <c r="DX97" i="24"/>
  <c r="EI97" i="24"/>
  <c r="BN76" i="24"/>
  <c r="CY76" i="24"/>
  <c r="DJ76" i="24"/>
  <c r="AP61" i="24"/>
  <c r="CA61" i="24"/>
  <c r="DW99" i="24"/>
  <c r="EH99" i="24"/>
  <c r="G100" i="24"/>
  <c r="R100" i="24"/>
  <c r="AP101" i="24"/>
  <c r="CA101" i="24"/>
  <c r="DW101" i="24"/>
  <c r="EH101" i="24"/>
  <c r="G102" i="24"/>
  <c r="EU102" i="24"/>
  <c r="BA103" i="24"/>
  <c r="CK103" i="24"/>
  <c r="EG103" i="24"/>
  <c r="ES103" i="24"/>
  <c r="CZ76" i="24"/>
  <c r="DK76" i="24"/>
  <c r="FG76" i="24"/>
  <c r="S98" i="24"/>
  <c r="DK98" i="24"/>
  <c r="DX99" i="24"/>
  <c r="EI99" i="24"/>
  <c r="S100" i="24"/>
  <c r="BD100" i="24"/>
  <c r="DK100" i="24"/>
  <c r="CB101" i="24"/>
  <c r="BO102" i="24"/>
  <c r="EV102" i="24"/>
  <c r="AC103" i="24"/>
  <c r="BC103" i="24"/>
  <c r="EH103" i="24"/>
  <c r="EU103" i="24"/>
  <c r="E104" i="24"/>
  <c r="DE104" i="24"/>
  <c r="CZ104" i="24"/>
  <c r="DL76" i="24"/>
  <c r="EJ99" i="24"/>
  <c r="T100" i="24"/>
  <c r="EJ101" i="24"/>
  <c r="T102" i="24"/>
  <c r="AD103" i="24"/>
  <c r="BD103" i="24"/>
  <c r="BI103" i="24"/>
  <c r="BZ103" i="24"/>
  <c r="CS103" i="24"/>
  <c r="DV103" i="24"/>
  <c r="EJ103" i="24"/>
  <c r="EO103" i="24"/>
  <c r="EV103" i="24"/>
  <c r="FA103" i="24"/>
  <c r="CB104" i="24"/>
  <c r="BZ105" i="24"/>
  <c r="ET108" i="24"/>
  <c r="DV109" i="24"/>
  <c r="CX110" i="24"/>
  <c r="DX110" i="24"/>
  <c r="EC110" i="24"/>
  <c r="BD111" i="24"/>
  <c r="BI111" i="24"/>
  <c r="EV111" i="24"/>
  <c r="FA111" i="24"/>
  <c r="F112" i="24"/>
  <c r="AF112" i="24"/>
  <c r="CB112" i="24"/>
  <c r="BD113" i="24"/>
  <c r="BI113" i="24"/>
  <c r="CZ113" i="24"/>
  <c r="DE113" i="24"/>
  <c r="AF114" i="24"/>
  <c r="EV115" i="24"/>
  <c r="DX116" i="24"/>
  <c r="EC116" i="24"/>
  <c r="ET116" i="24"/>
  <c r="H117" i="24"/>
  <c r="M117" i="24"/>
  <c r="CZ117" i="24"/>
  <c r="AF118" i="24"/>
  <c r="AK118" i="24"/>
  <c r="BB118" i="24"/>
  <c r="M119" i="24"/>
  <c r="AD119" i="24"/>
  <c r="CK119" i="24"/>
  <c r="DU119" i="24"/>
  <c r="EH125" i="24"/>
  <c r="EJ125" i="24"/>
  <c r="FF126" i="24"/>
  <c r="EV104" i="24"/>
  <c r="CB105" i="24"/>
  <c r="EV106" i="24"/>
  <c r="AF107" i="24"/>
  <c r="DX107" i="24"/>
  <c r="H108" i="24"/>
  <c r="BD108" i="24"/>
  <c r="EV108" i="24"/>
  <c r="BD110" i="24"/>
  <c r="BB111" i="24"/>
  <c r="ET111" i="24"/>
  <c r="H112" i="24"/>
  <c r="AD112" i="24"/>
  <c r="BZ112" i="24"/>
  <c r="BB113" i="24"/>
  <c r="CX113" i="24"/>
  <c r="ET113" i="24"/>
  <c r="DV114" i="24"/>
  <c r="F115" i="24"/>
  <c r="BB115" i="24"/>
  <c r="AD116" i="24"/>
  <c r="EV116" i="24"/>
  <c r="F117" i="24"/>
  <c r="CX117" i="24"/>
  <c r="AD118" i="24"/>
  <c r="DX119" i="24"/>
  <c r="EC119" i="24"/>
  <c r="BI120" i="24"/>
  <c r="EV120" i="24"/>
  <c r="EJ121" i="24"/>
  <c r="EO121" i="24"/>
  <c r="BP123" i="24"/>
  <c r="BN123" i="24"/>
  <c r="CN124" i="24"/>
  <c r="CL124" i="24"/>
  <c r="DQ119" i="24"/>
  <c r="DL119" i="24"/>
  <c r="AR123" i="24"/>
  <c r="DJ123" i="24"/>
  <c r="EG125" i="24"/>
  <c r="Y127" i="24"/>
  <c r="R127" i="24"/>
  <c r="BA128" i="24"/>
  <c r="Q129" i="24"/>
  <c r="DI129" i="24"/>
  <c r="GP150" i="24"/>
  <c r="FT120" i="24"/>
  <c r="HP122" i="24"/>
  <c r="JK17" i="24"/>
  <c r="JL17" i="24"/>
  <c r="JL112" i="24"/>
  <c r="JK112" i="24"/>
  <c r="JK128" i="24"/>
  <c r="BD131" i="24"/>
  <c r="CB127" i="24"/>
  <c r="Y129" i="24"/>
  <c r="DL129" i="24"/>
  <c r="DQ131" i="24"/>
  <c r="Y151" i="24"/>
  <c r="FT20" i="24"/>
  <c r="FS20" i="24"/>
  <c r="FT48" i="24"/>
  <c r="FS48" i="24"/>
  <c r="FT76" i="24"/>
  <c r="FS76" i="24"/>
  <c r="FT100" i="24"/>
  <c r="FS116" i="24"/>
  <c r="GR72" i="24"/>
  <c r="GQ72" i="24"/>
  <c r="HO12" i="24"/>
  <c r="HP12" i="24"/>
  <c r="BZ145" i="24"/>
  <c r="DJ145" i="24"/>
  <c r="DV145" i="24"/>
  <c r="FR145" i="24"/>
  <c r="BZ146" i="24"/>
  <c r="DV146" i="24"/>
  <c r="HN146" i="24"/>
  <c r="JJ146" i="24"/>
  <c r="BZ147" i="24"/>
  <c r="DV147" i="24"/>
  <c r="FR147" i="24"/>
  <c r="HN147" i="24"/>
  <c r="JJ147" i="24"/>
  <c r="AD148" i="24"/>
  <c r="BZ148" i="24"/>
  <c r="DV148" i="24"/>
  <c r="FR148" i="24"/>
  <c r="HN148" i="24"/>
  <c r="JJ148" i="24"/>
  <c r="AD149" i="24"/>
  <c r="DV149" i="24"/>
  <c r="FR149" i="24"/>
  <c r="HN149" i="24"/>
  <c r="AD150" i="24"/>
  <c r="BZ150" i="24"/>
  <c r="DV150" i="24"/>
  <c r="HU150" i="24"/>
  <c r="HN150" i="24"/>
  <c r="HM150" i="24"/>
  <c r="JQ150" i="24"/>
  <c r="JJ150" i="24"/>
  <c r="JI150" i="24"/>
  <c r="AK151" i="24"/>
  <c r="AD151" i="24"/>
  <c r="AC151" i="24"/>
  <c r="CG151" i="24"/>
  <c r="BZ151" i="24"/>
  <c r="BY151" i="24"/>
  <c r="DU151" i="24"/>
  <c r="FY151" i="24"/>
  <c r="FR151" i="24"/>
  <c r="FQ151" i="24"/>
  <c r="HU151" i="24"/>
  <c r="HN151" i="24"/>
  <c r="HM151" i="24"/>
  <c r="JQ151" i="24"/>
  <c r="JJ151" i="24"/>
  <c r="JI151" i="24"/>
  <c r="GR46" i="24"/>
  <c r="GQ46" i="24"/>
  <c r="GQ71" i="24"/>
  <c r="GF48" i="24"/>
  <c r="GE48" i="24"/>
  <c r="GF128" i="24"/>
  <c r="GE128" i="24"/>
  <c r="GQ20" i="24"/>
  <c r="GQ76" i="24"/>
  <c r="GR100" i="24"/>
  <c r="GQ100" i="24"/>
  <c r="GR120" i="24"/>
  <c r="HD32" i="24"/>
  <c r="HC32" i="24"/>
  <c r="HP47" i="24"/>
  <c r="FS21" i="24"/>
  <c r="FS47" i="24"/>
  <c r="FS66" i="24"/>
  <c r="FS61" i="24"/>
  <c r="FS117" i="24"/>
  <c r="GE16" i="24"/>
  <c r="GE51" i="24"/>
  <c r="GE89" i="24"/>
  <c r="GE109" i="24"/>
  <c r="GE129" i="24"/>
  <c r="GQ21" i="24"/>
  <c r="GQ47" i="24"/>
  <c r="GQ87" i="24"/>
  <c r="HD92" i="24"/>
  <c r="HP40" i="24"/>
  <c r="HP84" i="24"/>
  <c r="HO84" i="24"/>
  <c r="HP87" i="24"/>
  <c r="HP126" i="24"/>
  <c r="IB41" i="24"/>
  <c r="IA41" i="24"/>
  <c r="IN36" i="24"/>
  <c r="IM36" i="24"/>
  <c r="IM78" i="24"/>
  <c r="IB64" i="24"/>
  <c r="IA64" i="24"/>
  <c r="IN106" i="24"/>
  <c r="HD110" i="24"/>
  <c r="HC110" i="24"/>
  <c r="HC126" i="24"/>
  <c r="HP86" i="24"/>
  <c r="HO86" i="24"/>
  <c r="IA74" i="24"/>
  <c r="IN56" i="24"/>
  <c r="IM56" i="24"/>
  <c r="IN96" i="24"/>
  <c r="IM96" i="24"/>
  <c r="IN104" i="24"/>
  <c r="IN128" i="24"/>
  <c r="IM128" i="24"/>
  <c r="IZ46" i="24"/>
  <c r="IY46" i="24"/>
  <c r="IZ72" i="24"/>
  <c r="IY72" i="24"/>
  <c r="IZ100" i="24"/>
  <c r="IY100" i="24"/>
  <c r="IZ120" i="24"/>
  <c r="IY120" i="24"/>
  <c r="JK32" i="24"/>
  <c r="JL48" i="24"/>
  <c r="JX11" i="24"/>
  <c r="JW11" i="24"/>
  <c r="JL26" i="24"/>
  <c r="JK26" i="24"/>
  <c r="JX82" i="24"/>
  <c r="JW82" i="24"/>
  <c r="JX73" i="24"/>
  <c r="JW73" i="24"/>
  <c r="JX104" i="24"/>
  <c r="JW104" i="24"/>
  <c r="JW112" i="24"/>
  <c r="JX124" i="24"/>
  <c r="JW124" i="24"/>
  <c r="JL88" i="24"/>
  <c r="JK88" i="24"/>
  <c r="B29" i="23"/>
  <c r="W30" i="12"/>
  <c r="W24" i="12"/>
  <c r="F30" i="12"/>
  <c r="O30" i="12"/>
  <c r="F24" i="12"/>
  <c r="Q24" i="12"/>
  <c r="F22" i="12"/>
  <c r="O24" i="12"/>
  <c r="AE20" i="24"/>
  <c r="AC20" i="24"/>
  <c r="CX65" i="24"/>
  <c r="CW65" i="24"/>
  <c r="BN86" i="24"/>
  <c r="DU88" i="24"/>
  <c r="H76" i="24"/>
  <c r="J2" i="12"/>
  <c r="J22" i="12"/>
  <c r="R22" i="12"/>
  <c r="R2" i="12"/>
  <c r="R30" i="12"/>
  <c r="J24" i="12"/>
  <c r="U22" i="12"/>
  <c r="P2" i="12"/>
  <c r="P30" i="12"/>
  <c r="P24" i="12"/>
  <c r="S56" i="24"/>
  <c r="FF58" i="24"/>
  <c r="DJ63" i="24"/>
  <c r="CL66" i="24"/>
  <c r="CM66" i="24"/>
  <c r="CX34" i="24"/>
  <c r="FM97" i="24"/>
  <c r="FE97" i="24"/>
  <c r="CA76" i="24"/>
  <c r="U2" i="12"/>
  <c r="C2" i="12"/>
  <c r="E30" i="12"/>
  <c r="E22" i="12"/>
  <c r="E2" i="12"/>
  <c r="C24" i="12"/>
  <c r="C30" i="12"/>
  <c r="L22" i="12"/>
  <c r="L30" i="12"/>
  <c r="T24" i="12"/>
  <c r="T22" i="12"/>
  <c r="U24" i="12"/>
  <c r="FG53" i="24"/>
  <c r="FE53" i="24"/>
  <c r="AP59" i="24"/>
  <c r="EG66" i="24"/>
  <c r="BU67" i="24"/>
  <c r="BN67" i="24"/>
  <c r="DK73" i="24"/>
  <c r="FM78" i="24"/>
  <c r="EC75" i="24"/>
  <c r="DV75" i="24"/>
  <c r="BM91" i="24"/>
  <c r="DQ76" i="24"/>
  <c r="DI76" i="24"/>
  <c r="AE116" i="24"/>
  <c r="DW116" i="24"/>
  <c r="DU116" i="24"/>
  <c r="EH120" i="24"/>
  <c r="CK131" i="24"/>
  <c r="GD126" i="24"/>
  <c r="HO113" i="24"/>
  <c r="HU113" i="24"/>
  <c r="IN126" i="24"/>
  <c r="IK126" i="24"/>
  <c r="JK110" i="24"/>
  <c r="JQ131" i="24"/>
  <c r="JJ131" i="24"/>
  <c r="Q88" i="26"/>
  <c r="N49" i="26"/>
  <c r="L17" i="26"/>
  <c r="GD109" i="24"/>
  <c r="GK109" i="24"/>
  <c r="JJ110" i="24"/>
  <c r="JJ112" i="24"/>
  <c r="ES113" i="24"/>
  <c r="BN119" i="24"/>
  <c r="BO119" i="24"/>
  <c r="DE119" i="24"/>
  <c r="CW123" i="24"/>
  <c r="IL126" i="24"/>
  <c r="IS126" i="24"/>
  <c r="JI129" i="24"/>
  <c r="JI131" i="24"/>
  <c r="HI145" i="24"/>
  <c r="CY101" i="24"/>
  <c r="GP46" i="24"/>
  <c r="GW46" i="24"/>
  <c r="FF81" i="24"/>
  <c r="GD48" i="24"/>
  <c r="GO72" i="24"/>
  <c r="CL86" i="24"/>
  <c r="BO73" i="24"/>
  <c r="DW91" i="24"/>
  <c r="CA100" i="24"/>
  <c r="BP106" i="24"/>
  <c r="DI107" i="24"/>
  <c r="FE113" i="24"/>
  <c r="DU114" i="24"/>
  <c r="BA119" i="24"/>
  <c r="BZ119" i="24"/>
  <c r="AF120" i="24"/>
  <c r="AK120" i="24"/>
  <c r="HM120" i="24"/>
  <c r="DJ122" i="24"/>
  <c r="ET125" i="24"/>
  <c r="EI128" i="24"/>
  <c r="GF130" i="24"/>
  <c r="GK130" i="24"/>
  <c r="GC130" i="24"/>
  <c r="IY114" i="24"/>
  <c r="GP91" i="24"/>
  <c r="DI98" i="24"/>
  <c r="BO101" i="24"/>
  <c r="G122" i="24"/>
  <c r="CG122" i="24"/>
  <c r="BY122" i="24"/>
  <c r="BI123" i="24"/>
  <c r="GQ121" i="24"/>
  <c r="GW121" i="24"/>
  <c r="GP121" i="24"/>
  <c r="IB116" i="24"/>
  <c r="HY116" i="24"/>
  <c r="IA116" i="24"/>
  <c r="IL120" i="24"/>
  <c r="IY129" i="24"/>
  <c r="IX129" i="24"/>
  <c r="CB124" i="24"/>
  <c r="GE110" i="24"/>
  <c r="IN127" i="24"/>
  <c r="IY119" i="24"/>
  <c r="JW113" i="24"/>
  <c r="BO12" i="9"/>
  <c r="E37" i="24"/>
  <c r="E38" i="24"/>
  <c r="DJ128" i="24"/>
  <c r="ES131" i="24"/>
  <c r="JW121" i="24"/>
  <c r="BO13" i="9"/>
  <c r="H43" i="24"/>
  <c r="F43" i="24"/>
  <c r="AB6" i="26"/>
  <c r="W6" i="26"/>
  <c r="R6" i="26"/>
  <c r="L6" i="26"/>
  <c r="AC6" i="26"/>
  <c r="Y6" i="26"/>
  <c r="AA6" i="26"/>
  <c r="V6" i="26"/>
  <c r="P6" i="26"/>
  <c r="K6" i="26"/>
  <c r="M6" i="26"/>
  <c r="Z6" i="26"/>
  <c r="T6" i="26"/>
  <c r="O6" i="26"/>
  <c r="J6" i="26"/>
  <c r="B6" i="26"/>
  <c r="Q6" i="26"/>
  <c r="X6" i="26"/>
  <c r="U6" i="26"/>
  <c r="S6" i="26"/>
  <c r="N6" i="26"/>
  <c r="Z61" i="26"/>
  <c r="R61" i="26"/>
  <c r="K61" i="26"/>
  <c r="W61" i="26"/>
  <c r="Q61" i="26"/>
  <c r="J61" i="26"/>
  <c r="B61" i="26"/>
  <c r="V61" i="26"/>
  <c r="U61" i="26"/>
  <c r="AC61" i="26"/>
  <c r="T61" i="26"/>
  <c r="S61" i="26"/>
  <c r="AA61" i="26"/>
  <c r="P61" i="26"/>
  <c r="Y61" i="26"/>
  <c r="O61" i="26"/>
  <c r="AB61" i="26"/>
  <c r="L61" i="26"/>
  <c r="X61" i="26"/>
  <c r="N61" i="26"/>
  <c r="M61" i="26"/>
  <c r="AB2" i="26"/>
  <c r="W2" i="26"/>
  <c r="R2" i="26"/>
  <c r="L2" i="26"/>
  <c r="AC2" i="26"/>
  <c r="Q2" i="26"/>
  <c r="AA2" i="26"/>
  <c r="V2" i="26"/>
  <c r="P2" i="26"/>
  <c r="K2" i="26"/>
  <c r="U2" i="26"/>
  <c r="Z2" i="26"/>
  <c r="T2" i="26"/>
  <c r="O2" i="26"/>
  <c r="J2" i="26"/>
  <c r="B2" i="26"/>
  <c r="Y2" i="26"/>
  <c r="X2" i="26"/>
  <c r="S2" i="26"/>
  <c r="N2" i="26"/>
  <c r="AB8" i="26"/>
  <c r="Y8" i="26"/>
  <c r="R8" i="26"/>
  <c r="O8" i="26"/>
  <c r="X8" i="26"/>
  <c r="M8" i="26"/>
  <c r="AC8" i="26"/>
  <c r="B8" i="26"/>
  <c r="V8" i="26"/>
  <c r="S8" i="26"/>
  <c r="L8" i="26"/>
  <c r="Q8" i="26"/>
  <c r="J8" i="26"/>
  <c r="Z8" i="26"/>
  <c r="W8" i="26"/>
  <c r="P8" i="26"/>
  <c r="AA8" i="26"/>
  <c r="U8" i="26"/>
  <c r="N8" i="26"/>
  <c r="T8" i="26"/>
  <c r="AB16" i="26"/>
  <c r="V16" i="26"/>
  <c r="B16" i="26"/>
  <c r="W16" i="26"/>
  <c r="Y16" i="26"/>
  <c r="X16" i="26"/>
  <c r="J16" i="26"/>
  <c r="K16" i="26"/>
  <c r="AA16" i="26"/>
  <c r="M16" i="26"/>
  <c r="AC16" i="26"/>
  <c r="L16" i="26"/>
  <c r="R16" i="26"/>
  <c r="O16" i="26"/>
  <c r="Q16" i="26"/>
  <c r="P16" i="26"/>
  <c r="R73" i="26"/>
  <c r="O45" i="26"/>
  <c r="V45" i="26"/>
  <c r="Z15" i="26"/>
  <c r="R15" i="26"/>
  <c r="J15" i="26"/>
  <c r="B15" i="26"/>
  <c r="S15" i="26"/>
  <c r="AC15" i="26"/>
  <c r="L15" i="26"/>
  <c r="AB15" i="26"/>
  <c r="Y15" i="26"/>
  <c r="AA15" i="26"/>
  <c r="O15" i="26"/>
  <c r="P15" i="26"/>
  <c r="M15" i="26"/>
  <c r="W15" i="26"/>
  <c r="N15" i="26"/>
  <c r="T15" i="26"/>
  <c r="Q15" i="26"/>
  <c r="K15" i="26"/>
  <c r="T25" i="26"/>
  <c r="AB25" i="26"/>
  <c r="AA25" i="26"/>
  <c r="M25" i="26"/>
  <c r="AC25" i="26"/>
  <c r="B25" i="26"/>
  <c r="R25" i="26"/>
  <c r="W25" i="26"/>
  <c r="X25" i="26"/>
  <c r="Q25" i="26"/>
  <c r="J25" i="26"/>
  <c r="V25" i="26"/>
  <c r="K25" i="26"/>
  <c r="P25" i="26"/>
  <c r="U25" i="26"/>
  <c r="Z25" i="26"/>
  <c r="O25" i="26"/>
  <c r="L25" i="26"/>
  <c r="R71" i="26"/>
  <c r="AB71" i="26"/>
  <c r="K71" i="26"/>
  <c r="O71" i="26"/>
  <c r="N71" i="26"/>
  <c r="W71" i="26"/>
  <c r="S71" i="26"/>
  <c r="M71" i="26"/>
  <c r="U71" i="26"/>
  <c r="X71" i="26"/>
  <c r="Z71" i="26"/>
  <c r="J71" i="26"/>
  <c r="Q71" i="26"/>
  <c r="Y71" i="26"/>
  <c r="T71" i="26"/>
  <c r="AC71" i="26"/>
  <c r="P71" i="26"/>
  <c r="Q5" i="26"/>
  <c r="Q12" i="26"/>
  <c r="AA5" i="26"/>
  <c r="X5" i="26"/>
  <c r="O7" i="26"/>
  <c r="W7" i="26"/>
  <c r="AA10" i="26"/>
  <c r="V10" i="26"/>
  <c r="P10" i="26"/>
  <c r="K10" i="26"/>
  <c r="O10" i="26"/>
  <c r="W10" i="26"/>
  <c r="AC11" i="26"/>
  <c r="L14" i="26"/>
  <c r="S14" i="26"/>
  <c r="Z14" i="26"/>
  <c r="X18" i="26"/>
  <c r="S18" i="26"/>
  <c r="N18" i="26"/>
  <c r="Z18" i="26"/>
  <c r="R18" i="26"/>
  <c r="K18" i="26"/>
  <c r="P18" i="26"/>
  <c r="AA18" i="26"/>
  <c r="R19" i="26"/>
  <c r="T21" i="26"/>
  <c r="AB21" i="26"/>
  <c r="L21" i="26"/>
  <c r="AA21" i="26"/>
  <c r="Z27" i="26"/>
  <c r="P27" i="26"/>
  <c r="AC27" i="26"/>
  <c r="V27" i="26"/>
  <c r="J27" i="26"/>
  <c r="B27" i="26"/>
  <c r="L27" i="26"/>
  <c r="Y28" i="26"/>
  <c r="Q31" i="26"/>
  <c r="X35" i="26"/>
  <c r="M35" i="26"/>
  <c r="R35" i="26"/>
  <c r="AA37" i="26"/>
  <c r="V37" i="26"/>
  <c r="P37" i="26"/>
  <c r="K37" i="26"/>
  <c r="AB37" i="26"/>
  <c r="T37" i="26"/>
  <c r="N37" i="26"/>
  <c r="AC37" i="26"/>
  <c r="R37" i="26"/>
  <c r="Z37" i="26"/>
  <c r="AC47" i="26"/>
  <c r="W47" i="26"/>
  <c r="O47" i="26"/>
  <c r="Y47" i="26"/>
  <c r="Q47" i="26"/>
  <c r="X47" i="26"/>
  <c r="M47" i="26"/>
  <c r="L47" i="26"/>
  <c r="AA60" i="26"/>
  <c r="V60" i="26"/>
  <c r="P60" i="26"/>
  <c r="K60" i="26"/>
  <c r="Z60" i="26"/>
  <c r="T60" i="26"/>
  <c r="O60" i="26"/>
  <c r="J60" i="26"/>
  <c r="B60" i="26"/>
  <c r="AB60" i="26"/>
  <c r="R60" i="26"/>
  <c r="X60" i="26"/>
  <c r="N60" i="26"/>
  <c r="L60" i="26"/>
  <c r="L5" i="26"/>
  <c r="Z11" i="26"/>
  <c r="R11" i="26"/>
  <c r="J11" i="26"/>
  <c r="B11" i="26"/>
  <c r="K11" i="26"/>
  <c r="V11" i="26"/>
  <c r="AC14" i="26"/>
  <c r="N14" i="26"/>
  <c r="T14" i="26"/>
  <c r="V23" i="26"/>
  <c r="N23" i="26"/>
  <c r="AC23" i="26"/>
  <c r="S23" i="26"/>
  <c r="J23" i="26"/>
  <c r="B23" i="26"/>
  <c r="K23" i="26"/>
  <c r="Z23" i="26"/>
  <c r="X28" i="26"/>
  <c r="M28" i="26"/>
  <c r="AC28" i="26"/>
  <c r="Q28" i="26"/>
  <c r="L28" i="26"/>
  <c r="AB31" i="26"/>
  <c r="U31" i="26"/>
  <c r="M31" i="26"/>
  <c r="X31" i="26"/>
  <c r="P31" i="26"/>
  <c r="R31" i="26"/>
  <c r="AC32" i="26"/>
  <c r="W32" i="26"/>
  <c r="O32" i="26"/>
  <c r="X32" i="26"/>
  <c r="M32" i="26"/>
  <c r="L32" i="26"/>
  <c r="Y32" i="26"/>
  <c r="J53" i="26"/>
  <c r="B53" i="26"/>
  <c r="Y53" i="26"/>
  <c r="U53" i="26"/>
  <c r="N53" i="26"/>
  <c r="P55" i="26"/>
  <c r="AA55" i="26"/>
  <c r="W55" i="26"/>
  <c r="L55" i="26"/>
  <c r="AC59" i="26"/>
  <c r="S59" i="26"/>
  <c r="Y59" i="26"/>
  <c r="AB59" i="26"/>
  <c r="Q59" i="26"/>
  <c r="X59" i="26"/>
  <c r="W59" i="26"/>
  <c r="L59" i="26"/>
  <c r="AC70" i="26"/>
  <c r="T70" i="26"/>
  <c r="AB70" i="26"/>
  <c r="Q70" i="26"/>
  <c r="X70" i="26"/>
  <c r="V70" i="26"/>
  <c r="M70" i="26"/>
  <c r="AB75" i="26"/>
  <c r="Q75" i="26"/>
  <c r="Y75" i="26"/>
  <c r="O75" i="26"/>
  <c r="W75" i="26"/>
  <c r="L75" i="26"/>
  <c r="AA14" i="26"/>
  <c r="V14" i="26"/>
  <c r="P14" i="26"/>
  <c r="K14" i="26"/>
  <c r="O14" i="26"/>
  <c r="W14" i="26"/>
  <c r="V19" i="26"/>
  <c r="N19" i="26"/>
  <c r="AC19" i="26"/>
  <c r="S19" i="26"/>
  <c r="J19" i="26"/>
  <c r="B19" i="26"/>
  <c r="K19" i="26"/>
  <c r="Z19" i="26"/>
  <c r="O36" i="26"/>
  <c r="AA52" i="26"/>
  <c r="V52" i="26"/>
  <c r="P52" i="26"/>
  <c r="K52" i="26"/>
  <c r="AB52" i="26"/>
  <c r="T52" i="26"/>
  <c r="N52" i="26"/>
  <c r="AC52" i="26"/>
  <c r="Z52" i="26"/>
  <c r="S52" i="26"/>
  <c r="L52" i="26"/>
  <c r="W52" i="26"/>
  <c r="U54" i="26"/>
  <c r="N54" i="26"/>
  <c r="Y54" i="26"/>
  <c r="Z54" i="26"/>
  <c r="M59" i="26"/>
  <c r="N70" i="26"/>
  <c r="T75" i="26"/>
  <c r="L9" i="26"/>
  <c r="L13" i="26"/>
  <c r="AA33" i="26"/>
  <c r="V33" i="26"/>
  <c r="P33" i="26"/>
  <c r="K33" i="26"/>
  <c r="O33" i="26"/>
  <c r="W33" i="26"/>
  <c r="M34" i="26"/>
  <c r="Z42" i="26"/>
  <c r="O42" i="26"/>
  <c r="AC42" i="26"/>
  <c r="U42" i="26"/>
  <c r="W43" i="26"/>
  <c r="J43" i="26"/>
  <c r="B43" i="26"/>
  <c r="L43" i="26"/>
  <c r="AC43" i="26"/>
  <c r="P46" i="26"/>
  <c r="AA48" i="26"/>
  <c r="V48" i="26"/>
  <c r="P48" i="26"/>
  <c r="K48" i="26"/>
  <c r="O48" i="26"/>
  <c r="W48" i="26"/>
  <c r="Z57" i="26"/>
  <c r="O57" i="26"/>
  <c r="AC57" i="26"/>
  <c r="V57" i="26"/>
  <c r="K57" i="26"/>
  <c r="AA57" i="26"/>
  <c r="R76" i="26"/>
  <c r="AB78" i="26"/>
  <c r="T78" i="26"/>
  <c r="J78" i="26"/>
  <c r="B78" i="26"/>
  <c r="U78" i="26"/>
  <c r="Q78" i="26"/>
  <c r="L78" i="26"/>
  <c r="X83" i="26"/>
  <c r="Q83" i="26"/>
  <c r="AC83" i="26"/>
  <c r="W83" i="26"/>
  <c r="O83" i="26"/>
  <c r="T83" i="26"/>
  <c r="S83" i="26"/>
  <c r="L83" i="26"/>
  <c r="AB46" i="26"/>
  <c r="U46" i="26"/>
  <c r="M46" i="26"/>
  <c r="Q46" i="26"/>
  <c r="Z46" i="26"/>
  <c r="Z74" i="26"/>
  <c r="P74" i="26"/>
  <c r="X74" i="26"/>
  <c r="M74" i="26"/>
  <c r="AC74" i="26"/>
  <c r="AC76" i="26"/>
  <c r="W81" i="26"/>
  <c r="Q81" i="26"/>
  <c r="J81" i="26"/>
  <c r="B81" i="26"/>
  <c r="Z81" i="26"/>
  <c r="O81" i="26"/>
  <c r="V81" i="26"/>
  <c r="M81" i="26"/>
  <c r="K81" i="26"/>
  <c r="AC81" i="26"/>
  <c r="Z91" i="26"/>
  <c r="R91" i="26"/>
  <c r="L91" i="26"/>
  <c r="X91" i="26"/>
  <c r="Q91" i="26"/>
  <c r="J91" i="26"/>
  <c r="B91" i="26"/>
  <c r="U91" i="26"/>
  <c r="AC91" i="26"/>
  <c r="P91" i="26"/>
  <c r="M91" i="26"/>
  <c r="Z76" i="26"/>
  <c r="AB76" i="26"/>
  <c r="V76" i="26"/>
  <c r="P76" i="26"/>
  <c r="K76" i="26"/>
  <c r="AA76" i="26"/>
  <c r="T76" i="26"/>
  <c r="O76" i="26"/>
  <c r="J76" i="26"/>
  <c r="B76" i="26"/>
  <c r="L76" i="26"/>
  <c r="W76" i="26"/>
  <c r="Q58" i="26"/>
  <c r="AB58" i="26"/>
  <c r="P62" i="26"/>
  <c r="V62" i="26"/>
  <c r="AC62" i="26"/>
  <c r="N68" i="26"/>
  <c r="S68" i="26"/>
  <c r="X68" i="26"/>
  <c r="M69" i="26"/>
  <c r="AA69" i="26"/>
  <c r="AB79" i="26"/>
  <c r="S79" i="26"/>
  <c r="L79" i="26"/>
  <c r="W79" i="26"/>
  <c r="Z80" i="26"/>
  <c r="T80" i="26"/>
  <c r="O80" i="26"/>
  <c r="J80" i="26"/>
  <c r="B80" i="26"/>
  <c r="K80" i="26"/>
  <c r="R80" i="26"/>
  <c r="X80" i="26"/>
  <c r="AB84" i="26"/>
  <c r="W84" i="26"/>
  <c r="R84" i="26"/>
  <c r="L84" i="26"/>
  <c r="AC84" i="26"/>
  <c r="AA84" i="26"/>
  <c r="V84" i="26"/>
  <c r="P84" i="26"/>
  <c r="K84" i="26"/>
  <c r="S84" i="26"/>
  <c r="M85" i="26"/>
  <c r="AB89" i="26"/>
  <c r="W89" i="26"/>
  <c r="R89" i="26"/>
  <c r="L89" i="26"/>
  <c r="AC89" i="26"/>
  <c r="AA89" i="26"/>
  <c r="V89" i="26"/>
  <c r="P89" i="26"/>
  <c r="K89" i="26"/>
  <c r="S89" i="26"/>
  <c r="AA90" i="26"/>
  <c r="U90" i="26"/>
  <c r="M90" i="26"/>
  <c r="Z90" i="26"/>
  <c r="R90" i="26"/>
  <c r="K90" i="26"/>
  <c r="V90" i="26"/>
  <c r="V99" i="26"/>
  <c r="N99" i="26"/>
  <c r="AC99" i="26"/>
  <c r="AB99" i="26"/>
  <c r="T99" i="26"/>
  <c r="L99" i="26"/>
  <c r="X99" i="26"/>
  <c r="N22" i="26"/>
  <c r="S22" i="26"/>
  <c r="N26" i="26"/>
  <c r="S26" i="26"/>
  <c r="N29" i="26"/>
  <c r="S29" i="26"/>
  <c r="O30" i="26"/>
  <c r="V30" i="26"/>
  <c r="N41" i="26"/>
  <c r="S41" i="26"/>
  <c r="N44" i="26"/>
  <c r="S44" i="26"/>
  <c r="N56" i="26"/>
  <c r="S56" i="26"/>
  <c r="B58" i="26"/>
  <c r="J58" i="26"/>
  <c r="B62" i="26"/>
  <c r="J62" i="26"/>
  <c r="Q62" i="26"/>
  <c r="L63" i="26"/>
  <c r="S63" i="26"/>
  <c r="N64" i="26"/>
  <c r="S64" i="26"/>
  <c r="B68" i="26"/>
  <c r="J68" i="26"/>
  <c r="O68" i="26"/>
  <c r="T68" i="26"/>
  <c r="N69" i="26"/>
  <c r="N72" i="26"/>
  <c r="S72" i="26"/>
  <c r="M79" i="26"/>
  <c r="AA79" i="26"/>
  <c r="L80" i="26"/>
  <c r="S80" i="26"/>
  <c r="AA80" i="26"/>
  <c r="B84" i="26"/>
  <c r="J84" i="26"/>
  <c r="T84" i="26"/>
  <c r="R85" i="26"/>
  <c r="B89" i="26"/>
  <c r="J89" i="26"/>
  <c r="T89" i="26"/>
  <c r="B90" i="26"/>
  <c r="J90" i="26"/>
  <c r="W90" i="26"/>
  <c r="B99" i="26"/>
  <c r="J99" i="26"/>
  <c r="Z99" i="26"/>
  <c r="L92" i="26"/>
  <c r="S92" i="26"/>
  <c r="Y92" i="26"/>
  <c r="N93" i="26"/>
  <c r="S93" i="26"/>
  <c r="X93" i="26"/>
  <c r="N97" i="26"/>
  <c r="S97" i="26"/>
  <c r="X97" i="26"/>
  <c r="R98" i="26"/>
  <c r="AC98" i="26"/>
  <c r="N101" i="26"/>
  <c r="S101" i="26"/>
  <c r="X101" i="26"/>
  <c r="P82" i="26"/>
  <c r="V82" i="26"/>
  <c r="M92" i="26"/>
  <c r="T92" i="26"/>
  <c r="B93" i="26"/>
  <c r="J93" i="26"/>
  <c r="O93" i="26"/>
  <c r="T93" i="26"/>
  <c r="M96" i="26"/>
  <c r="B97" i="26"/>
  <c r="J97" i="26"/>
  <c r="O97" i="26"/>
  <c r="T97" i="26"/>
  <c r="B98" i="26"/>
  <c r="J98" i="26"/>
  <c r="B101" i="26"/>
  <c r="J101" i="26"/>
  <c r="O101" i="26"/>
  <c r="T101" i="26"/>
  <c r="JQ149" i="24"/>
  <c r="JI149" i="24"/>
  <c r="CG48" i="24"/>
  <c r="AW118" i="24"/>
  <c r="AR118" i="24"/>
  <c r="AQ118" i="24"/>
  <c r="AP118" i="24"/>
  <c r="CS120" i="24"/>
  <c r="Y120" i="24"/>
  <c r="CN53" i="24"/>
  <c r="EJ48" i="24"/>
  <c r="CK120" i="24"/>
  <c r="M69" i="24"/>
  <c r="CK53" i="24"/>
  <c r="Q2" i="12"/>
  <c r="Q30" i="12"/>
  <c r="Q22" i="12"/>
  <c r="EO25" i="24"/>
  <c r="CX51" i="24"/>
  <c r="CY51" i="24"/>
  <c r="CL58" i="24"/>
  <c r="CM58" i="24"/>
  <c r="CM53" i="24"/>
  <c r="CL84" i="24"/>
  <c r="EO48" i="24"/>
  <c r="DQ80" i="24"/>
  <c r="FS17" i="24"/>
  <c r="ET58" i="24"/>
  <c r="G69" i="24"/>
  <c r="CW47" i="24"/>
  <c r="ET53" i="24"/>
  <c r="M80" i="24"/>
  <c r="FH51" i="24"/>
  <c r="EG48" i="24"/>
  <c r="FA58" i="24"/>
  <c r="CW52" i="24"/>
  <c r="G30" i="12"/>
  <c r="G24" i="12"/>
  <c r="BY130" i="24"/>
  <c r="FR150" i="24"/>
  <c r="AP52" i="24"/>
  <c r="H69" i="24"/>
  <c r="O3" i="26"/>
  <c r="FY150" i="24"/>
  <c r="AP47" i="24"/>
  <c r="CX21" i="24"/>
  <c r="T35" i="24"/>
  <c r="CS75" i="24"/>
  <c r="CK75" i="24"/>
  <c r="S120" i="24"/>
  <c r="EJ56" i="24"/>
  <c r="DE47" i="24"/>
  <c r="BZ48" i="24"/>
  <c r="G2" i="12"/>
  <c r="G22" i="12"/>
  <c r="DJ67" i="24"/>
  <c r="CM106" i="24"/>
  <c r="CK106" i="24"/>
  <c r="EG127" i="24"/>
  <c r="EH127" i="24"/>
  <c r="S2" i="12"/>
  <c r="AW46" i="24"/>
  <c r="AP58" i="24"/>
  <c r="FF96" i="24"/>
  <c r="EC115" i="24"/>
  <c r="DW115" i="24"/>
  <c r="BI119" i="24"/>
  <c r="BD119" i="24"/>
  <c r="BC119" i="24"/>
  <c r="G117" i="24"/>
  <c r="E117" i="24"/>
  <c r="FY147" i="24"/>
  <c r="FQ147" i="24"/>
  <c r="EG107" i="24"/>
  <c r="EH107" i="24"/>
  <c r="CS116" i="24"/>
  <c r="CY117" i="24"/>
  <c r="FM117" i="24"/>
  <c r="DJ119" i="24"/>
  <c r="BZ124" i="24"/>
  <c r="JI147" i="24"/>
  <c r="BM92" i="24"/>
  <c r="AW97" i="24"/>
  <c r="EU61" i="24"/>
  <c r="AK107" i="24"/>
  <c r="BO109" i="24"/>
  <c r="CA110" i="24"/>
  <c r="BC113" i="24"/>
  <c r="FA116" i="24"/>
  <c r="CG125" i="24"/>
  <c r="DJ131" i="24"/>
  <c r="AK147" i="24"/>
  <c r="AC147" i="24"/>
  <c r="CL108" i="24"/>
  <c r="AQ112" i="24"/>
  <c r="EI112" i="24"/>
  <c r="FG113" i="24"/>
  <c r="EO114" i="24"/>
  <c r="CM116" i="24"/>
  <c r="JW123" i="24"/>
  <c r="JX123" i="24"/>
  <c r="CM108" i="24"/>
  <c r="DQ111" i="24"/>
  <c r="FM111" i="24"/>
  <c r="AP121" i="24"/>
  <c r="HU145" i="24"/>
  <c r="HU146" i="24"/>
  <c r="HM148" i="24"/>
  <c r="DL128" i="24"/>
  <c r="GQ119" i="24"/>
  <c r="V41" i="26"/>
  <c r="T41" i="26"/>
  <c r="R41" i="26"/>
  <c r="AB41" i="26"/>
  <c r="O41" i="26"/>
  <c r="X41" i="26"/>
  <c r="W41" i="26"/>
  <c r="J41" i="26"/>
  <c r="K41" i="26"/>
  <c r="AA41" i="26"/>
  <c r="B41" i="26"/>
  <c r="Q41" i="26"/>
  <c r="AC41" i="26"/>
  <c r="Z41" i="26"/>
  <c r="U41" i="26"/>
  <c r="P41" i="26"/>
  <c r="L41" i="26"/>
  <c r="M41" i="26"/>
  <c r="CI29" i="9"/>
  <c r="X15" i="26"/>
  <c r="V15" i="26"/>
  <c r="U15" i="26"/>
  <c r="BO14" i="9"/>
  <c r="CI14" i="9"/>
  <c r="Y41" i="26"/>
  <c r="AA72" i="26"/>
  <c r="L72" i="26"/>
  <c r="AC72" i="26"/>
  <c r="Z72" i="26"/>
  <c r="K72" i="26"/>
  <c r="W72" i="26"/>
  <c r="J72" i="26"/>
  <c r="T72" i="26"/>
  <c r="R72" i="26"/>
  <c r="AB72" i="26"/>
  <c r="O72" i="26"/>
  <c r="X72" i="26"/>
  <c r="P72" i="26"/>
  <c r="M72" i="26"/>
  <c r="B72" i="26"/>
  <c r="U72" i="26"/>
  <c r="V72" i="26"/>
  <c r="Y72" i="26"/>
  <c r="AC77" i="26"/>
  <c r="AA77" i="26"/>
  <c r="B77" i="26"/>
  <c r="X77" i="26"/>
  <c r="V77" i="26"/>
  <c r="N77" i="26"/>
  <c r="T77" i="26"/>
  <c r="Q77" i="26"/>
  <c r="L77" i="26"/>
  <c r="Z77" i="26"/>
  <c r="O77" i="26"/>
  <c r="AB77" i="26"/>
  <c r="J77" i="26"/>
  <c r="P77" i="26"/>
  <c r="R77" i="26"/>
  <c r="W77" i="26"/>
  <c r="M77" i="26"/>
  <c r="AK149" i="24"/>
  <c r="DU150" i="24"/>
  <c r="EC150" i="24"/>
  <c r="JX122" i="24"/>
  <c r="HU149" i="24"/>
  <c r="HM149" i="24"/>
  <c r="U77" i="26"/>
  <c r="Z48" i="26"/>
  <c r="X48" i="26"/>
  <c r="T48" i="26"/>
  <c r="R48" i="26"/>
  <c r="AC48" i="26"/>
  <c r="N48" i="26"/>
  <c r="AB48" i="26"/>
  <c r="J48" i="26"/>
  <c r="M48" i="26"/>
  <c r="Q48" i="26"/>
  <c r="U48" i="26"/>
  <c r="S48" i="26"/>
  <c r="L48" i="26"/>
  <c r="B48" i="26"/>
  <c r="HB131" i="24"/>
  <c r="E43" i="24"/>
  <c r="AB24" i="26"/>
  <c r="Z24" i="26"/>
  <c r="W24" i="26"/>
  <c r="AA24" i="26"/>
  <c r="M24" i="26"/>
  <c r="U24" i="26"/>
  <c r="B24" i="26"/>
  <c r="L24" i="26"/>
  <c r="AC96" i="26"/>
  <c r="X96" i="26"/>
  <c r="P96" i="26"/>
  <c r="N96" i="26"/>
  <c r="T96" i="26"/>
  <c r="J96" i="26"/>
  <c r="O96" i="26"/>
  <c r="AA96" i="26"/>
  <c r="B96" i="26"/>
  <c r="K96" i="26"/>
  <c r="W96" i="26"/>
  <c r="V30" i="12"/>
  <c r="V24" i="12"/>
  <c r="B4" i="23"/>
  <c r="Z22" i="26"/>
  <c r="K22" i="26"/>
  <c r="W22" i="26"/>
  <c r="J22" i="26"/>
  <c r="V22" i="26"/>
  <c r="R22" i="26"/>
  <c r="AA22" i="26"/>
  <c r="L22" i="26"/>
  <c r="AC22" i="26"/>
  <c r="P22" i="26"/>
  <c r="O22" i="26"/>
  <c r="M22" i="26"/>
  <c r="K39" i="26"/>
  <c r="O39" i="26"/>
  <c r="Z39" i="26"/>
  <c r="L39" i="26"/>
  <c r="AA39" i="26"/>
  <c r="Q39" i="26"/>
  <c r="W39" i="26"/>
  <c r="B39" i="26"/>
  <c r="N39" i="26"/>
  <c r="V39" i="26"/>
  <c r="P39" i="26"/>
  <c r="Y39" i="26"/>
  <c r="R39" i="26"/>
  <c r="P99" i="26"/>
  <c r="R99" i="26"/>
  <c r="K99" i="26"/>
  <c r="O99" i="26"/>
  <c r="M99" i="26"/>
  <c r="W99" i="26"/>
  <c r="U99" i="26"/>
  <c r="JK111" i="24"/>
  <c r="JL111" i="24"/>
  <c r="E87" i="24"/>
  <c r="X22" i="26"/>
  <c r="AB55" i="26"/>
  <c r="B55" i="26"/>
  <c r="K55" i="26"/>
  <c r="Y55" i="26"/>
  <c r="U55" i="26"/>
  <c r="T55" i="26"/>
  <c r="V55" i="26"/>
  <c r="AC55" i="26"/>
  <c r="N80" i="26"/>
  <c r="AB80" i="26"/>
  <c r="AC80" i="26"/>
  <c r="W80" i="26"/>
  <c r="P80" i="26"/>
  <c r="Q80" i="26"/>
  <c r="U80" i="26"/>
  <c r="Y80" i="26"/>
  <c r="V80" i="26"/>
  <c r="JK127" i="24"/>
  <c r="JL127" i="24"/>
  <c r="CL29" i="9"/>
  <c r="S7" i="26"/>
  <c r="B7" i="26"/>
  <c r="R7" i="26"/>
  <c r="Z7" i="26"/>
  <c r="N7" i="26"/>
  <c r="AC7" i="26"/>
  <c r="V7" i="26"/>
  <c r="K7" i="26"/>
  <c r="AB7" i="26"/>
  <c r="J7" i="26"/>
  <c r="M7" i="26"/>
  <c r="L7" i="26"/>
  <c r="U7" i="26"/>
  <c r="B12" i="26"/>
  <c r="AB12" i="26"/>
  <c r="Z12" i="26"/>
  <c r="N12" i="26"/>
  <c r="T12" i="26"/>
  <c r="U12" i="26"/>
  <c r="R12" i="26"/>
  <c r="K12" i="26"/>
  <c r="X12" i="26"/>
  <c r="Y12" i="26"/>
  <c r="V12" i="26"/>
  <c r="O12" i="26"/>
  <c r="W12" i="26"/>
  <c r="M12" i="26"/>
  <c r="B22" i="26"/>
  <c r="AA44" i="26"/>
  <c r="L44" i="26"/>
  <c r="AC44" i="26"/>
  <c r="Z44" i="26"/>
  <c r="K44" i="26"/>
  <c r="W44" i="26"/>
  <c r="J44" i="26"/>
  <c r="T44" i="26"/>
  <c r="R44" i="26"/>
  <c r="AB44" i="26"/>
  <c r="O44" i="26"/>
  <c r="X44" i="26"/>
  <c r="P44" i="26"/>
  <c r="B44" i="26"/>
  <c r="M44" i="26"/>
  <c r="R3" i="26"/>
  <c r="W3" i="26"/>
  <c r="N3" i="26"/>
  <c r="AC3" i="26"/>
  <c r="K3" i="26"/>
  <c r="S3" i="26"/>
  <c r="B3" i="26"/>
  <c r="V58" i="26"/>
  <c r="P58" i="26"/>
  <c r="L58" i="26"/>
  <c r="Z58" i="26"/>
  <c r="AC58" i="26"/>
  <c r="AC60" i="26"/>
  <c r="W60" i="26"/>
  <c r="S60" i="26"/>
  <c r="X84" i="26"/>
  <c r="O84" i="26"/>
  <c r="N84" i="26"/>
  <c r="Z84" i="26"/>
  <c r="AC90" i="26"/>
  <c r="Q90" i="26"/>
  <c r="O19" i="26"/>
  <c r="AB28" i="26"/>
  <c r="W28" i="26"/>
  <c r="L37" i="26"/>
  <c r="J37" i="26"/>
  <c r="X37" i="26"/>
  <c r="O37" i="26"/>
  <c r="B52" i="26"/>
  <c r="X52" i="26"/>
  <c r="R52" i="26"/>
  <c r="O92" i="26"/>
  <c r="AC92" i="26"/>
  <c r="AB92" i="26"/>
  <c r="X92" i="26"/>
  <c r="Q92" i="26"/>
  <c r="S16" i="26"/>
  <c r="J36" i="26"/>
  <c r="B36" i="26"/>
  <c r="K36" i="26"/>
  <c r="T36" i="26"/>
  <c r="N36" i="26"/>
  <c r="Y49" i="26"/>
  <c r="R49" i="26"/>
  <c r="S49" i="26"/>
  <c r="AC49" i="26"/>
  <c r="AB3" i="26"/>
  <c r="Z16" i="26"/>
  <c r="J3" i="26"/>
  <c r="O23" i="26"/>
  <c r="W23" i="26"/>
  <c r="R23" i="26"/>
  <c r="U58" i="26"/>
  <c r="Y83" i="26"/>
  <c r="M83" i="26"/>
  <c r="AB83" i="26"/>
  <c r="AB9" i="26"/>
  <c r="R29" i="26"/>
  <c r="N33" i="26"/>
  <c r="W34" i="26"/>
  <c r="R46" i="26"/>
  <c r="T47" i="26"/>
  <c r="U62" i="26"/>
  <c r="K64" i="26"/>
  <c r="Z64" i="26"/>
  <c r="L68" i="26"/>
  <c r="AC69" i="26"/>
  <c r="U79" i="26"/>
  <c r="Z82" i="26"/>
  <c r="AA93" i="26"/>
  <c r="AA97" i="26"/>
  <c r="O98" i="26"/>
  <c r="AC101" i="26"/>
  <c r="AK54" i="24"/>
  <c r="AF93" i="24"/>
  <c r="AF54" i="24"/>
  <c r="M82" i="26"/>
  <c r="L93" i="26"/>
  <c r="L97" i="26"/>
  <c r="AK93" i="24"/>
  <c r="T9" i="26"/>
  <c r="W11" i="26"/>
  <c r="P17" i="26"/>
  <c r="P21" i="26"/>
  <c r="AC29" i="26"/>
  <c r="L29" i="26"/>
  <c r="AA29" i="26"/>
  <c r="J30" i="26"/>
  <c r="L31" i="26"/>
  <c r="Q32" i="26"/>
  <c r="Z33" i="26"/>
  <c r="B42" i="26"/>
  <c r="X43" i="26"/>
  <c r="W45" i="26"/>
  <c r="L62" i="26"/>
  <c r="T64" i="26"/>
  <c r="AB68" i="26"/>
  <c r="V69" i="26"/>
  <c r="B82" i="26"/>
  <c r="R82" i="26"/>
  <c r="AC93" i="26"/>
  <c r="R93" i="26"/>
  <c r="AC97" i="26"/>
  <c r="R97" i="26"/>
  <c r="X30" i="12"/>
  <c r="X29" i="26"/>
  <c r="O29" i="26"/>
  <c r="J33" i="26"/>
  <c r="J46" i="26"/>
  <c r="M62" i="26"/>
  <c r="V64" i="26"/>
  <c r="U82" i="26"/>
  <c r="Z93" i="26"/>
  <c r="V93" i="26"/>
  <c r="Z97" i="26"/>
  <c r="V97" i="26"/>
  <c r="J64" i="26"/>
  <c r="CN99" i="24" l="1"/>
  <c r="CL99" i="24"/>
  <c r="CY90" i="24"/>
  <c r="CZ90" i="24"/>
  <c r="DE90" i="24"/>
  <c r="FG90" i="24"/>
  <c r="FH90" i="24"/>
  <c r="FF90" i="24"/>
  <c r="FM90" i="24"/>
  <c r="FA92" i="24"/>
  <c r="ES92" i="24"/>
  <c r="ET92" i="24"/>
  <c r="FH25" i="24"/>
  <c r="FF25" i="24"/>
  <c r="AW90" i="24"/>
  <c r="AP90" i="24"/>
  <c r="E97" i="24"/>
  <c r="H97" i="24"/>
  <c r="FY35" i="24"/>
  <c r="FS35" i="24"/>
  <c r="FT35" i="24"/>
  <c r="FR35" i="24"/>
  <c r="FQ35" i="24"/>
  <c r="FQ67" i="24"/>
  <c r="FT67" i="24"/>
  <c r="FS67" i="24"/>
  <c r="FY67" i="24"/>
  <c r="FR67" i="24"/>
  <c r="FY99" i="24"/>
  <c r="FR99" i="24"/>
  <c r="FS99" i="24"/>
  <c r="FT99" i="24"/>
  <c r="FQ99" i="24"/>
  <c r="GE17" i="24"/>
  <c r="GC17" i="24"/>
  <c r="GF17" i="24"/>
  <c r="GD17" i="24"/>
  <c r="GK17" i="24"/>
  <c r="GF58" i="24"/>
  <c r="GK58" i="24"/>
  <c r="GD58" i="24"/>
  <c r="GE58" i="24"/>
  <c r="GC58" i="24"/>
  <c r="GF90" i="24"/>
  <c r="GE90" i="24"/>
  <c r="GC90" i="24"/>
  <c r="GK90" i="24"/>
  <c r="GD90" i="24"/>
  <c r="GW84" i="24"/>
  <c r="GP84" i="24"/>
  <c r="GQ84" i="24"/>
  <c r="GR84" i="24"/>
  <c r="GO84" i="24"/>
  <c r="GO86" i="24"/>
  <c r="GR86" i="24"/>
  <c r="GW86" i="24"/>
  <c r="GP86" i="24"/>
  <c r="GQ86" i="24"/>
  <c r="GQ102" i="24"/>
  <c r="GR102" i="24"/>
  <c r="GO122" i="24"/>
  <c r="GR122" i="24"/>
  <c r="GQ122" i="24"/>
  <c r="HB41" i="24"/>
  <c r="HD41" i="24"/>
  <c r="HA41" i="24"/>
  <c r="HI41" i="24"/>
  <c r="HC41" i="24"/>
  <c r="HA64" i="24"/>
  <c r="HB64" i="24"/>
  <c r="HD64" i="24"/>
  <c r="HI64" i="24"/>
  <c r="HC64" i="24"/>
  <c r="HD74" i="24"/>
  <c r="HC74" i="24"/>
  <c r="HA74" i="24"/>
  <c r="HB74" i="24"/>
  <c r="HI74" i="24"/>
  <c r="HB114" i="24"/>
  <c r="HC114" i="24"/>
  <c r="HA114" i="24"/>
  <c r="HD114" i="24"/>
  <c r="HI114" i="24"/>
  <c r="HO36" i="24"/>
  <c r="HP36" i="24"/>
  <c r="HM36" i="24"/>
  <c r="HN36" i="24"/>
  <c r="HU36" i="24"/>
  <c r="HO52" i="24"/>
  <c r="HP52" i="24"/>
  <c r="HN52" i="24"/>
  <c r="HM52" i="24"/>
  <c r="HU52" i="24"/>
  <c r="HP78" i="24"/>
  <c r="HU78" i="24"/>
  <c r="HM78" i="24"/>
  <c r="HO78" i="24"/>
  <c r="HN78" i="24"/>
  <c r="HN105" i="24"/>
  <c r="HP105" i="24"/>
  <c r="HO105" i="24"/>
  <c r="HO125" i="24"/>
  <c r="HP125" i="24"/>
  <c r="HU125" i="24"/>
  <c r="IA21" i="24"/>
  <c r="IB21" i="24"/>
  <c r="IG21" i="24"/>
  <c r="HZ21" i="24"/>
  <c r="HY21" i="24"/>
  <c r="HY66" i="24"/>
  <c r="IG66" i="24"/>
  <c r="IA66" i="24"/>
  <c r="IB66" i="24"/>
  <c r="HZ66" i="24"/>
  <c r="IA61" i="24"/>
  <c r="HZ61" i="24"/>
  <c r="IB61" i="24"/>
  <c r="IG61" i="24"/>
  <c r="HY61" i="24"/>
  <c r="HY117" i="24"/>
  <c r="IA117" i="24"/>
  <c r="IB117" i="24"/>
  <c r="IS16" i="24"/>
  <c r="IN16" i="24"/>
  <c r="IK16" i="24"/>
  <c r="IM16" i="24"/>
  <c r="IL16" i="24"/>
  <c r="IL51" i="24"/>
  <c r="IS51" i="24"/>
  <c r="IM51" i="24"/>
  <c r="IN51" i="24"/>
  <c r="IK51" i="24"/>
  <c r="IK89" i="24"/>
  <c r="IL89" i="24"/>
  <c r="IN89" i="24"/>
  <c r="IS89" i="24"/>
  <c r="IM89" i="24"/>
  <c r="IL109" i="24"/>
  <c r="IS109" i="24"/>
  <c r="IK109" i="24"/>
  <c r="IN109" i="24"/>
  <c r="IM109" i="24"/>
  <c r="IL129" i="24"/>
  <c r="IK129" i="24"/>
  <c r="IM129" i="24"/>
  <c r="IN129" i="24"/>
  <c r="IS129" i="24"/>
  <c r="IY47" i="24"/>
  <c r="IZ47" i="24"/>
  <c r="IX47" i="24"/>
  <c r="JE47" i="24"/>
  <c r="IW87" i="24"/>
  <c r="IX87" i="24"/>
  <c r="JE87" i="24"/>
  <c r="IY87" i="24"/>
  <c r="IZ87" i="24"/>
  <c r="IY101" i="24"/>
  <c r="IW101" i="24"/>
  <c r="IX101" i="24"/>
  <c r="IZ101" i="24"/>
  <c r="JE101" i="24"/>
  <c r="IY121" i="24"/>
  <c r="IZ121" i="24"/>
  <c r="IX121" i="24"/>
  <c r="JI40" i="24"/>
  <c r="JK40" i="24"/>
  <c r="JL40" i="24"/>
  <c r="JJ40" i="24"/>
  <c r="JQ40" i="24"/>
  <c r="JI63" i="24"/>
  <c r="JL63" i="24"/>
  <c r="JJ63" i="24"/>
  <c r="JK63" i="24"/>
  <c r="JQ63" i="24"/>
  <c r="JQ92" i="24"/>
  <c r="JJ92" i="24"/>
  <c r="JI92" i="24"/>
  <c r="JL92" i="24"/>
  <c r="JK113" i="24"/>
  <c r="JQ113" i="24"/>
  <c r="JI113" i="24"/>
  <c r="JU12" i="24"/>
  <c r="JV12" i="24"/>
  <c r="KC12" i="24"/>
  <c r="JX12" i="24"/>
  <c r="JW12" i="24"/>
  <c r="JX52" i="24"/>
  <c r="JU52" i="24"/>
  <c r="KC52" i="24"/>
  <c r="JW52" i="24"/>
  <c r="JV52" i="24"/>
  <c r="JU78" i="24"/>
  <c r="KC78" i="24"/>
  <c r="JX78" i="24"/>
  <c r="JV78" i="24"/>
  <c r="JW78" i="24"/>
  <c r="JW105" i="24"/>
  <c r="JU105" i="24"/>
  <c r="JV105" i="24"/>
  <c r="JX105" i="24"/>
  <c r="KC105" i="24"/>
  <c r="KC125" i="24"/>
  <c r="JV125" i="24"/>
  <c r="F90" i="24"/>
  <c r="E90" i="24"/>
  <c r="G90" i="24"/>
  <c r="H90" i="24"/>
  <c r="M90" i="24"/>
  <c r="S24" i="24"/>
  <c r="Y24" i="24"/>
  <c r="T24" i="24"/>
  <c r="AK81" i="24"/>
  <c r="AF81" i="24"/>
  <c r="AD81" i="24"/>
  <c r="AE81" i="24"/>
  <c r="AC81" i="24"/>
  <c r="CL92" i="24"/>
  <c r="CK92" i="24"/>
  <c r="DQ91" i="24"/>
  <c r="DJ91" i="24"/>
  <c r="DK91" i="24"/>
  <c r="BZ97" i="24"/>
  <c r="CB97" i="24"/>
  <c r="GQ11" i="24"/>
  <c r="GR11" i="24"/>
  <c r="HM106" i="24"/>
  <c r="HP106" i="24"/>
  <c r="HO106" i="24"/>
  <c r="HZ25" i="24"/>
  <c r="AW146" i="24"/>
  <c r="AP146" i="24"/>
  <c r="FY121" i="24"/>
  <c r="FR121" i="24"/>
  <c r="CW72" i="24"/>
  <c r="CY72" i="24"/>
  <c r="FG87" i="24"/>
  <c r="FM87" i="24"/>
  <c r="FF87" i="24"/>
  <c r="FE87" i="24"/>
  <c r="EU110" i="24"/>
  <c r="EV110" i="24"/>
  <c r="JL114" i="24"/>
  <c r="IN91" i="24"/>
  <c r="HC115" i="24"/>
  <c r="EV122" i="24"/>
  <c r="EU122" i="24"/>
  <c r="IL130" i="24"/>
  <c r="BN131" i="24"/>
  <c r="DQ106" i="24"/>
  <c r="DI106" i="24"/>
  <c r="FS46" i="24"/>
  <c r="GK26" i="24"/>
  <c r="GC26" i="24"/>
  <c r="GD26" i="24"/>
  <c r="IG118" i="24"/>
  <c r="HZ118" i="24"/>
  <c r="HY118" i="24"/>
  <c r="DL40" i="24"/>
  <c r="DI40" i="24"/>
  <c r="AC110" i="24"/>
  <c r="AK110" i="24"/>
  <c r="AE110" i="24"/>
  <c r="AF110" i="24"/>
  <c r="BC129" i="24"/>
  <c r="BI129" i="24"/>
  <c r="BB129" i="24"/>
  <c r="BD129" i="24"/>
  <c r="JK114" i="24"/>
  <c r="DI91" i="24"/>
  <c r="BZ47" i="24"/>
  <c r="JU126" i="24"/>
  <c r="FM79" i="24"/>
  <c r="AC96" i="24"/>
  <c r="AF96" i="24"/>
  <c r="FT46" i="24"/>
  <c r="EH82" i="24"/>
  <c r="HN106" i="24"/>
  <c r="HD86" i="24"/>
  <c r="HC86" i="24"/>
  <c r="HY78" i="24"/>
  <c r="IB78" i="24"/>
  <c r="BA129" i="24"/>
  <c r="R120" i="24"/>
  <c r="DV73" i="24"/>
  <c r="DU73" i="24"/>
  <c r="EC73" i="24"/>
  <c r="FE122" i="24"/>
  <c r="FG122" i="24"/>
  <c r="FH122" i="24"/>
  <c r="AF131" i="24"/>
  <c r="AC131" i="24"/>
  <c r="AD131" i="24"/>
  <c r="FS96" i="24"/>
  <c r="FT96" i="24"/>
  <c r="FY96" i="24"/>
  <c r="FH87" i="24"/>
  <c r="GD88" i="24"/>
  <c r="BO126" i="24"/>
  <c r="FS14" i="24"/>
  <c r="T66" i="24"/>
  <c r="Y66" i="24"/>
  <c r="AW119" i="24"/>
  <c r="FM58" i="24"/>
  <c r="FH58" i="24"/>
  <c r="FE58" i="24"/>
  <c r="DK121" i="24"/>
  <c r="CZ58" i="24"/>
  <c r="EI121" i="24"/>
  <c r="EH121" i="24"/>
  <c r="EG121" i="24"/>
  <c r="CB126" i="24"/>
  <c r="ET148" i="24"/>
  <c r="GF46" i="24"/>
  <c r="JL87" i="24"/>
  <c r="CK111" i="24"/>
  <c r="IB118" i="24"/>
  <c r="GE26" i="24"/>
  <c r="DW67" i="24"/>
  <c r="FM48" i="24"/>
  <c r="CB16" i="24"/>
  <c r="BP131" i="24"/>
  <c r="FY128" i="24"/>
  <c r="CS111" i="24"/>
  <c r="FA110" i="24"/>
  <c r="DQ40" i="24"/>
  <c r="CG97" i="24"/>
  <c r="HI65" i="24"/>
  <c r="DE16" i="24"/>
  <c r="CZ16" i="24"/>
  <c r="BO51" i="24"/>
  <c r="BP51" i="24"/>
  <c r="BM51" i="24"/>
  <c r="IK91" i="24"/>
  <c r="CA99" i="24"/>
  <c r="CB99" i="24"/>
  <c r="CG99" i="24"/>
  <c r="EO99" i="24"/>
  <c r="EG99" i="24"/>
  <c r="AD102" i="24"/>
  <c r="AK102" i="24"/>
  <c r="AK63" i="24"/>
  <c r="AE63" i="24"/>
  <c r="AC63" i="24"/>
  <c r="AD63" i="24"/>
  <c r="AF63" i="24"/>
  <c r="DL66" i="24"/>
  <c r="DQ66" i="24"/>
  <c r="DX131" i="24"/>
  <c r="DV131" i="24"/>
  <c r="DW131" i="24"/>
  <c r="FY72" i="24"/>
  <c r="FS72" i="24"/>
  <c r="FQ100" i="24"/>
  <c r="FR100" i="24"/>
  <c r="FS100" i="24"/>
  <c r="GD32" i="24"/>
  <c r="GK32" i="24"/>
  <c r="GR81" i="24"/>
  <c r="GW81" i="24"/>
  <c r="GO81" i="24"/>
  <c r="GW103" i="24"/>
  <c r="GO103" i="24"/>
  <c r="GQ103" i="24"/>
  <c r="GR103" i="24"/>
  <c r="GP123" i="24"/>
  <c r="GQ123" i="24"/>
  <c r="GO123" i="24"/>
  <c r="HB23" i="24"/>
  <c r="HC23" i="24"/>
  <c r="HB97" i="24"/>
  <c r="HA97" i="24"/>
  <c r="HC97" i="24"/>
  <c r="HD97" i="24"/>
  <c r="HI97" i="24"/>
  <c r="HO80" i="24"/>
  <c r="HU80" i="24"/>
  <c r="HN56" i="24"/>
  <c r="HM56" i="24"/>
  <c r="HU56" i="24"/>
  <c r="HP56" i="24"/>
  <c r="HO56" i="24"/>
  <c r="HM126" i="24"/>
  <c r="HN126" i="24"/>
  <c r="HU126" i="24"/>
  <c r="IB25" i="24"/>
  <c r="IA25" i="24"/>
  <c r="HY69" i="24"/>
  <c r="IG69" i="24"/>
  <c r="HZ69" i="24"/>
  <c r="HY98" i="24"/>
  <c r="IG98" i="24"/>
  <c r="IN15" i="24"/>
  <c r="IL15" i="24"/>
  <c r="IK15" i="24"/>
  <c r="IN110" i="24"/>
  <c r="IS110" i="24"/>
  <c r="IL110" i="24"/>
  <c r="IK110" i="24"/>
  <c r="IM110" i="24"/>
  <c r="IZ84" i="24"/>
  <c r="IY84" i="24"/>
  <c r="JE84" i="24"/>
  <c r="IZ86" i="24"/>
  <c r="JE86" i="24"/>
  <c r="IW86" i="24"/>
  <c r="IZ102" i="24"/>
  <c r="IX102" i="24"/>
  <c r="IY102" i="24"/>
  <c r="IW102" i="24"/>
  <c r="JK41" i="24"/>
  <c r="JQ41" i="24"/>
  <c r="JJ41" i="24"/>
  <c r="JL64" i="24"/>
  <c r="JK64" i="24"/>
  <c r="JI64" i="24"/>
  <c r="KC36" i="24"/>
  <c r="JW36" i="24"/>
  <c r="JV56" i="24"/>
  <c r="KC56" i="24"/>
  <c r="JX79" i="24"/>
  <c r="JU79" i="24"/>
  <c r="JX106" i="24"/>
  <c r="JV106" i="24"/>
  <c r="KC106" i="24"/>
  <c r="JL74" i="24"/>
  <c r="GR34" i="24"/>
  <c r="BU90" i="24"/>
  <c r="BN90" i="24"/>
  <c r="BP90" i="24"/>
  <c r="BO90" i="24"/>
  <c r="BA118" i="24"/>
  <c r="BD118" i="24"/>
  <c r="JX92" i="24"/>
  <c r="KC92" i="24"/>
  <c r="JV92" i="24"/>
  <c r="E86" i="24"/>
  <c r="IA98" i="24"/>
  <c r="CA82" i="24"/>
  <c r="GK88" i="24"/>
  <c r="H86" i="24"/>
  <c r="EU127" i="24"/>
  <c r="ES51" i="24"/>
  <c r="CG71" i="24"/>
  <c r="GF112" i="24"/>
  <c r="AR119" i="24"/>
  <c r="JJ74" i="24"/>
  <c r="FG128" i="24"/>
  <c r="FH128" i="24"/>
  <c r="HZ59" i="24"/>
  <c r="IA59" i="24"/>
  <c r="IN130" i="24"/>
  <c r="DW126" i="24"/>
  <c r="IA69" i="24"/>
  <c r="AF119" i="24"/>
  <c r="EH47" i="24"/>
  <c r="FA122" i="24"/>
  <c r="JQ64" i="24"/>
  <c r="HN79" i="24"/>
  <c r="CM119" i="24"/>
  <c r="DI92" i="24"/>
  <c r="IX86" i="24"/>
  <c r="CG81" i="24"/>
  <c r="CB81" i="24"/>
  <c r="HO79" i="24"/>
  <c r="GF32" i="24"/>
  <c r="CX116" i="24"/>
  <c r="DV35" i="24"/>
  <c r="CM111" i="24"/>
  <c r="E102" i="24"/>
  <c r="FE107" i="24"/>
  <c r="KC79" i="24"/>
  <c r="CG47" i="24"/>
  <c r="HD65" i="24"/>
  <c r="FG79" i="24"/>
  <c r="R87" i="24"/>
  <c r="S87" i="24"/>
  <c r="CX91" i="24"/>
  <c r="CY91" i="24"/>
  <c r="IL91" i="24"/>
  <c r="BO97" i="24"/>
  <c r="BN97" i="24"/>
  <c r="BM97" i="24"/>
  <c r="CW105" i="24"/>
  <c r="CX105" i="24"/>
  <c r="DE105" i="24"/>
  <c r="CZ105" i="24"/>
  <c r="FE105" i="24"/>
  <c r="FH105" i="24"/>
  <c r="M116" i="24"/>
  <c r="F116" i="24"/>
  <c r="BO116" i="24"/>
  <c r="BM116" i="24"/>
  <c r="FT72" i="24"/>
  <c r="FM67" i="24"/>
  <c r="FF67" i="24"/>
  <c r="FE67" i="24"/>
  <c r="FG67" i="24"/>
  <c r="M131" i="24"/>
  <c r="IM15" i="24"/>
  <c r="HD115" i="24"/>
  <c r="BI106" i="24"/>
  <c r="BB106" i="24"/>
  <c r="BD121" i="24"/>
  <c r="BI121" i="24"/>
  <c r="EU125" i="24"/>
  <c r="ES125" i="24"/>
  <c r="JV126" i="24"/>
  <c r="JW126" i="24"/>
  <c r="FA125" i="24"/>
  <c r="BO131" i="24"/>
  <c r="BU120" i="24"/>
  <c r="FY46" i="24"/>
  <c r="GO11" i="24"/>
  <c r="AP23" i="24"/>
  <c r="AW23" i="24"/>
  <c r="CX107" i="24"/>
  <c r="CZ107" i="24"/>
  <c r="BA115" i="24"/>
  <c r="BD115" i="24"/>
  <c r="CX17" i="24"/>
  <c r="FF79" i="24"/>
  <c r="CG20" i="24"/>
  <c r="FR72" i="24"/>
  <c r="FR46" i="24"/>
  <c r="GP11" i="24"/>
  <c r="CA16" i="24"/>
  <c r="BZ16" i="24"/>
  <c r="JI41" i="24"/>
  <c r="EI120" i="24"/>
  <c r="EG120" i="24"/>
  <c r="S123" i="24"/>
  <c r="Y123" i="24"/>
  <c r="HM40" i="24"/>
  <c r="HU40" i="24"/>
  <c r="IL61" i="24"/>
  <c r="IK61" i="24"/>
  <c r="IM117" i="24"/>
  <c r="IN117" i="24"/>
  <c r="IY109" i="24"/>
  <c r="IZ109" i="24"/>
  <c r="JK101" i="24"/>
  <c r="JJ101" i="24"/>
  <c r="JW40" i="24"/>
  <c r="JX40" i="24"/>
  <c r="DL91" i="24"/>
  <c r="HU106" i="24"/>
  <c r="JW92" i="24"/>
  <c r="EJ89" i="24"/>
  <c r="EO89" i="24"/>
  <c r="EG89" i="24"/>
  <c r="CG91" i="24"/>
  <c r="CB91" i="24"/>
  <c r="BY91" i="24"/>
  <c r="GF100" i="24"/>
  <c r="GE100" i="24"/>
  <c r="GP32" i="24"/>
  <c r="GO32" i="24"/>
  <c r="JW114" i="24"/>
  <c r="JX114" i="24"/>
  <c r="CW125" i="24"/>
  <c r="CZ125" i="24"/>
  <c r="KC126" i="24"/>
  <c r="FY100" i="24"/>
  <c r="GO34" i="24"/>
  <c r="FM14" i="24"/>
  <c r="FH14" i="24"/>
  <c r="FG14" i="24"/>
  <c r="BU63" i="24"/>
  <c r="BO63" i="24"/>
  <c r="BM63" i="24"/>
  <c r="BP63" i="24"/>
  <c r="DW63" i="24"/>
  <c r="EC63" i="24"/>
  <c r="BM115" i="24"/>
  <c r="BU115" i="24"/>
  <c r="GE112" i="24"/>
  <c r="IB98" i="24"/>
  <c r="HN40" i="24"/>
  <c r="DX118" i="24"/>
  <c r="EC118" i="24"/>
  <c r="DW118" i="24"/>
  <c r="DU118" i="24"/>
  <c r="AE120" i="24"/>
  <c r="AC120" i="24"/>
  <c r="BU146" i="24"/>
  <c r="BN146" i="24"/>
  <c r="AC71" i="24"/>
  <c r="AF71" i="24"/>
  <c r="AR128" i="24"/>
  <c r="AQ128" i="24"/>
  <c r="Y150" i="24"/>
  <c r="Q150" i="24"/>
  <c r="FT26" i="24"/>
  <c r="FQ26" i="24"/>
  <c r="IW150" i="24"/>
  <c r="GQ81" i="24"/>
  <c r="DV63" i="24"/>
  <c r="HA65" i="24"/>
  <c r="GP34" i="24"/>
  <c r="EO75" i="24"/>
  <c r="EJ75" i="24"/>
  <c r="CG121" i="24"/>
  <c r="BY121" i="24"/>
  <c r="CB121" i="24"/>
  <c r="JE122" i="24"/>
  <c r="JJ53" i="24"/>
  <c r="JK53" i="24"/>
  <c r="G115" i="24"/>
  <c r="IB69" i="24"/>
  <c r="IX150" i="24"/>
  <c r="T61" i="24"/>
  <c r="CZ72" i="24"/>
  <c r="ES110" i="24"/>
  <c r="JJ64" i="24"/>
  <c r="HB65" i="24"/>
  <c r="EV53" i="24"/>
  <c r="EU53" i="24"/>
  <c r="HI115" i="24"/>
  <c r="GE32" i="24"/>
  <c r="GR123" i="24"/>
  <c r="HP79" i="24"/>
  <c r="GF26" i="24"/>
  <c r="CX148" i="24"/>
  <c r="EV130" i="24"/>
  <c r="DQ125" i="24"/>
  <c r="FH48" i="24"/>
  <c r="FF14" i="24"/>
  <c r="IW129" i="24"/>
  <c r="FT128" i="24"/>
  <c r="BD106" i="24"/>
  <c r="BD125" i="24"/>
  <c r="EH117" i="24"/>
  <c r="BM110" i="24"/>
  <c r="JV79" i="24"/>
  <c r="JI74" i="24"/>
  <c r="HA23" i="24"/>
  <c r="BC106" i="24"/>
  <c r="HU79" i="24"/>
  <c r="CM75" i="24"/>
  <c r="CL75" i="24"/>
  <c r="CN75" i="24"/>
  <c r="H74" i="24"/>
  <c r="G74" i="24"/>
  <c r="BB101" i="24"/>
  <c r="BD101" i="24"/>
  <c r="BA101" i="24"/>
  <c r="AC106" i="24"/>
  <c r="AE106" i="24"/>
  <c r="FA106" i="24"/>
  <c r="ET106" i="24"/>
  <c r="EU106" i="24"/>
  <c r="GC88" i="24"/>
  <c r="GE88" i="24"/>
  <c r="IS59" i="24"/>
  <c r="IM59" i="24"/>
  <c r="IN59" i="24"/>
  <c r="EI59" i="24"/>
  <c r="EJ59" i="24"/>
  <c r="H131" i="24"/>
  <c r="M123" i="24"/>
  <c r="F123" i="24"/>
  <c r="EO97" i="24"/>
  <c r="EJ71" i="24"/>
  <c r="GP81" i="24"/>
  <c r="CL119" i="24"/>
  <c r="CS119" i="24"/>
  <c r="EI71" i="24"/>
  <c r="HZ98" i="24"/>
  <c r="G21" i="24"/>
  <c r="F21" i="24"/>
  <c r="E21" i="24"/>
  <c r="DJ115" i="24"/>
  <c r="DK115" i="24"/>
  <c r="DQ92" i="24"/>
  <c r="DJ92" i="24"/>
  <c r="BU73" i="24"/>
  <c r="BN73" i="24"/>
  <c r="CA89" i="24"/>
  <c r="CB89" i="24"/>
  <c r="CG89" i="24"/>
  <c r="EH91" i="24"/>
  <c r="EG91" i="24"/>
  <c r="CS61" i="24"/>
  <c r="CN61" i="24"/>
  <c r="CM61" i="24"/>
  <c r="AE111" i="24"/>
  <c r="AD111" i="24"/>
  <c r="FT108" i="24"/>
  <c r="FS108" i="24"/>
  <c r="GD72" i="24"/>
  <c r="GC72" i="24"/>
  <c r="IB56" i="24"/>
  <c r="IA56" i="24"/>
  <c r="EJ120" i="24"/>
  <c r="DX73" i="24"/>
  <c r="G36" i="24"/>
  <c r="F36" i="24"/>
  <c r="JV36" i="24"/>
  <c r="AQ125" i="24"/>
  <c r="AR125" i="24"/>
  <c r="EO120" i="24"/>
  <c r="BO87" i="24"/>
  <c r="BM87" i="24"/>
  <c r="IS130" i="24"/>
  <c r="ET110" i="24"/>
  <c r="CL61" i="24"/>
  <c r="HP80" i="24"/>
  <c r="JQ74" i="24"/>
  <c r="JU106" i="24"/>
  <c r="GQ34" i="24"/>
  <c r="GW11" i="24"/>
  <c r="FG20" i="24"/>
  <c r="FF20" i="24"/>
  <c r="FH20" i="24"/>
  <c r="BM67" i="24"/>
  <c r="BP67" i="24"/>
  <c r="CN120" i="24"/>
  <c r="CL120" i="24"/>
  <c r="IK130" i="24"/>
  <c r="BY71" i="24"/>
  <c r="EC126" i="24"/>
  <c r="GR91" i="24"/>
  <c r="GQ130" i="24"/>
  <c r="DU63" i="24"/>
  <c r="JX36" i="24"/>
  <c r="JE147" i="24"/>
  <c r="IX147" i="24"/>
  <c r="HB149" i="24"/>
  <c r="HA149" i="24"/>
  <c r="DJ150" i="24"/>
  <c r="DI150" i="24"/>
  <c r="FT88" i="24"/>
  <c r="FS88" i="24"/>
  <c r="HC107" i="24"/>
  <c r="HI107" i="24"/>
  <c r="GD118" i="24"/>
  <c r="G63" i="24"/>
  <c r="M63" i="24"/>
  <c r="E63" i="24"/>
  <c r="F63" i="24"/>
  <c r="BP64" i="24"/>
  <c r="BO64" i="24"/>
  <c r="Y121" i="24"/>
  <c r="T121" i="24"/>
  <c r="DW130" i="24"/>
  <c r="DU130" i="24"/>
  <c r="EC130" i="24"/>
  <c r="IA131" i="24"/>
  <c r="HZ131" i="24"/>
  <c r="HY131" i="24"/>
  <c r="HB115" i="24"/>
  <c r="IA118" i="24"/>
  <c r="DJ125" i="24"/>
  <c r="DL92" i="24"/>
  <c r="BU131" i="24"/>
  <c r="CL53" i="24"/>
  <c r="CS53" i="24"/>
  <c r="EO86" i="24"/>
  <c r="EI86" i="24"/>
  <c r="BU107" i="24"/>
  <c r="BM107" i="24"/>
  <c r="S115" i="24"/>
  <c r="Q115" i="24"/>
  <c r="DQ113" i="24"/>
  <c r="DL125" i="24"/>
  <c r="DK14" i="24"/>
  <c r="IZ129" i="24"/>
  <c r="FM149" i="24"/>
  <c r="HO126" i="24"/>
  <c r="DQ129" i="24"/>
  <c r="FS120" i="24"/>
  <c r="AP125" i="24"/>
  <c r="BI115" i="24"/>
  <c r="DX90" i="24"/>
  <c r="F69" i="24"/>
  <c r="ET36" i="24"/>
  <c r="JW79" i="24"/>
  <c r="BN63" i="24"/>
  <c r="HD23" i="24"/>
  <c r="E71" i="24"/>
  <c r="IW97" i="24"/>
  <c r="BZ89" i="24"/>
  <c r="IW84" i="24"/>
  <c r="FM53" i="24"/>
  <c r="FF53" i="24"/>
  <c r="CM72" i="24"/>
  <c r="CK72" i="24"/>
  <c r="CS86" i="24"/>
  <c r="CN86" i="24"/>
  <c r="DE88" i="24"/>
  <c r="CZ88" i="24"/>
  <c r="BU76" i="24"/>
  <c r="BO76" i="24"/>
  <c r="BP76" i="24"/>
  <c r="FH98" i="24"/>
  <c r="FG98" i="24"/>
  <c r="FF98" i="24"/>
  <c r="AQ109" i="24"/>
  <c r="AW109" i="24"/>
  <c r="EO124" i="24"/>
  <c r="EJ124" i="24"/>
  <c r="EH124" i="24"/>
  <c r="FM120" i="24"/>
  <c r="BD114" i="24"/>
  <c r="AD115" i="24"/>
  <c r="CW11" i="24"/>
  <c r="CY11" i="24"/>
  <c r="FE11" i="24"/>
  <c r="FM11" i="24"/>
  <c r="FF11" i="24"/>
  <c r="EV84" i="24"/>
  <c r="FA84" i="24"/>
  <c r="CX112" i="24"/>
  <c r="CZ112" i="24"/>
  <c r="FE112" i="24"/>
  <c r="FM112" i="24"/>
  <c r="EU118" i="24"/>
  <c r="EV118" i="24"/>
  <c r="ET118" i="24"/>
  <c r="G119" i="24"/>
  <c r="F119" i="24"/>
  <c r="AQ126" i="24"/>
  <c r="AP126" i="24"/>
  <c r="CB113" i="24"/>
  <c r="BY113" i="24"/>
  <c r="GE36" i="24"/>
  <c r="GC36" i="24"/>
  <c r="S71" i="24"/>
  <c r="R71" i="24"/>
  <c r="Q71" i="24"/>
  <c r="DQ98" i="24"/>
  <c r="DL98" i="24"/>
  <c r="AE103" i="24"/>
  <c r="AK103" i="24"/>
  <c r="AF103" i="24"/>
  <c r="CM103" i="24"/>
  <c r="CL103" i="24"/>
  <c r="CN103" i="24"/>
  <c r="EO56" i="24"/>
  <c r="FF117" i="24"/>
  <c r="FH120" i="24"/>
  <c r="GF36" i="24"/>
  <c r="FE86" i="24"/>
  <c r="R25" i="24"/>
  <c r="Y25" i="24"/>
  <c r="S25" i="24"/>
  <c r="Q25" i="24"/>
  <c r="EO53" i="24"/>
  <c r="EJ53" i="24"/>
  <c r="CK58" i="24"/>
  <c r="CN58" i="24"/>
  <c r="CS58" i="24"/>
  <c r="CK71" i="24"/>
  <c r="CN71" i="24"/>
  <c r="ET71" i="24"/>
  <c r="EV71" i="24"/>
  <c r="EJ66" i="24"/>
  <c r="EH66" i="24"/>
  <c r="CM97" i="24"/>
  <c r="CS97" i="24"/>
  <c r="EG61" i="24"/>
  <c r="EJ61" i="24"/>
  <c r="CY64" i="24"/>
  <c r="CX64" i="24"/>
  <c r="FH78" i="24"/>
  <c r="FF78" i="24"/>
  <c r="FE78" i="24"/>
  <c r="BU101" i="24"/>
  <c r="BP101" i="24"/>
  <c r="BM101" i="24"/>
  <c r="S124" i="24"/>
  <c r="R124" i="24"/>
  <c r="Y124" i="24"/>
  <c r="GK106" i="24"/>
  <c r="GC106" i="24"/>
  <c r="JV72" i="24"/>
  <c r="JW72" i="24"/>
  <c r="AW123" i="24"/>
  <c r="EG25" i="24"/>
  <c r="EI25" i="24"/>
  <c r="EJ25" i="24"/>
  <c r="DI114" i="24"/>
  <c r="DL114" i="24"/>
  <c r="FG109" i="24"/>
  <c r="BB114" i="24"/>
  <c r="DJ98" i="24"/>
  <c r="FA65" i="24"/>
  <c r="T84" i="24"/>
  <c r="CZ123" i="24"/>
  <c r="M101" i="24"/>
  <c r="ET17" i="24"/>
  <c r="FA17" i="24"/>
  <c r="DJ64" i="24"/>
  <c r="DK64" i="24"/>
  <c r="DK56" i="24"/>
  <c r="DQ56" i="24"/>
  <c r="CG96" i="24"/>
  <c r="CA96" i="24"/>
  <c r="S127" i="24"/>
  <c r="T127" i="24"/>
  <c r="S63" i="24"/>
  <c r="CY15" i="24"/>
  <c r="DU106" i="24"/>
  <c r="DV106" i="24"/>
  <c r="EJ72" i="24"/>
  <c r="FH118" i="24"/>
  <c r="EI96" i="24"/>
  <c r="M74" i="24"/>
  <c r="CG104" i="24"/>
  <c r="BC127" i="24"/>
  <c r="FE99" i="24"/>
  <c r="AK130" i="24"/>
  <c r="AE130" i="24"/>
  <c r="AC130" i="24"/>
  <c r="CL130" i="24"/>
  <c r="CK130" i="24"/>
  <c r="CN130" i="24"/>
  <c r="ET130" i="24"/>
  <c r="ES130" i="24"/>
  <c r="AW145" i="24"/>
  <c r="AP145" i="24"/>
  <c r="CS145" i="24"/>
  <c r="CK145" i="24"/>
  <c r="IG145" i="24"/>
  <c r="HY145" i="24"/>
  <c r="KC145" i="24"/>
  <c r="JU145" i="24"/>
  <c r="CS146" i="24"/>
  <c r="CK146" i="24"/>
  <c r="EO146" i="24"/>
  <c r="EG146" i="24"/>
  <c r="EH146" i="24"/>
  <c r="GK146" i="24"/>
  <c r="GD146" i="24"/>
  <c r="GC146" i="24"/>
  <c r="FY47" i="24"/>
  <c r="FQ47" i="24"/>
  <c r="FT47" i="24"/>
  <c r="FR47" i="24"/>
  <c r="FT87" i="24"/>
  <c r="FS87" i="24"/>
  <c r="FR87" i="24"/>
  <c r="FY87" i="24"/>
  <c r="FQ87" i="24"/>
  <c r="FY101" i="24"/>
  <c r="FQ101" i="24"/>
  <c r="FS101" i="24"/>
  <c r="FQ121" i="24"/>
  <c r="FS121" i="24"/>
  <c r="FT121" i="24"/>
  <c r="GC40" i="24"/>
  <c r="GK40" i="24"/>
  <c r="GD40" i="24"/>
  <c r="GE40" i="24"/>
  <c r="GK63" i="24"/>
  <c r="GD63" i="24"/>
  <c r="GC63" i="24"/>
  <c r="GF63" i="24"/>
  <c r="GC92" i="24"/>
  <c r="GD92" i="24"/>
  <c r="GF92" i="24"/>
  <c r="GK92" i="24"/>
  <c r="GF113" i="24"/>
  <c r="GE113" i="24"/>
  <c r="GR12" i="24"/>
  <c r="GP12" i="24"/>
  <c r="GO12" i="24"/>
  <c r="GO82" i="24"/>
  <c r="GP82" i="24"/>
  <c r="GQ82" i="24"/>
  <c r="BO47" i="24"/>
  <c r="BP47" i="24"/>
  <c r="BU47" i="24"/>
  <c r="Q128" i="24"/>
  <c r="T128" i="24"/>
  <c r="S128" i="24"/>
  <c r="R128" i="24"/>
  <c r="Y128" i="24"/>
  <c r="CG128" i="24"/>
  <c r="CA128" i="24"/>
  <c r="CB128" i="24"/>
  <c r="BZ128" i="24"/>
  <c r="EJ128" i="24"/>
  <c r="EO128" i="24"/>
  <c r="EH128" i="24"/>
  <c r="IY104" i="24"/>
  <c r="IZ104" i="24"/>
  <c r="GR82" i="24"/>
  <c r="HD124" i="24"/>
  <c r="CY35" i="24"/>
  <c r="CX35" i="24"/>
  <c r="CZ35" i="24"/>
  <c r="DE35" i="24"/>
  <c r="FM35" i="24"/>
  <c r="FE35" i="24"/>
  <c r="BC124" i="24"/>
  <c r="BB124" i="24"/>
  <c r="DJ124" i="24"/>
  <c r="DQ124" i="24"/>
  <c r="DL124" i="24"/>
  <c r="AW127" i="24"/>
  <c r="AP127" i="24"/>
  <c r="CZ127" i="24"/>
  <c r="DE127" i="24"/>
  <c r="FG127" i="24"/>
  <c r="FM127" i="24"/>
  <c r="DE128" i="24"/>
  <c r="CN123" i="24"/>
  <c r="BZ40" i="24"/>
  <c r="CG40" i="24"/>
  <c r="EO40" i="24"/>
  <c r="EJ40" i="24"/>
  <c r="EH40" i="24"/>
  <c r="AP122" i="24"/>
  <c r="AR122" i="24"/>
  <c r="DE122" i="24"/>
  <c r="CZ122" i="24"/>
  <c r="CK123" i="24"/>
  <c r="CS123" i="24"/>
  <c r="S40" i="24"/>
  <c r="Q40" i="24"/>
  <c r="CY23" i="24"/>
  <c r="CZ23" i="24"/>
  <c r="CX23" i="24"/>
  <c r="S20" i="24"/>
  <c r="T20" i="24"/>
  <c r="R20" i="24"/>
  <c r="AR109" i="24"/>
  <c r="AP109" i="24"/>
  <c r="CW109" i="24"/>
  <c r="CZ109" i="24"/>
  <c r="E113" i="24"/>
  <c r="G113" i="24"/>
  <c r="DW113" i="24"/>
  <c r="DV113" i="24"/>
  <c r="DX113" i="24"/>
  <c r="BA116" i="24"/>
  <c r="BB116" i="24"/>
  <c r="BD116" i="24"/>
  <c r="AF117" i="24"/>
  <c r="AD117" i="24"/>
  <c r="CK117" i="24"/>
  <c r="CN117" i="24"/>
  <c r="CW119" i="24"/>
  <c r="CZ119" i="24"/>
  <c r="FF119" i="24"/>
  <c r="FM119" i="24"/>
  <c r="FH119" i="24"/>
  <c r="DV121" i="24"/>
  <c r="DX121" i="24"/>
  <c r="EC121" i="24"/>
  <c r="AQ119" i="24"/>
  <c r="AD130" i="24"/>
  <c r="JK124" i="24"/>
  <c r="CL146" i="24"/>
  <c r="CL123" i="24"/>
  <c r="FM12" i="24"/>
  <c r="FF35" i="24"/>
  <c r="CX92" i="24"/>
  <c r="FG35" i="24"/>
  <c r="GW12" i="24"/>
  <c r="G108" i="24"/>
  <c r="M108" i="24"/>
  <c r="E108" i="24"/>
  <c r="F108" i="24"/>
  <c r="DX124" i="24"/>
  <c r="CG63" i="24"/>
  <c r="BZ63" i="24"/>
  <c r="CB63" i="24"/>
  <c r="EH63" i="24"/>
  <c r="EJ63" i="24"/>
  <c r="EG63" i="24"/>
  <c r="EO63" i="24"/>
  <c r="EI63" i="24"/>
  <c r="BO34" i="24"/>
  <c r="BP34" i="24"/>
  <c r="DW88" i="24"/>
  <c r="DX88" i="24"/>
  <c r="EC88" i="24"/>
  <c r="GQ113" i="24"/>
  <c r="GR113" i="24"/>
  <c r="JI73" i="24"/>
  <c r="JJ73" i="24"/>
  <c r="JJ104" i="24"/>
  <c r="JK104" i="24"/>
  <c r="JI104" i="24"/>
  <c r="ES115" i="24"/>
  <c r="EU115" i="24"/>
  <c r="FR101" i="24"/>
  <c r="G16" i="24"/>
  <c r="H16" i="24"/>
  <c r="CG52" i="24"/>
  <c r="BZ52" i="24"/>
  <c r="EH145" i="24"/>
  <c r="FH35" i="24"/>
  <c r="CS69" i="24"/>
  <c r="CN69" i="24"/>
  <c r="DI80" i="24"/>
  <c r="DL80" i="24"/>
  <c r="DK80" i="24"/>
  <c r="EG128" i="24"/>
  <c r="CX109" i="24"/>
  <c r="GF40" i="24"/>
  <c r="FA123" i="24"/>
  <c r="EU123" i="24"/>
  <c r="BB127" i="24"/>
  <c r="BI127" i="24"/>
  <c r="BD127" i="24"/>
  <c r="CB108" i="24"/>
  <c r="CG108" i="24"/>
  <c r="IA80" i="24"/>
  <c r="IG80" i="24"/>
  <c r="JV145" i="24"/>
  <c r="DU79" i="24"/>
  <c r="DV79" i="24"/>
  <c r="FA76" i="24"/>
  <c r="ES76" i="24"/>
  <c r="EU76" i="24"/>
  <c r="EV76" i="24"/>
  <c r="BU98" i="24"/>
  <c r="BO98" i="24"/>
  <c r="BM98" i="24"/>
  <c r="FH103" i="24"/>
  <c r="FM103" i="24"/>
  <c r="IA108" i="24"/>
  <c r="IB108" i="24"/>
  <c r="IG108" i="24"/>
  <c r="BO78" i="24"/>
  <c r="JJ11" i="24"/>
  <c r="G111" i="24"/>
  <c r="M111" i="24"/>
  <c r="H111" i="24"/>
  <c r="F111" i="24"/>
  <c r="IZ88" i="24"/>
  <c r="ET115" i="24"/>
  <c r="Q72" i="24"/>
  <c r="T72" i="24"/>
  <c r="FA101" i="24"/>
  <c r="EU101" i="24"/>
  <c r="ET101" i="24"/>
  <c r="GQ12" i="24"/>
  <c r="CL145" i="24"/>
  <c r="CY109" i="24"/>
  <c r="EV123" i="24"/>
  <c r="DE12" i="24"/>
  <c r="CW12" i="24"/>
  <c r="BO89" i="24"/>
  <c r="BP89" i="24"/>
  <c r="BU89" i="24"/>
  <c r="BN89" i="24"/>
  <c r="BM89" i="24"/>
  <c r="DI90" i="24"/>
  <c r="DL90" i="24"/>
  <c r="AW92" i="24"/>
  <c r="AP92" i="24"/>
  <c r="BB102" i="24"/>
  <c r="BC102" i="24"/>
  <c r="BD102" i="24"/>
  <c r="BI102" i="24"/>
  <c r="BA102" i="24"/>
  <c r="AE123" i="24"/>
  <c r="AF123" i="24"/>
  <c r="AC123" i="24"/>
  <c r="H124" i="24"/>
  <c r="G124" i="24"/>
  <c r="CG118" i="24"/>
  <c r="BZ118" i="24"/>
  <c r="CA118" i="24"/>
  <c r="BY118" i="24"/>
  <c r="GQ63" i="24"/>
  <c r="GW63" i="24"/>
  <c r="DX111" i="24"/>
  <c r="EC111" i="24"/>
  <c r="DU65" i="24"/>
  <c r="DV65" i="24"/>
  <c r="DW65" i="24"/>
  <c r="EU69" i="24"/>
  <c r="FA69" i="24"/>
  <c r="Y89" i="24"/>
  <c r="S89" i="24"/>
  <c r="R89" i="24"/>
  <c r="Q89" i="24"/>
  <c r="CL101" i="24"/>
  <c r="CM101" i="24"/>
  <c r="AF115" i="24"/>
  <c r="CW127" i="24"/>
  <c r="BO121" i="24"/>
  <c r="BZ123" i="24"/>
  <c r="ET123" i="24"/>
  <c r="DW84" i="24"/>
  <c r="FG103" i="24"/>
  <c r="DQ102" i="24"/>
  <c r="DK102" i="24"/>
  <c r="DL102" i="24"/>
  <c r="DI102" i="24"/>
  <c r="DJ102" i="24"/>
  <c r="EI104" i="24"/>
  <c r="EH104" i="24"/>
  <c r="BM124" i="24"/>
  <c r="BN124" i="24"/>
  <c r="BP124" i="24"/>
  <c r="BO124" i="24"/>
  <c r="DK127" i="24"/>
  <c r="DL127" i="24"/>
  <c r="DI127" i="24"/>
  <c r="DQ127" i="24"/>
  <c r="DX84" i="24"/>
  <c r="BM84" i="24"/>
  <c r="BC130" i="24"/>
  <c r="BA130" i="24"/>
  <c r="DJ130" i="24"/>
  <c r="DK130" i="24"/>
  <c r="AC91" i="24"/>
  <c r="AF91" i="24"/>
  <c r="DK90" i="24"/>
  <c r="AF130" i="24"/>
  <c r="DW34" i="24"/>
  <c r="EC34" i="24"/>
  <c r="BN88" i="24"/>
  <c r="BP88" i="24"/>
  <c r="BO88" i="24"/>
  <c r="BU88" i="24"/>
  <c r="BM88" i="24"/>
  <c r="CN76" i="24"/>
  <c r="CL76" i="24"/>
  <c r="CM76" i="24"/>
  <c r="FT130" i="24"/>
  <c r="FS130" i="24"/>
  <c r="IA128" i="24"/>
  <c r="IB128" i="24"/>
  <c r="IS100" i="24"/>
  <c r="IN100" i="24"/>
  <c r="IM100" i="24"/>
  <c r="JE26" i="24"/>
  <c r="IY26" i="24"/>
  <c r="DQ90" i="24"/>
  <c r="IY88" i="24"/>
  <c r="HZ145" i="24"/>
  <c r="BM111" i="24"/>
  <c r="BP111" i="24"/>
  <c r="BU111" i="24"/>
  <c r="CK115" i="24"/>
  <c r="CS115" i="24"/>
  <c r="FF128" i="24"/>
  <c r="CX99" i="24"/>
  <c r="CN14" i="24"/>
  <c r="CS14" i="24"/>
  <c r="FT101" i="24"/>
  <c r="DK26" i="24"/>
  <c r="DI26" i="24"/>
  <c r="DJ26" i="24"/>
  <c r="DQ26" i="24"/>
  <c r="EJ87" i="24"/>
  <c r="EH87" i="24"/>
  <c r="EG145" i="24"/>
  <c r="BM121" i="24"/>
  <c r="DL130" i="24"/>
  <c r="FA130" i="24"/>
  <c r="BP98" i="24"/>
  <c r="AK123" i="24"/>
  <c r="AP123" i="24"/>
  <c r="BZ88" i="24"/>
  <c r="ET63" i="24"/>
  <c r="DK75" i="24"/>
  <c r="DQ75" i="24"/>
  <c r="DI75" i="24"/>
  <c r="DX96" i="24"/>
  <c r="DV96" i="24"/>
  <c r="BU91" i="24"/>
  <c r="BN91" i="24"/>
  <c r="BY61" i="24"/>
  <c r="CB61" i="24"/>
  <c r="FA100" i="24"/>
  <c r="ES100" i="24"/>
  <c r="AE112" i="24"/>
  <c r="AK112" i="24"/>
  <c r="CN112" i="24"/>
  <c r="CM112" i="24"/>
  <c r="FE125" i="24"/>
  <c r="FM125" i="24"/>
  <c r="E119" i="24"/>
  <c r="GC126" i="24"/>
  <c r="DX130" i="24"/>
  <c r="M130" i="24"/>
  <c r="T124" i="24"/>
  <c r="H119" i="24"/>
  <c r="R102" i="24"/>
  <c r="EJ88" i="24"/>
  <c r="BM119" i="24"/>
  <c r="FG110" i="24"/>
  <c r="AF100" i="24"/>
  <c r="EJ15" i="24"/>
  <c r="GD34" i="24"/>
  <c r="CY20" i="24"/>
  <c r="CW20" i="24"/>
  <c r="FM26" i="24"/>
  <c r="FG26" i="24"/>
  <c r="FF26" i="24"/>
  <c r="DV64" i="24"/>
  <c r="DW64" i="24"/>
  <c r="EC64" i="24"/>
  <c r="DX64" i="24"/>
  <c r="EC87" i="24"/>
  <c r="DX87" i="24"/>
  <c r="Q76" i="24"/>
  <c r="Y76" i="24"/>
  <c r="T76" i="24"/>
  <c r="DK111" i="24"/>
  <c r="DL111" i="24"/>
  <c r="Y115" i="24"/>
  <c r="T115" i="24"/>
  <c r="R115" i="24"/>
  <c r="R105" i="24"/>
  <c r="S105" i="24"/>
  <c r="JV99" i="24"/>
  <c r="JU99" i="24"/>
  <c r="EI78" i="24"/>
  <c r="EH78" i="24"/>
  <c r="CX123" i="24"/>
  <c r="DE123" i="24"/>
  <c r="HN66" i="24"/>
  <c r="HO66" i="24"/>
  <c r="T64" i="24"/>
  <c r="R64" i="24"/>
  <c r="M65" i="24"/>
  <c r="H65" i="24"/>
  <c r="BZ90" i="24"/>
  <c r="CA90" i="24"/>
  <c r="AC113" i="24"/>
  <c r="AF113" i="24"/>
  <c r="IA91" i="24"/>
  <c r="HY91" i="24"/>
  <c r="AE48" i="24"/>
  <c r="AD48" i="24"/>
  <c r="DW114" i="24"/>
  <c r="DX114" i="24"/>
  <c r="EC114" i="24"/>
  <c r="EI124" i="24"/>
  <c r="CW110" i="24"/>
  <c r="Q105" i="24"/>
  <c r="CM25" i="24"/>
  <c r="BN96" i="24"/>
  <c r="BY88" i="24"/>
  <c r="CM35" i="24"/>
  <c r="CK35" i="24"/>
  <c r="CS35" i="24"/>
  <c r="JU46" i="24"/>
  <c r="FF51" i="24"/>
  <c r="FE51" i="24"/>
  <c r="S59" i="24"/>
  <c r="Q59" i="24"/>
  <c r="R59" i="24"/>
  <c r="CG58" i="24"/>
  <c r="CA58" i="24"/>
  <c r="BZ58" i="24"/>
  <c r="CL34" i="24"/>
  <c r="CK34" i="24"/>
  <c r="Y96" i="24"/>
  <c r="T96" i="24"/>
  <c r="BO103" i="24"/>
  <c r="BM103" i="24"/>
  <c r="DW103" i="24"/>
  <c r="DU103" i="24"/>
  <c r="DE118" i="24"/>
  <c r="CZ118" i="24"/>
  <c r="BB123" i="24"/>
  <c r="BA123" i="24"/>
  <c r="CK124" i="24"/>
  <c r="CS124" i="24"/>
  <c r="BY127" i="24"/>
  <c r="CG127" i="24"/>
  <c r="EJ127" i="24"/>
  <c r="EO127" i="24"/>
  <c r="IG63" i="24"/>
  <c r="IB63" i="24"/>
  <c r="IL12" i="24"/>
  <c r="IK12" i="24"/>
  <c r="JK129" i="24"/>
  <c r="JL129" i="24"/>
  <c r="JJ129" i="24"/>
  <c r="H91" i="24"/>
  <c r="M91" i="24"/>
  <c r="E91" i="24"/>
  <c r="CL63" i="24"/>
  <c r="CM63" i="24"/>
  <c r="BZ34" i="24"/>
  <c r="CB34" i="24"/>
  <c r="Q124" i="24"/>
  <c r="BM96" i="24"/>
  <c r="BY102" i="24"/>
  <c r="CG102" i="24"/>
  <c r="CL121" i="24"/>
  <c r="CN121" i="24"/>
  <c r="CS121" i="24"/>
  <c r="BN122" i="24"/>
  <c r="BM122" i="24"/>
  <c r="ET52" i="24"/>
  <c r="ES52" i="24"/>
  <c r="Y34" i="24"/>
  <c r="T34" i="24"/>
  <c r="EU96" i="24"/>
  <c r="ET96" i="24"/>
  <c r="EV96" i="24"/>
  <c r="DK97" i="24"/>
  <c r="DI97" i="24"/>
  <c r="DL97" i="24"/>
  <c r="BO106" i="24"/>
  <c r="BU106" i="24"/>
  <c r="F130" i="24"/>
  <c r="H130" i="24"/>
  <c r="IA111" i="24"/>
  <c r="IB111" i="24"/>
  <c r="IB131" i="24"/>
  <c r="IG131" i="24"/>
  <c r="JJ127" i="24"/>
  <c r="JI127" i="24"/>
  <c r="CA59" i="24"/>
  <c r="E65" i="24"/>
  <c r="EC127" i="24"/>
  <c r="S34" i="24"/>
  <c r="DU91" i="24"/>
  <c r="CS91" i="24"/>
  <c r="HZ58" i="24"/>
  <c r="EU73" i="24"/>
  <c r="EV73" i="24"/>
  <c r="DE101" i="24"/>
  <c r="CW101" i="24"/>
  <c r="BA107" i="24"/>
  <c r="BI107" i="24"/>
  <c r="FF125" i="24"/>
  <c r="EU91" i="24"/>
  <c r="CN63" i="24"/>
  <c r="ES91" i="24"/>
  <c r="FH125" i="24"/>
  <c r="BP119" i="24"/>
  <c r="DV58" i="24"/>
  <c r="EH59" i="24"/>
  <c r="CZ51" i="24"/>
  <c r="EJ58" i="24"/>
  <c r="T105" i="24"/>
  <c r="BU46" i="24"/>
  <c r="AF23" i="24"/>
  <c r="IY74" i="24"/>
  <c r="FF16" i="24"/>
  <c r="FH16" i="24"/>
  <c r="M46" i="24"/>
  <c r="F46" i="24"/>
  <c r="FM72" i="24"/>
  <c r="FE72" i="24"/>
  <c r="H103" i="24"/>
  <c r="M103" i="24"/>
  <c r="ET105" i="24"/>
  <c r="EU105" i="24"/>
  <c r="FA105" i="24"/>
  <c r="CW113" i="24"/>
  <c r="CY113" i="24"/>
  <c r="AC116" i="24"/>
  <c r="AF116" i="24"/>
  <c r="AK116" i="24"/>
  <c r="EU116" i="24"/>
  <c r="ES116" i="24"/>
  <c r="ES63" i="24"/>
  <c r="EU63" i="24"/>
  <c r="FA63" i="24"/>
  <c r="R91" i="24"/>
  <c r="S91" i="24"/>
  <c r="Q91" i="24"/>
  <c r="GE123" i="24"/>
  <c r="GF123" i="24"/>
  <c r="Q145" i="24"/>
  <c r="ET84" i="24"/>
  <c r="ES84" i="24"/>
  <c r="HM98" i="24"/>
  <c r="HP98" i="24"/>
  <c r="Y145" i="24"/>
  <c r="BO99" i="24"/>
  <c r="AP41" i="24"/>
  <c r="CN100" i="24"/>
  <c r="CS63" i="24"/>
  <c r="R34" i="24"/>
  <c r="Y79" i="24"/>
  <c r="BP81" i="24"/>
  <c r="BU81" i="24"/>
  <c r="E58" i="24"/>
  <c r="F58" i="24"/>
  <c r="CS73" i="24"/>
  <c r="CN73" i="24"/>
  <c r="BO74" i="24"/>
  <c r="BU74" i="24"/>
  <c r="BN74" i="24"/>
  <c r="FG101" i="24"/>
  <c r="FH101" i="24"/>
  <c r="DL107" i="24"/>
  <c r="DQ107" i="24"/>
  <c r="ET100" i="24"/>
  <c r="EG124" i="24"/>
  <c r="S102" i="24"/>
  <c r="BU17" i="24"/>
  <c r="BP17" i="24"/>
  <c r="FG25" i="24"/>
  <c r="FM25" i="24"/>
  <c r="FE25" i="24"/>
  <c r="CY67" i="24"/>
  <c r="CW67" i="24"/>
  <c r="DU97" i="24"/>
  <c r="DW97" i="24"/>
  <c r="CG114" i="24"/>
  <c r="CA114" i="24"/>
  <c r="R125" i="24"/>
  <c r="T125" i="24"/>
  <c r="EO34" i="24"/>
  <c r="EJ34" i="24"/>
  <c r="EG34" i="24"/>
  <c r="EH88" i="24"/>
  <c r="EO88" i="24"/>
  <c r="FG123" i="24"/>
  <c r="FE123" i="24"/>
  <c r="DI145" i="24"/>
  <c r="DQ145" i="24"/>
  <c r="FM146" i="24"/>
  <c r="FF146" i="24"/>
  <c r="FQ90" i="24"/>
  <c r="FR90" i="24"/>
  <c r="CS72" i="24"/>
  <c r="CN72" i="24"/>
  <c r="Y87" i="24"/>
  <c r="Q87" i="24"/>
  <c r="T73" i="24"/>
  <c r="Q73" i="24"/>
  <c r="AP48" i="24"/>
  <c r="G65" i="24"/>
  <c r="BP122" i="24"/>
  <c r="DV99" i="24"/>
  <c r="DJ66" i="24"/>
  <c r="DK66" i="24"/>
  <c r="T43" i="24"/>
  <c r="Q43" i="24"/>
  <c r="AK22" i="24"/>
  <c r="AF22" i="24"/>
  <c r="FH123" i="24"/>
  <c r="AD113" i="24"/>
  <c r="CB90" i="24"/>
  <c r="DW58" i="24"/>
  <c r="EC81" i="24"/>
  <c r="HC96" i="24"/>
  <c r="CN96" i="24"/>
  <c r="Y105" i="24"/>
  <c r="BP46" i="24"/>
  <c r="EH56" i="24"/>
  <c r="EG56" i="24"/>
  <c r="CK84" i="24"/>
  <c r="BO122" i="24"/>
  <c r="IZ76" i="24"/>
  <c r="FM123" i="24"/>
  <c r="F106" i="24"/>
  <c r="BP74" i="24"/>
  <c r="CG90" i="24"/>
  <c r="FH67" i="24"/>
  <c r="EH75" i="24"/>
  <c r="CZ101" i="24"/>
  <c r="DV53" i="24"/>
  <c r="CW117" i="24"/>
  <c r="DE117" i="24"/>
  <c r="DI122" i="24"/>
  <c r="DQ122" i="24"/>
  <c r="DK122" i="24"/>
  <c r="DK99" i="24"/>
  <c r="CA26" i="24"/>
  <c r="IM76" i="24"/>
  <c r="JJ145" i="24"/>
  <c r="FT116" i="24"/>
  <c r="BP120" i="24"/>
  <c r="H116" i="24"/>
  <c r="AF111" i="24"/>
  <c r="EV65" i="24"/>
  <c r="CN65" i="24"/>
  <c r="CN111" i="24"/>
  <c r="R61" i="24"/>
  <c r="AP87" i="24"/>
  <c r="HY41" i="24"/>
  <c r="GW146" i="24"/>
  <c r="GP146" i="24"/>
  <c r="R69" i="24"/>
  <c r="Q61" i="24"/>
  <c r="JU102" i="24"/>
  <c r="DI63" i="24"/>
  <c r="DQ63" i="24"/>
  <c r="AW98" i="24"/>
  <c r="CZ129" i="24"/>
  <c r="JL91" i="24"/>
  <c r="HP102" i="24"/>
  <c r="IB114" i="24"/>
  <c r="DL122" i="24"/>
  <c r="S53" i="24"/>
  <c r="R53" i="24"/>
  <c r="BO48" i="24"/>
  <c r="BU48" i="24"/>
  <c r="AW59" i="24"/>
  <c r="BO41" i="24"/>
  <c r="BP41" i="24"/>
  <c r="Q106" i="24"/>
  <c r="Y106" i="24"/>
  <c r="AP129" i="24"/>
  <c r="AR129" i="24"/>
  <c r="GK14" i="24"/>
  <c r="GF14" i="24"/>
  <c r="IL79" i="24"/>
  <c r="IS79" i="24"/>
  <c r="JX86" i="24"/>
  <c r="KC86" i="24"/>
  <c r="BZ121" i="24"/>
  <c r="DV107" i="24"/>
  <c r="GR119" i="24"/>
  <c r="G116" i="24"/>
  <c r="CA121" i="24"/>
  <c r="BN102" i="24"/>
  <c r="BU116" i="24"/>
  <c r="AC111" i="24"/>
  <c r="R106" i="24"/>
  <c r="FT71" i="24"/>
  <c r="DE97" i="24"/>
  <c r="HC17" i="24"/>
  <c r="E116" i="24"/>
  <c r="DU107" i="24"/>
  <c r="AK111" i="24"/>
  <c r="FF97" i="24"/>
  <c r="BN75" i="24"/>
  <c r="AP34" i="24"/>
  <c r="CK65" i="24"/>
  <c r="AF66" i="24"/>
  <c r="HZ73" i="24"/>
  <c r="HZ41" i="24"/>
  <c r="CA36" i="24"/>
  <c r="CB36" i="24"/>
  <c r="R17" i="24"/>
  <c r="Y17" i="24"/>
  <c r="CA66" i="24"/>
  <c r="CG66" i="24"/>
  <c r="M37" i="24"/>
  <c r="AK30" i="24"/>
  <c r="AW26" i="24"/>
  <c r="HA118" i="24"/>
  <c r="BY14" i="24"/>
  <c r="CB14" i="24"/>
  <c r="EI116" i="24"/>
  <c r="EO116" i="24"/>
  <c r="EJ116" i="24"/>
  <c r="EH116" i="24"/>
  <c r="CN126" i="24"/>
  <c r="CK126" i="24"/>
  <c r="CL126" i="24"/>
  <c r="CM126" i="24"/>
  <c r="CS126" i="24"/>
  <c r="IY91" i="24"/>
  <c r="IZ91" i="24"/>
  <c r="F94" i="24"/>
  <c r="H94" i="24"/>
  <c r="E94" i="24"/>
  <c r="HI82" i="24"/>
  <c r="HD82" i="24"/>
  <c r="HC82" i="24"/>
  <c r="HM97" i="24"/>
  <c r="HO97" i="24"/>
  <c r="HY53" i="24"/>
  <c r="IB53" i="24"/>
  <c r="IA53" i="24"/>
  <c r="HZ53" i="24"/>
  <c r="IG53" i="24"/>
  <c r="AD92" i="24"/>
  <c r="AE92" i="24"/>
  <c r="AC92" i="24"/>
  <c r="GR108" i="24"/>
  <c r="EO80" i="24"/>
  <c r="EH80" i="24"/>
  <c r="EJ80" i="24"/>
  <c r="T23" i="24"/>
  <c r="Q23" i="24"/>
  <c r="BO20" i="24"/>
  <c r="BN20" i="24"/>
  <c r="BP20" i="24"/>
  <c r="DU20" i="24"/>
  <c r="EC20" i="24"/>
  <c r="DV20" i="24"/>
  <c r="JW127" i="24"/>
  <c r="KC127" i="24"/>
  <c r="EJ14" i="24"/>
  <c r="EO14" i="24"/>
  <c r="CA116" i="24"/>
  <c r="CG116" i="24"/>
  <c r="BY116" i="24"/>
  <c r="BC117" i="24"/>
  <c r="BA117" i="24"/>
  <c r="BD117" i="24"/>
  <c r="EV126" i="24"/>
  <c r="FA126" i="24"/>
  <c r="ET126" i="24"/>
  <c r="ES126" i="24"/>
  <c r="EU126" i="24"/>
  <c r="IY130" i="24"/>
  <c r="JE130" i="24"/>
  <c r="JW131" i="24"/>
  <c r="R116" i="24"/>
  <c r="BM129" i="24"/>
  <c r="BP129" i="24"/>
  <c r="BZ131" i="24"/>
  <c r="CB131" i="24"/>
  <c r="FS124" i="24"/>
  <c r="FT124" i="24"/>
  <c r="BN17" i="24"/>
  <c r="Y116" i="24"/>
  <c r="IS63" i="24"/>
  <c r="H11" i="24"/>
  <c r="F11" i="24"/>
  <c r="G11" i="24"/>
  <c r="FQ12" i="24"/>
  <c r="FY12" i="24"/>
  <c r="GC117" i="24"/>
  <c r="GE117" i="24"/>
  <c r="HA46" i="24"/>
  <c r="HI46" i="24"/>
  <c r="HO58" i="24"/>
  <c r="HN58" i="24"/>
  <c r="HP111" i="24"/>
  <c r="HO111" i="24"/>
  <c r="JE107" i="24"/>
  <c r="IW107" i="24"/>
  <c r="IX127" i="24"/>
  <c r="IY127" i="24"/>
  <c r="IZ127" i="24"/>
  <c r="IW127" i="24"/>
  <c r="JQ119" i="24"/>
  <c r="JK119" i="24"/>
  <c r="JL119" i="24"/>
  <c r="JJ119" i="24"/>
  <c r="CX32" i="24"/>
  <c r="HP58" i="24"/>
  <c r="BO36" i="24"/>
  <c r="BP36" i="24"/>
  <c r="BM36" i="24"/>
  <c r="M94" i="24"/>
  <c r="HC124" i="24"/>
  <c r="AQ120" i="24"/>
  <c r="AP120" i="24"/>
  <c r="AR120" i="24"/>
  <c r="CY120" i="24"/>
  <c r="CX120" i="24"/>
  <c r="BZ12" i="24"/>
  <c r="CG12" i="24"/>
  <c r="CA12" i="24"/>
  <c r="S80" i="24"/>
  <c r="T80" i="24"/>
  <c r="R80" i="24"/>
  <c r="DW17" i="24"/>
  <c r="DV17" i="24"/>
  <c r="DX17" i="24"/>
  <c r="EC17" i="24"/>
  <c r="DU17" i="24"/>
  <c r="AP32" i="24"/>
  <c r="AW32" i="24"/>
  <c r="CM23" i="24"/>
  <c r="CS23" i="24"/>
  <c r="CL23" i="24"/>
  <c r="CN23" i="24"/>
  <c r="EU23" i="24"/>
  <c r="EV23" i="24"/>
  <c r="FA23" i="24"/>
  <c r="BU14" i="24"/>
  <c r="BM14" i="24"/>
  <c r="BN14" i="24"/>
  <c r="BP14" i="24"/>
  <c r="DW14" i="24"/>
  <c r="DU14" i="24"/>
  <c r="DK41" i="24"/>
  <c r="DL41" i="24"/>
  <c r="GF47" i="24"/>
  <c r="GE47" i="24"/>
  <c r="GR112" i="24"/>
  <c r="GQ112" i="24"/>
  <c r="HA73" i="24"/>
  <c r="HI73" i="24"/>
  <c r="HY75" i="24"/>
  <c r="IB75" i="24"/>
  <c r="IA75" i="24"/>
  <c r="HZ75" i="24"/>
  <c r="IG75" i="24"/>
  <c r="IL35" i="24"/>
  <c r="IS35" i="24"/>
  <c r="IW17" i="24"/>
  <c r="IX17" i="24"/>
  <c r="IY17" i="24"/>
  <c r="IX131" i="24"/>
  <c r="IZ131" i="24"/>
  <c r="IY131" i="24"/>
  <c r="JE131" i="24"/>
  <c r="JL81" i="24"/>
  <c r="JJ81" i="24"/>
  <c r="JQ103" i="24"/>
  <c r="JL103" i="24"/>
  <c r="T58" i="24"/>
  <c r="Y58" i="24"/>
  <c r="Q111" i="24"/>
  <c r="Y111" i="24"/>
  <c r="BZ116" i="24"/>
  <c r="JK99" i="24"/>
  <c r="AP73" i="24"/>
  <c r="AW73" i="24"/>
  <c r="BU11" i="24"/>
  <c r="DQ89" i="24"/>
  <c r="DK89" i="24"/>
  <c r="DL89" i="24"/>
  <c r="DJ89" i="24"/>
  <c r="F97" i="24"/>
  <c r="M97" i="24"/>
  <c r="G97" i="24"/>
  <c r="AD99" i="24"/>
  <c r="AE99" i="24"/>
  <c r="CS99" i="24"/>
  <c r="CM99" i="24"/>
  <c r="CK99" i="24"/>
  <c r="EU99" i="24"/>
  <c r="ET99" i="24"/>
  <c r="FA99" i="24"/>
  <c r="EV99" i="24"/>
  <c r="AW102" i="24"/>
  <c r="AP102" i="24"/>
  <c r="DE102" i="24"/>
  <c r="CZ102" i="24"/>
  <c r="FE102" i="24"/>
  <c r="FH102" i="24"/>
  <c r="S103" i="24"/>
  <c r="R103" i="24"/>
  <c r="T103" i="24"/>
  <c r="BP104" i="24"/>
  <c r="BM104" i="24"/>
  <c r="EC104" i="24"/>
  <c r="DX104" i="24"/>
  <c r="AW120" i="24"/>
  <c r="AF99" i="24"/>
  <c r="FF102" i="24"/>
  <c r="BU72" i="24"/>
  <c r="BO72" i="24"/>
  <c r="BN72" i="24"/>
  <c r="BM72" i="24"/>
  <c r="BP72" i="24"/>
  <c r="DV72" i="24"/>
  <c r="DU72" i="24"/>
  <c r="DW72" i="24"/>
  <c r="EC72" i="24"/>
  <c r="DX72" i="24"/>
  <c r="DQ34" i="24"/>
  <c r="DL34" i="24"/>
  <c r="DJ34" i="24"/>
  <c r="DK34" i="24"/>
  <c r="DI73" i="24"/>
  <c r="DL73" i="24"/>
  <c r="DJ73" i="24"/>
  <c r="DQ73" i="24"/>
  <c r="FE75" i="24"/>
  <c r="FG75" i="24"/>
  <c r="FH75" i="24"/>
  <c r="DQ96" i="24"/>
  <c r="DL96" i="24"/>
  <c r="DK96" i="24"/>
  <c r="R74" i="24"/>
  <c r="T74" i="24"/>
  <c r="Q74" i="24"/>
  <c r="S74" i="24"/>
  <c r="EG116" i="24"/>
  <c r="BU127" i="24"/>
  <c r="BP127" i="24"/>
  <c r="BM127" i="24"/>
  <c r="BO127" i="24"/>
  <c r="HD11" i="24"/>
  <c r="HC11" i="24"/>
  <c r="HM65" i="24"/>
  <c r="HO65" i="24"/>
  <c r="IG127" i="24"/>
  <c r="HZ127" i="24"/>
  <c r="IX58" i="24"/>
  <c r="IY58" i="24"/>
  <c r="JI34" i="24"/>
  <c r="JK34" i="24"/>
  <c r="EO111" i="24"/>
  <c r="EI111" i="24"/>
  <c r="EJ111" i="24"/>
  <c r="EH111" i="24"/>
  <c r="EG111" i="24"/>
  <c r="CZ115" i="24"/>
  <c r="DE115" i="24"/>
  <c r="CX115" i="24"/>
  <c r="CY115" i="24"/>
  <c r="AF126" i="24"/>
  <c r="DE89" i="24"/>
  <c r="CZ89" i="24"/>
  <c r="HC73" i="24"/>
  <c r="EV124" i="24"/>
  <c r="ET124" i="24"/>
  <c r="ES124" i="24"/>
  <c r="FA124" i="24"/>
  <c r="AW126" i="24"/>
  <c r="FH80" i="24"/>
  <c r="AP71" i="24"/>
  <c r="AW71" i="24"/>
  <c r="CY71" i="24"/>
  <c r="CW71" i="24"/>
  <c r="CX71" i="24"/>
  <c r="CZ71" i="24"/>
  <c r="DE71" i="24"/>
  <c r="FG71" i="24"/>
  <c r="FM71" i="24"/>
  <c r="FF71" i="24"/>
  <c r="FH71" i="24"/>
  <c r="DQ86" i="24"/>
  <c r="DL86" i="24"/>
  <c r="DI86" i="24"/>
  <c r="DK86" i="24"/>
  <c r="CY89" i="24"/>
  <c r="FM73" i="24"/>
  <c r="FH73" i="24"/>
  <c r="CW91" i="24"/>
  <c r="DE91" i="24"/>
  <c r="CZ91" i="24"/>
  <c r="DK61" i="24"/>
  <c r="DQ61" i="24"/>
  <c r="DJ61" i="24"/>
  <c r="DI61" i="24"/>
  <c r="DL61" i="24"/>
  <c r="EC100" i="24"/>
  <c r="DX100" i="24"/>
  <c r="DV100" i="24"/>
  <c r="Y119" i="24"/>
  <c r="R119" i="24"/>
  <c r="CA119" i="24"/>
  <c r="CG119" i="24"/>
  <c r="CB119" i="24"/>
  <c r="EH119" i="24"/>
  <c r="EJ119" i="24"/>
  <c r="EO119" i="24"/>
  <c r="EG119" i="24"/>
  <c r="AQ121" i="24"/>
  <c r="AR121" i="24"/>
  <c r="AW121" i="24"/>
  <c r="CW121" i="24"/>
  <c r="DE121" i="24"/>
  <c r="CZ121" i="24"/>
  <c r="FE121" i="24"/>
  <c r="FH121" i="24"/>
  <c r="FG121" i="24"/>
  <c r="FM121" i="24"/>
  <c r="FF121" i="24"/>
  <c r="S122" i="24"/>
  <c r="T122" i="24"/>
  <c r="Y122" i="24"/>
  <c r="CB122" i="24"/>
  <c r="BZ122" i="24"/>
  <c r="CA122" i="24"/>
  <c r="EH122" i="24"/>
  <c r="EG122" i="24"/>
  <c r="EO122" i="24"/>
  <c r="EJ122" i="24"/>
  <c r="EI122" i="24"/>
  <c r="JI123" i="24"/>
  <c r="AE124" i="24"/>
  <c r="AF124" i="24"/>
  <c r="AC124" i="24"/>
  <c r="AK124" i="24"/>
  <c r="AD124" i="24"/>
  <c r="DE32" i="24"/>
  <c r="CW86" i="24"/>
  <c r="CY86" i="24"/>
  <c r="S92" i="24"/>
  <c r="T92" i="24"/>
  <c r="Q92" i="24"/>
  <c r="R92" i="24"/>
  <c r="BN100" i="24"/>
  <c r="CZ32" i="24"/>
  <c r="AE34" i="24"/>
  <c r="JJ34" i="24"/>
  <c r="AW65" i="24"/>
  <c r="AP65" i="24"/>
  <c r="CZ65" i="24"/>
  <c r="DE65" i="24"/>
  <c r="CY65" i="24"/>
  <c r="FM65" i="24"/>
  <c r="FF65" i="24"/>
  <c r="FG65" i="24"/>
  <c r="EC69" i="24"/>
  <c r="DU69" i="24"/>
  <c r="DI87" i="24"/>
  <c r="DQ87" i="24"/>
  <c r="DK87" i="24"/>
  <c r="E107" i="24"/>
  <c r="M107" i="24"/>
  <c r="G107" i="24"/>
  <c r="F107" i="24"/>
  <c r="H107" i="24"/>
  <c r="BC108" i="24"/>
  <c r="BI108" i="24"/>
  <c r="BA108" i="24"/>
  <c r="BB108" i="24"/>
  <c r="DI108" i="24"/>
  <c r="DK108" i="24"/>
  <c r="Y80" i="24"/>
  <c r="IW90" i="24"/>
  <c r="Q15" i="24"/>
  <c r="GR111" i="24"/>
  <c r="GQ128" i="24"/>
  <c r="DU104" i="24"/>
  <c r="BP100" i="24"/>
  <c r="EI23" i="24"/>
  <c r="EH23" i="24"/>
  <c r="EO23" i="24"/>
  <c r="EJ23" i="24"/>
  <c r="EO12" i="24"/>
  <c r="EH12" i="24"/>
  <c r="EJ12" i="24"/>
  <c r="EG12" i="24"/>
  <c r="GP131" i="24"/>
  <c r="GQ131" i="24"/>
  <c r="GR131" i="24"/>
  <c r="CB116" i="24"/>
  <c r="DW127" i="24"/>
  <c r="DU127" i="24"/>
  <c r="FY129" i="24"/>
  <c r="FT129" i="24"/>
  <c r="GP88" i="24"/>
  <c r="GW88" i="24"/>
  <c r="GO88" i="24"/>
  <c r="GQ88" i="24"/>
  <c r="IG107" i="24"/>
  <c r="HY107" i="24"/>
  <c r="HZ107" i="24"/>
  <c r="CA111" i="24"/>
  <c r="CG111" i="24"/>
  <c r="BY111" i="24"/>
  <c r="BZ111" i="24"/>
  <c r="CB111" i="24"/>
  <c r="CY108" i="24"/>
  <c r="DE108" i="24"/>
  <c r="CZ108" i="24"/>
  <c r="CX108" i="24"/>
  <c r="AW89" i="24"/>
  <c r="AP89" i="24"/>
  <c r="FM89" i="24"/>
  <c r="FF89" i="24"/>
  <c r="FH89" i="24"/>
  <c r="CB92" i="24"/>
  <c r="BZ92" i="24"/>
  <c r="AK105" i="24"/>
  <c r="AC105" i="24"/>
  <c r="AF105" i="24"/>
  <c r="CS105" i="24"/>
  <c r="CN105" i="24"/>
  <c r="CM105" i="24"/>
  <c r="CL105" i="24"/>
  <c r="CA109" i="24"/>
  <c r="CB109" i="24"/>
  <c r="BY109" i="24"/>
  <c r="CG109" i="24"/>
  <c r="BZ109" i="24"/>
  <c r="EG109" i="24"/>
  <c r="EO109" i="24"/>
  <c r="EJ109" i="24"/>
  <c r="EI109" i="24"/>
  <c r="EH109" i="24"/>
  <c r="DK123" i="24"/>
  <c r="DI123" i="24"/>
  <c r="DL123" i="24"/>
  <c r="DQ123" i="24"/>
  <c r="CW126" i="24"/>
  <c r="CZ126" i="24"/>
  <c r="DE126" i="24"/>
  <c r="CX126" i="24"/>
  <c r="CY126" i="24"/>
  <c r="FG126" i="24"/>
  <c r="FE126" i="24"/>
  <c r="FM126" i="24"/>
  <c r="FH126" i="24"/>
  <c r="AR126" i="24"/>
  <c r="T111" i="24"/>
  <c r="T15" i="24"/>
  <c r="CY102" i="24"/>
  <c r="DX20" i="24"/>
  <c r="HC72" i="24"/>
  <c r="CY41" i="24"/>
  <c r="CX41" i="24"/>
  <c r="CZ41" i="24"/>
  <c r="DE41" i="24"/>
  <c r="FG41" i="24"/>
  <c r="FE41" i="24"/>
  <c r="FF41" i="24"/>
  <c r="GP51" i="24"/>
  <c r="GQ51" i="24"/>
  <c r="HM88" i="24"/>
  <c r="HP88" i="24"/>
  <c r="HO88" i="24"/>
  <c r="HU88" i="24"/>
  <c r="IY48" i="24"/>
  <c r="IZ48" i="24"/>
  <c r="JU26" i="24"/>
  <c r="JV26" i="24"/>
  <c r="IS120" i="24"/>
  <c r="AP116" i="24"/>
  <c r="DQ150" i="24"/>
  <c r="CL114" i="24"/>
  <c r="IN76" i="24"/>
  <c r="DJ146" i="24"/>
  <c r="ES114" i="24"/>
  <c r="BP87" i="24"/>
  <c r="CA72" i="24"/>
  <c r="DV34" i="24"/>
  <c r="JI106" i="24"/>
  <c r="H14" i="24"/>
  <c r="M14" i="24"/>
  <c r="R66" i="24"/>
  <c r="S66" i="24"/>
  <c r="Q66" i="24"/>
  <c r="DE78" i="24"/>
  <c r="CW78" i="24"/>
  <c r="CZ78" i="24"/>
  <c r="DE79" i="24"/>
  <c r="CZ79" i="24"/>
  <c r="CY79" i="24"/>
  <c r="CW88" i="24"/>
  <c r="CY88" i="24"/>
  <c r="FE88" i="24"/>
  <c r="FM88" i="24"/>
  <c r="FG88" i="24"/>
  <c r="FF88" i="24"/>
  <c r="JV76" i="24"/>
  <c r="H100" i="24"/>
  <c r="M100" i="24"/>
  <c r="F100" i="24"/>
  <c r="EJ106" i="24"/>
  <c r="EG106" i="24"/>
  <c r="G112" i="24"/>
  <c r="M112" i="24"/>
  <c r="E112" i="24"/>
  <c r="BP112" i="24"/>
  <c r="BO112" i="24"/>
  <c r="BU112" i="24"/>
  <c r="DX112" i="24"/>
  <c r="EC112" i="24"/>
  <c r="BO125" i="24"/>
  <c r="BP125" i="24"/>
  <c r="CW147" i="24"/>
  <c r="CX147" i="24"/>
  <c r="DE149" i="24"/>
  <c r="CW149" i="24"/>
  <c r="CW150" i="24"/>
  <c r="DE150" i="24"/>
  <c r="E151" i="24"/>
  <c r="M151" i="24"/>
  <c r="F151" i="24"/>
  <c r="BB151" i="24"/>
  <c r="BI151" i="24"/>
  <c r="CW151" i="24"/>
  <c r="CX151" i="24"/>
  <c r="FS127" i="24"/>
  <c r="FT127" i="24"/>
  <c r="FY127" i="24"/>
  <c r="FR127" i="24"/>
  <c r="FQ127" i="24"/>
  <c r="GK35" i="24"/>
  <c r="GC35" i="24"/>
  <c r="HB14" i="24"/>
  <c r="HD14" i="24"/>
  <c r="HA108" i="24"/>
  <c r="HB108" i="24"/>
  <c r="HD108" i="24"/>
  <c r="HO67" i="24"/>
  <c r="HN67" i="24"/>
  <c r="HN99" i="24"/>
  <c r="HO99" i="24"/>
  <c r="HO119" i="24"/>
  <c r="HN119" i="24"/>
  <c r="IA90" i="24"/>
  <c r="HY90" i="24"/>
  <c r="IS103" i="24"/>
  <c r="IM103" i="24"/>
  <c r="IZ23" i="24"/>
  <c r="JE23" i="24"/>
  <c r="IZ97" i="24"/>
  <c r="JE97" i="24"/>
  <c r="JJ80" i="24"/>
  <c r="JI80" i="24"/>
  <c r="JK107" i="24"/>
  <c r="JL107" i="24"/>
  <c r="JJ107" i="24"/>
  <c r="JI107" i="24"/>
  <c r="JX35" i="24"/>
  <c r="KC35" i="24"/>
  <c r="JU67" i="24"/>
  <c r="KC67" i="24"/>
  <c r="JX119" i="24"/>
  <c r="JU119" i="24"/>
  <c r="AF25" i="24"/>
  <c r="AD25" i="24"/>
  <c r="AE25" i="24"/>
  <c r="DW120" i="24"/>
  <c r="CN114" i="24"/>
  <c r="JK46" i="24"/>
  <c r="CX150" i="24"/>
  <c r="GE35" i="24"/>
  <c r="Q21" i="24"/>
  <c r="BZ41" i="24"/>
  <c r="CA41" i="24"/>
  <c r="EC65" i="24"/>
  <c r="DX65" i="24"/>
  <c r="S104" i="24"/>
  <c r="Q104" i="24"/>
  <c r="T104" i="24"/>
  <c r="Y104" i="24"/>
  <c r="M118" i="24"/>
  <c r="F118" i="24"/>
  <c r="H118" i="24"/>
  <c r="BZ120" i="24"/>
  <c r="CA120" i="24"/>
  <c r="CB120" i="24"/>
  <c r="CG120" i="24"/>
  <c r="GD56" i="24"/>
  <c r="GE56" i="24"/>
  <c r="GO21" i="24"/>
  <c r="GW21" i="24"/>
  <c r="GP21" i="24"/>
  <c r="IY14" i="24"/>
  <c r="FA127" i="24"/>
  <c r="EV100" i="24"/>
  <c r="BN65" i="24"/>
  <c r="DU125" i="24"/>
  <c r="EJ117" i="24"/>
  <c r="FS90" i="24"/>
  <c r="BP130" i="24"/>
  <c r="FT41" i="24"/>
  <c r="BY65" i="24"/>
  <c r="BM47" i="24"/>
  <c r="GD106" i="24"/>
  <c r="DQ35" i="24"/>
  <c r="DI35" i="24"/>
  <c r="CS46" i="24"/>
  <c r="CL46" i="24"/>
  <c r="CK46" i="24"/>
  <c r="CM46" i="24"/>
  <c r="CS76" i="24"/>
  <c r="CK76" i="24"/>
  <c r="Q110" i="24"/>
  <c r="Y110" i="24"/>
  <c r="R110" i="24"/>
  <c r="BY110" i="24"/>
  <c r="CB110" i="24"/>
  <c r="CG110" i="24"/>
  <c r="BZ110" i="24"/>
  <c r="FE114" i="24"/>
  <c r="FH114" i="24"/>
  <c r="DQ116" i="24"/>
  <c r="DL116" i="24"/>
  <c r="CM117" i="24"/>
  <c r="CS117" i="24"/>
  <c r="AK88" i="24"/>
  <c r="AF88" i="24"/>
  <c r="AE88" i="24"/>
  <c r="FY17" i="24"/>
  <c r="GE118" i="24"/>
  <c r="JX76" i="24"/>
  <c r="GP147" i="24"/>
  <c r="EJ41" i="24"/>
  <c r="EO41" i="24"/>
  <c r="EG41" i="24"/>
  <c r="DW47" i="24"/>
  <c r="EC47" i="24"/>
  <c r="DU47" i="24"/>
  <c r="F81" i="24"/>
  <c r="H81" i="24"/>
  <c r="M61" i="24"/>
  <c r="G61" i="24"/>
  <c r="EO61" i="24"/>
  <c r="EI61" i="24"/>
  <c r="CM100" i="24"/>
  <c r="CS100" i="24"/>
  <c r="CL100" i="24"/>
  <c r="BO118" i="24"/>
  <c r="BM118" i="24"/>
  <c r="BU118" i="24"/>
  <c r="FS74" i="24"/>
  <c r="FT74" i="24"/>
  <c r="GE79" i="24"/>
  <c r="GK79" i="24"/>
  <c r="M88" i="24"/>
  <c r="CZ52" i="24"/>
  <c r="T120" i="24"/>
  <c r="GF118" i="24"/>
  <c r="IA110" i="24"/>
  <c r="BN125" i="24"/>
  <c r="BZ117" i="24"/>
  <c r="ET114" i="24"/>
  <c r="G88" i="24"/>
  <c r="FA114" i="24"/>
  <c r="FE145" i="24"/>
  <c r="FE146" i="24"/>
  <c r="BU125" i="24"/>
  <c r="DE111" i="24"/>
  <c r="CB106" i="24"/>
  <c r="AD88" i="24"/>
  <c r="BN47" i="24"/>
  <c r="DQ25" i="24"/>
  <c r="DV125" i="24"/>
  <c r="FT90" i="24"/>
  <c r="T110" i="24"/>
  <c r="JX67" i="24"/>
  <c r="IY97" i="24"/>
  <c r="FQ64" i="24"/>
  <c r="BY32" i="24"/>
  <c r="CG32" i="24"/>
  <c r="DE40" i="24"/>
  <c r="CX40" i="24"/>
  <c r="FM40" i="24"/>
  <c r="FF40" i="24"/>
  <c r="GC84" i="24"/>
  <c r="CA81" i="24"/>
  <c r="BZ81" i="24"/>
  <c r="EH81" i="24"/>
  <c r="EG81" i="24"/>
  <c r="DK82" i="24"/>
  <c r="DL82" i="24"/>
  <c r="AE107" i="24"/>
  <c r="AC107" i="24"/>
  <c r="CK107" i="24"/>
  <c r="CS107" i="24"/>
  <c r="CN107" i="24"/>
  <c r="CB115" i="24"/>
  <c r="BZ115" i="24"/>
  <c r="CG115" i="24"/>
  <c r="CA115" i="24"/>
  <c r="EU117" i="24"/>
  <c r="ES117" i="24"/>
  <c r="EV117" i="24"/>
  <c r="FA117" i="24"/>
  <c r="ET117" i="24"/>
  <c r="DK47" i="24"/>
  <c r="DQ47" i="24"/>
  <c r="DJ47" i="24"/>
  <c r="DL47" i="24"/>
  <c r="DI47" i="24"/>
  <c r="DK118" i="24"/>
  <c r="DI118" i="24"/>
  <c r="DJ118" i="24"/>
  <c r="HM71" i="24"/>
  <c r="HP71" i="24"/>
  <c r="HO71" i="24"/>
  <c r="HU71" i="24"/>
  <c r="HN71" i="24"/>
  <c r="IZ26" i="24"/>
  <c r="DQ118" i="24"/>
  <c r="Y146" i="24"/>
  <c r="Q146" i="24"/>
  <c r="AK122" i="24"/>
  <c r="AE122" i="24"/>
  <c r="AF122" i="24"/>
  <c r="BO123" i="24"/>
  <c r="BU123" i="24"/>
  <c r="DW123" i="24"/>
  <c r="DV123" i="24"/>
  <c r="DX123" i="24"/>
  <c r="HM25" i="24"/>
  <c r="HO25" i="24"/>
  <c r="BA121" i="24"/>
  <c r="H88" i="24"/>
  <c r="H38" i="24"/>
  <c r="AP84" i="24"/>
  <c r="BI128" i="24"/>
  <c r="CA52" i="24"/>
  <c r="BY52" i="24"/>
  <c r="DW56" i="24"/>
  <c r="DV56" i="24"/>
  <c r="CK74" i="24"/>
  <c r="CN74" i="24"/>
  <c r="CM74" i="24"/>
  <c r="CL74" i="24"/>
  <c r="H120" i="24"/>
  <c r="M120" i="24"/>
  <c r="F120" i="24"/>
  <c r="FT15" i="24"/>
  <c r="FQ15" i="24"/>
  <c r="GP41" i="24"/>
  <c r="GO41" i="24"/>
  <c r="GR41" i="24"/>
  <c r="GW92" i="24"/>
  <c r="GP92" i="24"/>
  <c r="HI52" i="24"/>
  <c r="HC52" i="24"/>
  <c r="HA52" i="24"/>
  <c r="HB52" i="24"/>
  <c r="HC125" i="24"/>
  <c r="HD125" i="24"/>
  <c r="KC71" i="24"/>
  <c r="JW71" i="24"/>
  <c r="JX71" i="24"/>
  <c r="AK91" i="24"/>
  <c r="AE91" i="24"/>
  <c r="AD91" i="24"/>
  <c r="AK73" i="24"/>
  <c r="AE73" i="24"/>
  <c r="AK52" i="24"/>
  <c r="AF52" i="24"/>
  <c r="AE52" i="24"/>
  <c r="AD73" i="24"/>
  <c r="EG46" i="24"/>
  <c r="EH46" i="24"/>
  <c r="EJ46" i="24"/>
  <c r="CA51" i="24"/>
  <c r="CB51" i="24"/>
  <c r="EJ51" i="24"/>
  <c r="EO51" i="24"/>
  <c r="DK88" i="24"/>
  <c r="DI88" i="24"/>
  <c r="DL88" i="24"/>
  <c r="T112" i="24"/>
  <c r="S112" i="24"/>
  <c r="Y112" i="24"/>
  <c r="AE114" i="24"/>
  <c r="AD114" i="24"/>
  <c r="DE116" i="24"/>
  <c r="CY116" i="24"/>
  <c r="CW116" i="24"/>
  <c r="S125" i="24"/>
  <c r="Y125" i="24"/>
  <c r="Q125" i="24"/>
  <c r="EI125" i="24"/>
  <c r="EO125" i="24"/>
  <c r="AK129" i="24"/>
  <c r="AF129" i="24"/>
  <c r="ES129" i="24"/>
  <c r="ET129" i="24"/>
  <c r="BM145" i="24"/>
  <c r="BU145" i="24"/>
  <c r="FS131" i="24"/>
  <c r="FR131" i="24"/>
  <c r="GC81" i="24"/>
  <c r="GE81" i="24"/>
  <c r="GK81" i="24"/>
  <c r="GD81" i="24"/>
  <c r="GF103" i="24"/>
  <c r="GC103" i="24"/>
  <c r="GD103" i="24"/>
  <c r="GE103" i="24"/>
  <c r="GK103" i="24"/>
  <c r="GR64" i="24"/>
  <c r="GO64" i="24"/>
  <c r="GW64" i="24"/>
  <c r="HI126" i="24"/>
  <c r="HD126" i="24"/>
  <c r="IS101" i="24"/>
  <c r="IM101" i="24"/>
  <c r="IN101" i="24"/>
  <c r="IM121" i="24"/>
  <c r="IN121" i="24"/>
  <c r="F60" i="24"/>
  <c r="M60" i="24"/>
  <c r="R146" i="24"/>
  <c r="DL118" i="24"/>
  <c r="GF86" i="24"/>
  <c r="CZ84" i="24"/>
  <c r="DE84" i="24"/>
  <c r="CX82" i="24"/>
  <c r="CY82" i="24"/>
  <c r="FG82" i="24"/>
  <c r="FF82" i="24"/>
  <c r="AC52" i="24"/>
  <c r="DJ53" i="24"/>
  <c r="DI53" i="24"/>
  <c r="EO72" i="24"/>
  <c r="EH72" i="24"/>
  <c r="BM34" i="24"/>
  <c r="BU34" i="24"/>
  <c r="FM145" i="24"/>
  <c r="DU56" i="24"/>
  <c r="EV114" i="24"/>
  <c r="FH124" i="24"/>
  <c r="CA106" i="24"/>
  <c r="BZ67" i="24"/>
  <c r="IA17" i="24"/>
  <c r="GR92" i="24"/>
  <c r="GQ89" i="24"/>
  <c r="DW125" i="24"/>
  <c r="BY117" i="24"/>
  <c r="Q112" i="24"/>
  <c r="AC73" i="24"/>
  <c r="GE84" i="24"/>
  <c r="IK100" i="24"/>
  <c r="GC105" i="24"/>
  <c r="JK80" i="24"/>
  <c r="HU67" i="24"/>
  <c r="BM25" i="24"/>
  <c r="BU25" i="24"/>
  <c r="Q81" i="24"/>
  <c r="Y81" i="24"/>
  <c r="EO91" i="24"/>
  <c r="EJ91" i="24"/>
  <c r="EI91" i="24"/>
  <c r="M98" i="24"/>
  <c r="E98" i="24"/>
  <c r="BI99" i="24"/>
  <c r="BB99" i="24"/>
  <c r="BD99" i="24"/>
  <c r="DQ99" i="24"/>
  <c r="DI99" i="24"/>
  <c r="DL99" i="24"/>
  <c r="BU102" i="24"/>
  <c r="BP102" i="24"/>
  <c r="DX102" i="24"/>
  <c r="DU102" i="24"/>
  <c r="BY108" i="24"/>
  <c r="BZ108" i="24"/>
  <c r="EO108" i="24"/>
  <c r="EH108" i="24"/>
  <c r="DI128" i="24"/>
  <c r="AW116" i="24"/>
  <c r="FR130" i="24"/>
  <c r="EC120" i="24"/>
  <c r="DQ146" i="24"/>
  <c r="EC56" i="24"/>
  <c r="IY112" i="24"/>
  <c r="IM120" i="24"/>
  <c r="BD128" i="24"/>
  <c r="BM120" i="24"/>
  <c r="CB114" i="24"/>
  <c r="G98" i="24"/>
  <c r="CA108" i="24"/>
  <c r="H47" i="24"/>
  <c r="GQ92" i="24"/>
  <c r="GQ64" i="24"/>
  <c r="BZ125" i="24"/>
  <c r="H61" i="24"/>
  <c r="R112" i="24"/>
  <c r="DX34" i="24"/>
  <c r="DV47" i="24"/>
  <c r="IL100" i="24"/>
  <c r="GC102" i="24"/>
  <c r="BM65" i="24"/>
  <c r="EU16" i="24"/>
  <c r="ES16" i="24"/>
  <c r="EV16" i="24"/>
  <c r="CN41" i="24"/>
  <c r="CS41" i="24"/>
  <c r="EU41" i="24"/>
  <c r="EV41" i="24"/>
  <c r="ET41" i="24"/>
  <c r="BM26" i="24"/>
  <c r="BO26" i="24"/>
  <c r="EI65" i="24"/>
  <c r="EG65" i="24"/>
  <c r="EH65" i="24"/>
  <c r="EO65" i="24"/>
  <c r="EJ65" i="24"/>
  <c r="DQ128" i="24"/>
  <c r="AR116" i="24"/>
  <c r="BO120" i="24"/>
  <c r="BM146" i="24"/>
  <c r="IN120" i="24"/>
  <c r="GO151" i="24"/>
  <c r="DV118" i="24"/>
  <c r="BZ114" i="24"/>
  <c r="EU100" i="24"/>
  <c r="EH61" i="24"/>
  <c r="BN34" i="24"/>
  <c r="AD122" i="24"/>
  <c r="F61" i="24"/>
  <c r="EI51" i="24"/>
  <c r="BP65" i="24"/>
  <c r="CM21" i="24"/>
  <c r="CK21" i="24"/>
  <c r="CN21" i="24"/>
  <c r="CS21" i="24"/>
  <c r="CL21" i="24"/>
  <c r="Y65" i="24"/>
  <c r="T65" i="24"/>
  <c r="Q65" i="24"/>
  <c r="S65" i="24"/>
  <c r="BO56" i="24"/>
  <c r="BP56" i="24"/>
  <c r="BU56" i="24"/>
  <c r="FQ59" i="24"/>
  <c r="FT59" i="24"/>
  <c r="FR59" i="24"/>
  <c r="HI12" i="24"/>
  <c r="HD12" i="24"/>
  <c r="HA78" i="24"/>
  <c r="HB78" i="24"/>
  <c r="HI78" i="24"/>
  <c r="HC105" i="24"/>
  <c r="HA105" i="24"/>
  <c r="HI105" i="24"/>
  <c r="HB105" i="24"/>
  <c r="HD105" i="24"/>
  <c r="HP20" i="24"/>
  <c r="HO20" i="24"/>
  <c r="HM20" i="24"/>
  <c r="HM76" i="24"/>
  <c r="HN76" i="24"/>
  <c r="HO76" i="24"/>
  <c r="HU76" i="24"/>
  <c r="IA14" i="24"/>
  <c r="IG14" i="24"/>
  <c r="HZ14" i="24"/>
  <c r="HY14" i="24"/>
  <c r="IG48" i="24"/>
  <c r="IB48" i="24"/>
  <c r="IA48" i="24"/>
  <c r="HY48" i="24"/>
  <c r="IG96" i="24"/>
  <c r="HZ96" i="24"/>
  <c r="HY96" i="24"/>
  <c r="IN46" i="24"/>
  <c r="IM46" i="24"/>
  <c r="IS46" i="24"/>
  <c r="IS72" i="24"/>
  <c r="IN72" i="24"/>
  <c r="IM72" i="24"/>
  <c r="JE32" i="24"/>
  <c r="IW32" i="24"/>
  <c r="IY32" i="24"/>
  <c r="JE88" i="24"/>
  <c r="IX88" i="24"/>
  <c r="JL11" i="24"/>
  <c r="JK11" i="24"/>
  <c r="JQ82" i="24"/>
  <c r="JJ82" i="24"/>
  <c r="JI82" i="24"/>
  <c r="JL82" i="24"/>
  <c r="JQ104" i="24"/>
  <c r="JL104" i="24"/>
  <c r="JQ124" i="24"/>
  <c r="JJ124" i="24"/>
  <c r="JU20" i="24"/>
  <c r="JW20" i="24"/>
  <c r="KC20" i="24"/>
  <c r="JV20" i="24"/>
  <c r="JU76" i="24"/>
  <c r="KC76" i="24"/>
  <c r="JU116" i="24"/>
  <c r="JW116" i="24"/>
  <c r="JL73" i="24"/>
  <c r="CA112" i="24"/>
  <c r="CG112" i="24"/>
  <c r="FG116" i="24"/>
  <c r="FF116" i="24"/>
  <c r="CB125" i="24"/>
  <c r="BY125" i="24"/>
  <c r="JE145" i="24"/>
  <c r="IW145" i="24"/>
  <c r="IX145" i="24"/>
  <c r="FY58" i="24"/>
  <c r="FQ58" i="24"/>
  <c r="FS58" i="24"/>
  <c r="FR58" i="24"/>
  <c r="FT58" i="24"/>
  <c r="FR111" i="24"/>
  <c r="FT111" i="24"/>
  <c r="GK34" i="24"/>
  <c r="GE34" i="24"/>
  <c r="GP23" i="24"/>
  <c r="GQ23" i="24"/>
  <c r="FT17" i="24"/>
  <c r="HD78" i="24"/>
  <c r="GF34" i="24"/>
  <c r="AR111" i="24"/>
  <c r="AP111" i="24"/>
  <c r="CW111" i="24"/>
  <c r="CZ111" i="24"/>
  <c r="DJ121" i="24"/>
  <c r="DI121" i="24"/>
  <c r="CM122" i="24"/>
  <c r="CS122" i="24"/>
  <c r="CN122" i="24"/>
  <c r="BM130" i="24"/>
  <c r="BU130" i="24"/>
  <c r="DI147" i="24"/>
  <c r="DJ147" i="24"/>
  <c r="Q149" i="24"/>
  <c r="R149" i="24"/>
  <c r="BM150" i="24"/>
  <c r="BN150" i="24"/>
  <c r="HC53" i="24"/>
  <c r="HI53" i="24"/>
  <c r="JL126" i="24"/>
  <c r="JK126" i="24"/>
  <c r="AC26" i="24"/>
  <c r="AE26" i="24"/>
  <c r="AF26" i="24"/>
  <c r="FR17" i="24"/>
  <c r="BN130" i="24"/>
  <c r="IA96" i="24"/>
  <c r="FS59" i="24"/>
  <c r="IK72" i="24"/>
  <c r="IX32" i="24"/>
  <c r="DL23" i="24"/>
  <c r="DK23" i="24"/>
  <c r="CZ124" i="24"/>
  <c r="CY124" i="24"/>
  <c r="AE127" i="24"/>
  <c r="AD127" i="24"/>
  <c r="AF127" i="24"/>
  <c r="AK127" i="24"/>
  <c r="ES127" i="24"/>
  <c r="EV127" i="24"/>
  <c r="G123" i="24"/>
  <c r="CW148" i="24"/>
  <c r="BY114" i="24"/>
  <c r="HA145" i="24"/>
  <c r="JX46" i="24"/>
  <c r="JL53" i="24"/>
  <c r="GP151" i="24"/>
  <c r="DQ121" i="24"/>
  <c r="AK114" i="24"/>
  <c r="FH116" i="24"/>
  <c r="FH79" i="24"/>
  <c r="BP15" i="24"/>
  <c r="DE82" i="24"/>
  <c r="GF79" i="24"/>
  <c r="BO65" i="24"/>
  <c r="E80" i="24"/>
  <c r="G80" i="24"/>
  <c r="DQ14" i="24"/>
  <c r="DL14" i="24"/>
  <c r="DJ14" i="24"/>
  <c r="G15" i="24"/>
  <c r="H15" i="24"/>
  <c r="E15" i="24"/>
  <c r="F15" i="24"/>
  <c r="DK20" i="24"/>
  <c r="DJ20" i="24"/>
  <c r="DI20" i="24"/>
  <c r="CA79" i="24"/>
  <c r="BY79" i="24"/>
  <c r="CB79" i="24"/>
  <c r="M102" i="24"/>
  <c r="H102" i="24"/>
  <c r="M121" i="24"/>
  <c r="G121" i="24"/>
  <c r="BN121" i="24"/>
  <c r="BP121" i="24"/>
  <c r="FM129" i="24"/>
  <c r="FE129" i="24"/>
  <c r="FS115" i="24"/>
  <c r="FQ115" i="24"/>
  <c r="FM122" i="24"/>
  <c r="BO16" i="24"/>
  <c r="BM16" i="24"/>
  <c r="BU16" i="24"/>
  <c r="DW16" i="24"/>
  <c r="DX16" i="24"/>
  <c r="FF15" i="24"/>
  <c r="FH15" i="24"/>
  <c r="DQ21" i="24"/>
  <c r="DL21" i="24"/>
  <c r="DJ21" i="24"/>
  <c r="FF64" i="24"/>
  <c r="FG64" i="24"/>
  <c r="FM64" i="24"/>
  <c r="CS89" i="24"/>
  <c r="CN89" i="24"/>
  <c r="CK89" i="24"/>
  <c r="ET89" i="24"/>
  <c r="EU89" i="24"/>
  <c r="ES89" i="24"/>
  <c r="BP92" i="24"/>
  <c r="BO92" i="24"/>
  <c r="AK115" i="24"/>
  <c r="AC115" i="24"/>
  <c r="CM115" i="24"/>
  <c r="CN115" i="24"/>
  <c r="AQ117" i="24"/>
  <c r="AW117" i="24"/>
  <c r="GP120" i="24"/>
  <c r="GQ120" i="24"/>
  <c r="HI32" i="24"/>
  <c r="HB32" i="24"/>
  <c r="HD26" i="24"/>
  <c r="HB26" i="24"/>
  <c r="HA26" i="24"/>
  <c r="HI112" i="24"/>
  <c r="HA112" i="24"/>
  <c r="HO11" i="24"/>
  <c r="HM11" i="24"/>
  <c r="HP34" i="24"/>
  <c r="HU34" i="24"/>
  <c r="HZ23" i="24"/>
  <c r="IB23" i="24"/>
  <c r="HY23" i="24"/>
  <c r="IB115" i="24"/>
  <c r="IG115" i="24"/>
  <c r="IS80" i="24"/>
  <c r="IN80" i="24"/>
  <c r="IN75" i="24"/>
  <c r="IS75" i="24"/>
  <c r="IM75" i="24"/>
  <c r="BD124" i="24"/>
  <c r="EO123" i="24"/>
  <c r="H105" i="24"/>
  <c r="EG113" i="24"/>
  <c r="DL106" i="24"/>
  <c r="AQ122" i="24"/>
  <c r="FF122" i="24"/>
  <c r="EH123" i="24"/>
  <c r="M105" i="24"/>
  <c r="AF125" i="24"/>
  <c r="EH113" i="24"/>
  <c r="CW64" i="24"/>
  <c r="DK106" i="24"/>
  <c r="FG11" i="24"/>
  <c r="CL91" i="24"/>
  <c r="CK91" i="24"/>
  <c r="BU99" i="24"/>
  <c r="BM99" i="24"/>
  <c r="BN99" i="24"/>
  <c r="CA102" i="24"/>
  <c r="CB102" i="24"/>
  <c r="BZ102" i="24"/>
  <c r="EI102" i="24"/>
  <c r="EJ102" i="24"/>
  <c r="FE104" i="24"/>
  <c r="FM104" i="24"/>
  <c r="AC108" i="24"/>
  <c r="AE108" i="24"/>
  <c r="FQ118" i="24"/>
  <c r="FT118" i="24"/>
  <c r="FS118" i="24"/>
  <c r="GD15" i="24"/>
  <c r="GC15" i="24"/>
  <c r="GE59" i="24"/>
  <c r="GC59" i="24"/>
  <c r="GC91" i="24"/>
  <c r="GK91" i="24"/>
  <c r="GE91" i="24"/>
  <c r="GF110" i="24"/>
  <c r="GK110" i="24"/>
  <c r="GD110" i="24"/>
  <c r="GC110" i="24"/>
  <c r="GE130" i="24"/>
  <c r="GD130" i="24"/>
  <c r="DQ74" i="24"/>
  <c r="DI74" i="24"/>
  <c r="DL74" i="24"/>
  <c r="EV125" i="24"/>
  <c r="BY48" i="24"/>
  <c r="CA48" i="24"/>
  <c r="CB48" i="24"/>
  <c r="DV51" i="24"/>
  <c r="EC51" i="24"/>
  <c r="DX51" i="24"/>
  <c r="CY58" i="24"/>
  <c r="CX58" i="24"/>
  <c r="Y75" i="24"/>
  <c r="S75" i="24"/>
  <c r="R75" i="24"/>
  <c r="T75" i="24"/>
  <c r="Q75" i="24"/>
  <c r="FM61" i="24"/>
  <c r="FF61" i="24"/>
  <c r="FH61" i="24"/>
  <c r="M99" i="24"/>
  <c r="H99" i="24"/>
  <c r="G99" i="24"/>
  <c r="BI100" i="24"/>
  <c r="BB100" i="24"/>
  <c r="DQ100" i="24"/>
  <c r="DJ100" i="24"/>
  <c r="CM113" i="24"/>
  <c r="CN113" i="24"/>
  <c r="EV113" i="24"/>
  <c r="EU113" i="24"/>
  <c r="G84" i="24"/>
  <c r="E84" i="24"/>
  <c r="BN48" i="24"/>
  <c r="BM48" i="24"/>
  <c r="FH129" i="24"/>
  <c r="FA34" i="24"/>
  <c r="EU34" i="24"/>
  <c r="ET34" i="24"/>
  <c r="AW76" i="24"/>
  <c r="AP76" i="24"/>
  <c r="CX76" i="24"/>
  <c r="CW76" i="24"/>
  <c r="FM76" i="24"/>
  <c r="FF76" i="24"/>
  <c r="FE76" i="24"/>
  <c r="FH76" i="24"/>
  <c r="AD101" i="24"/>
  <c r="AK101" i="24"/>
  <c r="AC101" i="24"/>
  <c r="AE101" i="24"/>
  <c r="CS101" i="24"/>
  <c r="CK101" i="24"/>
  <c r="E105" i="24"/>
  <c r="G105" i="24"/>
  <c r="DK114" i="24"/>
  <c r="DJ114" i="24"/>
  <c r="BA124" i="24"/>
  <c r="BI124" i="24"/>
  <c r="DK124" i="24"/>
  <c r="DI124" i="24"/>
  <c r="E126" i="24"/>
  <c r="M126" i="24"/>
  <c r="H126" i="24"/>
  <c r="BM126" i="24"/>
  <c r="BU126" i="24"/>
  <c r="E121" i="24"/>
  <c r="CB71" i="24"/>
  <c r="R123" i="24"/>
  <c r="CN101" i="24"/>
  <c r="DJ46" i="24"/>
  <c r="EJ17" i="24"/>
  <c r="DU105" i="24"/>
  <c r="DU16" i="24"/>
  <c r="BP126" i="24"/>
  <c r="T123" i="24"/>
  <c r="DL100" i="24"/>
  <c r="H121" i="24"/>
  <c r="BP116" i="24"/>
  <c r="BA100" i="24"/>
  <c r="DE64" i="24"/>
  <c r="FM15" i="24"/>
  <c r="BY105" i="24"/>
  <c r="DE53" i="24"/>
  <c r="CW53" i="24"/>
  <c r="CS71" i="24"/>
  <c r="CM71" i="24"/>
  <c r="FA71" i="24"/>
  <c r="ES71" i="24"/>
  <c r="EU71" i="24"/>
  <c r="CW34" i="24"/>
  <c r="CY34" i="24"/>
  <c r="DE34" i="24"/>
  <c r="FM34" i="24"/>
  <c r="FE34" i="24"/>
  <c r="CY110" i="24"/>
  <c r="DE110" i="24"/>
  <c r="G114" i="24"/>
  <c r="F114" i="24"/>
  <c r="H114" i="24"/>
  <c r="BO114" i="24"/>
  <c r="BM114" i="24"/>
  <c r="BU114" i="24"/>
  <c r="BN114" i="24"/>
  <c r="BP114" i="24"/>
  <c r="M124" i="24"/>
  <c r="E124" i="24"/>
  <c r="DW124" i="24"/>
  <c r="DV124" i="24"/>
  <c r="EC124" i="24"/>
  <c r="DL110" i="24"/>
  <c r="DK110" i="24"/>
  <c r="IM105" i="24"/>
  <c r="IS105" i="24"/>
  <c r="IK105" i="24"/>
  <c r="IL105" i="24"/>
  <c r="IZ61" i="24"/>
  <c r="IW61" i="24"/>
  <c r="HZ63" i="24"/>
  <c r="EH97" i="24"/>
  <c r="EJ97" i="24"/>
  <c r="CA103" i="24"/>
  <c r="BY103" i="24"/>
  <c r="AP113" i="24"/>
  <c r="AR113" i="24"/>
  <c r="BB122" i="24"/>
  <c r="BI122" i="24"/>
  <c r="GF16" i="24"/>
  <c r="GD16" i="24"/>
  <c r="GK51" i="24"/>
  <c r="GC51" i="24"/>
  <c r="GF51" i="24"/>
  <c r="GC89" i="24"/>
  <c r="GF89" i="24"/>
  <c r="GK89" i="24"/>
  <c r="GD89" i="24"/>
  <c r="HD58" i="24"/>
  <c r="HA58" i="24"/>
  <c r="HZ114" i="24"/>
  <c r="HY114" i="24"/>
  <c r="JE69" i="24"/>
  <c r="IX69" i="24"/>
  <c r="JJ15" i="24"/>
  <c r="JQ15" i="24"/>
  <c r="JI15" i="24"/>
  <c r="JL15" i="24"/>
  <c r="JK15" i="24"/>
  <c r="KC84" i="24"/>
  <c r="JU84" i="24"/>
  <c r="JV84" i="24"/>
  <c r="ES69" i="24"/>
  <c r="EV69" i="24"/>
  <c r="DU89" i="24"/>
  <c r="DX89" i="24"/>
  <c r="CY92" i="24"/>
  <c r="CW92" i="24"/>
  <c r="FF92" i="24"/>
  <c r="FH92" i="24"/>
  <c r="CG100" i="24"/>
  <c r="BY100" i="24"/>
  <c r="BZ100" i="24"/>
  <c r="EO100" i="24"/>
  <c r="EH100" i="24"/>
  <c r="EG100" i="24"/>
  <c r="G104" i="24"/>
  <c r="H104" i="24"/>
  <c r="ES109" i="24"/>
  <c r="EV109" i="24"/>
  <c r="EU58" i="24"/>
  <c r="ES58" i="24"/>
  <c r="Y72" i="24"/>
  <c r="S72" i="24"/>
  <c r="R72" i="24"/>
  <c r="AD146" i="24"/>
  <c r="DW73" i="24"/>
  <c r="DJ110" i="24"/>
  <c r="EU35" i="24"/>
  <c r="ES35" i="24"/>
  <c r="BU52" i="24"/>
  <c r="BO52" i="24"/>
  <c r="BN52" i="24"/>
  <c r="DW52" i="24"/>
  <c r="DU52" i="24"/>
  <c r="DX52" i="24"/>
  <c r="DV52" i="24"/>
  <c r="EC52" i="24"/>
  <c r="M67" i="24"/>
  <c r="EC67" i="24"/>
  <c r="DV67" i="24"/>
  <c r="CL88" i="24"/>
  <c r="CM88" i="24"/>
  <c r="GP130" i="24"/>
  <c r="GO130" i="24"/>
  <c r="EC35" i="24"/>
  <c r="DU35" i="24"/>
  <c r="FA52" i="24"/>
  <c r="EV52" i="24"/>
  <c r="BO59" i="24"/>
  <c r="BU59" i="24"/>
  <c r="DU59" i="24"/>
  <c r="DV59" i="24"/>
  <c r="AP67" i="24"/>
  <c r="AW67" i="24"/>
  <c r="EG96" i="24"/>
  <c r="EH96" i="24"/>
  <c r="EJ96" i="24"/>
  <c r="BN110" i="24"/>
  <c r="BU110" i="24"/>
  <c r="F12" i="24"/>
  <c r="G12" i="24"/>
  <c r="DW53" i="24"/>
  <c r="DX53" i="24"/>
  <c r="DU53" i="24"/>
  <c r="CY48" i="24"/>
  <c r="CZ48" i="24"/>
  <c r="EI89" i="24"/>
  <c r="EH89" i="24"/>
  <c r="EO104" i="24"/>
  <c r="EG104" i="24"/>
  <c r="JJ58" i="24"/>
  <c r="Y59" i="24"/>
  <c r="JX34" i="24"/>
  <c r="JJ90" i="24"/>
  <c r="JI111" i="24"/>
  <c r="CM32" i="24"/>
  <c r="CK32" i="24"/>
  <c r="EO149" i="24"/>
  <c r="EG149" i="24"/>
  <c r="E13" i="24"/>
  <c r="M13" i="24"/>
  <c r="EH149" i="24"/>
  <c r="GR80" i="24"/>
  <c r="GP80" i="24"/>
  <c r="GO80" i="24"/>
  <c r="GW80" i="24"/>
  <c r="GP14" i="24"/>
  <c r="GR14" i="24"/>
  <c r="GW14" i="24"/>
  <c r="GO14" i="24"/>
  <c r="GQ14" i="24"/>
  <c r="BO66" i="24"/>
  <c r="BP66" i="24"/>
  <c r="BU66" i="24"/>
  <c r="BY98" i="24"/>
  <c r="CA98" i="24"/>
  <c r="BZ98" i="24"/>
  <c r="CG98" i="24"/>
  <c r="GC47" i="24"/>
  <c r="GD47" i="24"/>
  <c r="GK47" i="24"/>
  <c r="GO90" i="24"/>
  <c r="GW90" i="24"/>
  <c r="GP90" i="24"/>
  <c r="GQ90" i="24"/>
  <c r="HN41" i="24"/>
  <c r="HM41" i="24"/>
  <c r="HU41" i="24"/>
  <c r="HP41" i="24"/>
  <c r="HO41" i="24"/>
  <c r="HY56" i="24"/>
  <c r="HZ56" i="24"/>
  <c r="IM118" i="24"/>
  <c r="IN118" i="24"/>
  <c r="IK118" i="24"/>
  <c r="JV114" i="24"/>
  <c r="KC114" i="24"/>
  <c r="FS12" i="24"/>
  <c r="JK84" i="24"/>
  <c r="G66" i="24"/>
  <c r="H66" i="24"/>
  <c r="M66" i="24"/>
  <c r="E66" i="24"/>
  <c r="Y86" i="24"/>
  <c r="Q86" i="24"/>
  <c r="T86" i="24"/>
  <c r="R86" i="24"/>
  <c r="BZ73" i="24"/>
  <c r="CA73" i="24"/>
  <c r="CB73" i="24"/>
  <c r="BY73" i="24"/>
  <c r="CG73" i="24"/>
  <c r="JU114" i="24"/>
  <c r="JV74" i="24"/>
  <c r="HI20" i="24"/>
  <c r="HM114" i="24"/>
  <c r="AQ131" i="24"/>
  <c r="AP131" i="24"/>
  <c r="CX131" i="24"/>
  <c r="CZ131" i="24"/>
  <c r="FF131" i="24"/>
  <c r="FM131" i="24"/>
  <c r="FH131" i="24"/>
  <c r="HB146" i="24"/>
  <c r="HA146" i="24"/>
  <c r="IX146" i="24"/>
  <c r="IW146" i="24"/>
  <c r="JE146" i="24"/>
  <c r="Y147" i="24"/>
  <c r="Q147" i="24"/>
  <c r="BU147" i="24"/>
  <c r="BM147" i="24"/>
  <c r="BN147" i="24"/>
  <c r="FE147" i="24"/>
  <c r="FF147" i="24"/>
  <c r="HB147" i="24"/>
  <c r="HI147" i="24"/>
  <c r="Y148" i="24"/>
  <c r="R148" i="24"/>
  <c r="Q148" i="24"/>
  <c r="BU148" i="24"/>
  <c r="BM148" i="24"/>
  <c r="DJ148" i="24"/>
  <c r="DQ148" i="24"/>
  <c r="DI148" i="24"/>
  <c r="FF148" i="24"/>
  <c r="FM148" i="24"/>
  <c r="HI148" i="24"/>
  <c r="HB148" i="24"/>
  <c r="IW148" i="24"/>
  <c r="IX148" i="24"/>
  <c r="BM149" i="24"/>
  <c r="BU149" i="24"/>
  <c r="BN149" i="24"/>
  <c r="DJ149" i="24"/>
  <c r="DQ149" i="24"/>
  <c r="IX149" i="24"/>
  <c r="JE149" i="24"/>
  <c r="IW149" i="24"/>
  <c r="FF150" i="24"/>
  <c r="FE150" i="24"/>
  <c r="FM150" i="24"/>
  <c r="HA150" i="24"/>
  <c r="HB150" i="24"/>
  <c r="R151" i="24"/>
  <c r="Q151" i="24"/>
  <c r="BN151" i="24"/>
  <c r="BU151" i="24"/>
  <c r="DQ151" i="24"/>
  <c r="DJ151" i="24"/>
  <c r="DI151" i="24"/>
  <c r="FE151" i="24"/>
  <c r="FF151" i="24"/>
  <c r="FM151" i="24"/>
  <c r="HI151" i="24"/>
  <c r="HB151" i="24"/>
  <c r="HA151" i="24"/>
  <c r="IX151" i="24"/>
  <c r="IW151" i="24"/>
  <c r="JE151" i="24"/>
  <c r="FY32" i="24"/>
  <c r="FQ32" i="24"/>
  <c r="FR32" i="24"/>
  <c r="FY26" i="24"/>
  <c r="FR26" i="24"/>
  <c r="FS26" i="24"/>
  <c r="FQ88" i="24"/>
  <c r="FY88" i="24"/>
  <c r="FR88" i="24"/>
  <c r="FY112" i="24"/>
  <c r="FQ112" i="24"/>
  <c r="FT112" i="24"/>
  <c r="GK11" i="24"/>
  <c r="GC11" i="24"/>
  <c r="GE11" i="24"/>
  <c r="GD11" i="24"/>
  <c r="GF11" i="24"/>
  <c r="GC82" i="24"/>
  <c r="GF82" i="24"/>
  <c r="GE82" i="24"/>
  <c r="GD82" i="24"/>
  <c r="GD73" i="24"/>
  <c r="GK73" i="24"/>
  <c r="GF73" i="24"/>
  <c r="GE73" i="24"/>
  <c r="GF104" i="24"/>
  <c r="GE104" i="24"/>
  <c r="GK124" i="24"/>
  <c r="GC124" i="24"/>
  <c r="GE124" i="24"/>
  <c r="GW20" i="24"/>
  <c r="GP20" i="24"/>
  <c r="GR65" i="24"/>
  <c r="GP65" i="24"/>
  <c r="GO65" i="24"/>
  <c r="GW65" i="24"/>
  <c r="GQ65" i="24"/>
  <c r="GP74" i="24"/>
  <c r="GQ74" i="24"/>
  <c r="GR74" i="24"/>
  <c r="GO114" i="24"/>
  <c r="GQ114" i="24"/>
  <c r="GR114" i="24"/>
  <c r="HA36" i="24"/>
  <c r="HI36" i="24"/>
  <c r="HC36" i="24"/>
  <c r="HD36" i="24"/>
  <c r="HA56" i="24"/>
  <c r="HI56" i="24"/>
  <c r="HD56" i="24"/>
  <c r="HC56" i="24"/>
  <c r="HA79" i="24"/>
  <c r="HB79" i="24"/>
  <c r="HD79" i="24"/>
  <c r="HI106" i="24"/>
  <c r="HD106" i="24"/>
  <c r="HB106" i="24"/>
  <c r="HC106" i="24"/>
  <c r="HA106" i="24"/>
  <c r="HN21" i="24"/>
  <c r="HM21" i="24"/>
  <c r="HO21" i="24"/>
  <c r="HU21" i="24"/>
  <c r="HP21" i="24"/>
  <c r="HU66" i="24"/>
  <c r="HM66" i="24"/>
  <c r="HP66" i="24"/>
  <c r="HO61" i="24"/>
  <c r="HU61" i="24"/>
  <c r="HP61" i="24"/>
  <c r="HO117" i="24"/>
  <c r="HN117" i="24"/>
  <c r="IA16" i="24"/>
  <c r="HZ16" i="24"/>
  <c r="IG16" i="24"/>
  <c r="HY16" i="24"/>
  <c r="HY51" i="24"/>
  <c r="HZ51" i="24"/>
  <c r="IB51" i="24"/>
  <c r="IA51" i="24"/>
  <c r="IG51" i="24"/>
  <c r="IA89" i="24"/>
  <c r="IG89" i="24"/>
  <c r="HY89" i="24"/>
  <c r="IB89" i="24"/>
  <c r="HZ89" i="24"/>
  <c r="HZ109" i="24"/>
  <c r="IG109" i="24"/>
  <c r="IA109" i="24"/>
  <c r="IS47" i="24"/>
  <c r="IN47" i="24"/>
  <c r="IL47" i="24"/>
  <c r="IM47" i="24"/>
  <c r="IK47" i="24"/>
  <c r="IS87" i="24"/>
  <c r="IM87" i="24"/>
  <c r="IN87" i="24"/>
  <c r="IL87" i="24"/>
  <c r="IL121" i="24"/>
  <c r="IK121" i="24"/>
  <c r="IS121" i="24"/>
  <c r="IY40" i="24"/>
  <c r="IX40" i="24"/>
  <c r="IW40" i="24"/>
  <c r="IZ40" i="24"/>
  <c r="JE40" i="24"/>
  <c r="IY63" i="24"/>
  <c r="JE63" i="24"/>
  <c r="IX63" i="24"/>
  <c r="IW63" i="24"/>
  <c r="IZ63" i="24"/>
  <c r="IY92" i="24"/>
  <c r="IZ92" i="24"/>
  <c r="IX92" i="24"/>
  <c r="IZ113" i="24"/>
  <c r="JE113" i="24"/>
  <c r="JI12" i="24"/>
  <c r="JL12" i="24"/>
  <c r="JQ12" i="24"/>
  <c r="JJ12" i="24"/>
  <c r="JQ52" i="24"/>
  <c r="JI52" i="24"/>
  <c r="JK52" i="24"/>
  <c r="JL52" i="24"/>
  <c r="JJ52" i="24"/>
  <c r="JQ78" i="24"/>
  <c r="JI78" i="24"/>
  <c r="JJ78" i="24"/>
  <c r="JL78" i="24"/>
  <c r="JK105" i="24"/>
  <c r="JQ105" i="24"/>
  <c r="JL105" i="24"/>
  <c r="JJ105" i="24"/>
  <c r="JI105" i="24"/>
  <c r="JJ125" i="24"/>
  <c r="JL125" i="24"/>
  <c r="JK125" i="24"/>
  <c r="JQ125" i="24"/>
  <c r="KC21" i="24"/>
  <c r="JX21" i="24"/>
  <c r="JV21" i="24"/>
  <c r="JW21" i="24"/>
  <c r="JU21" i="24"/>
  <c r="JW66" i="24"/>
  <c r="KC66" i="24"/>
  <c r="JU66" i="24"/>
  <c r="JV61" i="24"/>
  <c r="JW61" i="24"/>
  <c r="JX61" i="24"/>
  <c r="KC61" i="24"/>
  <c r="JU61" i="24"/>
  <c r="JX117" i="24"/>
  <c r="JV117" i="24"/>
  <c r="E33" i="24"/>
  <c r="M33" i="24"/>
  <c r="F33" i="24"/>
  <c r="E60" i="24"/>
  <c r="H60" i="24"/>
  <c r="AK90" i="24"/>
  <c r="AD90" i="24"/>
  <c r="AF90" i="24"/>
  <c r="AC90" i="24"/>
  <c r="AE90" i="24"/>
  <c r="AK72" i="24"/>
  <c r="AD72" i="24"/>
  <c r="AE72" i="24"/>
  <c r="AC72" i="24"/>
  <c r="AK51" i="24"/>
  <c r="AE51" i="24"/>
  <c r="AC51" i="24"/>
  <c r="AF51" i="24"/>
  <c r="IZ130" i="24"/>
  <c r="DI149" i="24"/>
  <c r="FS129" i="24"/>
  <c r="KC74" i="24"/>
  <c r="IX76" i="24"/>
  <c r="CS20" i="24"/>
  <c r="CL20" i="24"/>
  <c r="CN20" i="24"/>
  <c r="CK20" i="24"/>
  <c r="EU20" i="24"/>
  <c r="EV20" i="24"/>
  <c r="ES20" i="24"/>
  <c r="HB56" i="24"/>
  <c r="JU130" i="24"/>
  <c r="FT40" i="24"/>
  <c r="FR40" i="24"/>
  <c r="FQ40" i="24"/>
  <c r="FY40" i="24"/>
  <c r="FS40" i="24"/>
  <c r="FT63" i="24"/>
  <c r="FR63" i="24"/>
  <c r="FY63" i="24"/>
  <c r="FQ63" i="24"/>
  <c r="FY92" i="24"/>
  <c r="FQ92" i="24"/>
  <c r="FS92" i="24"/>
  <c r="FT92" i="24"/>
  <c r="FT113" i="24"/>
  <c r="FQ113" i="24"/>
  <c r="FY113" i="24"/>
  <c r="GK12" i="24"/>
  <c r="GC12" i="24"/>
  <c r="GF12" i="24"/>
  <c r="GD12" i="24"/>
  <c r="GK52" i="24"/>
  <c r="GF52" i="24"/>
  <c r="GC52" i="24"/>
  <c r="GE52" i="24"/>
  <c r="GD52" i="24"/>
  <c r="GK78" i="24"/>
  <c r="GD78" i="24"/>
  <c r="GC78" i="24"/>
  <c r="GE78" i="24"/>
  <c r="GD105" i="24"/>
  <c r="GF105" i="24"/>
  <c r="GE105" i="24"/>
  <c r="GK125" i="24"/>
  <c r="GC125" i="24"/>
  <c r="GP71" i="24"/>
  <c r="GW71" i="24"/>
  <c r="GR71" i="24"/>
  <c r="GO71" i="24"/>
  <c r="GP97" i="24"/>
  <c r="GQ97" i="24"/>
  <c r="GR97" i="24"/>
  <c r="GO97" i="24"/>
  <c r="GW97" i="24"/>
  <c r="GQ115" i="24"/>
  <c r="GO115" i="24"/>
  <c r="HC80" i="24"/>
  <c r="HA80" i="24"/>
  <c r="HI80" i="24"/>
  <c r="HB80" i="24"/>
  <c r="HA53" i="24"/>
  <c r="HB53" i="24"/>
  <c r="HI75" i="24"/>
  <c r="HA75" i="24"/>
  <c r="HD75" i="24"/>
  <c r="HC75" i="24"/>
  <c r="HB75" i="24"/>
  <c r="HB107" i="24"/>
  <c r="HA107" i="24"/>
  <c r="HD107" i="24"/>
  <c r="HC127" i="24"/>
  <c r="HD127" i="24"/>
  <c r="HA127" i="24"/>
  <c r="HI127" i="24"/>
  <c r="HU25" i="24"/>
  <c r="HN25" i="24"/>
  <c r="HP25" i="24"/>
  <c r="HN69" i="24"/>
  <c r="HM69" i="24"/>
  <c r="HU69" i="24"/>
  <c r="HP69" i="24"/>
  <c r="HO69" i="24"/>
  <c r="HU98" i="24"/>
  <c r="HN98" i="24"/>
  <c r="HU118" i="24"/>
  <c r="HN118" i="24"/>
  <c r="HO118" i="24"/>
  <c r="HP118" i="24"/>
  <c r="HY15" i="24"/>
  <c r="IG15" i="24"/>
  <c r="IB15" i="24"/>
  <c r="IA15" i="24"/>
  <c r="HY59" i="24"/>
  <c r="IB59" i="24"/>
  <c r="IG59" i="24"/>
  <c r="IG91" i="24"/>
  <c r="HZ91" i="24"/>
  <c r="IB91" i="24"/>
  <c r="IG110" i="24"/>
  <c r="HY110" i="24"/>
  <c r="HY130" i="24"/>
  <c r="IB130" i="24"/>
  <c r="IS84" i="24"/>
  <c r="IL84" i="24"/>
  <c r="IK84" i="24"/>
  <c r="IM84" i="24"/>
  <c r="IN84" i="24"/>
  <c r="IS86" i="24"/>
  <c r="IK86" i="24"/>
  <c r="IN86" i="24"/>
  <c r="IL86" i="24"/>
  <c r="IM86" i="24"/>
  <c r="IN102" i="24"/>
  <c r="IL102" i="24"/>
  <c r="IK102" i="24"/>
  <c r="IN122" i="24"/>
  <c r="IS122" i="24"/>
  <c r="IK122" i="24"/>
  <c r="IM122" i="24"/>
  <c r="IZ41" i="24"/>
  <c r="JE41" i="24"/>
  <c r="IX41" i="24"/>
  <c r="IW41" i="24"/>
  <c r="IW64" i="24"/>
  <c r="IX64" i="24"/>
  <c r="JE64" i="24"/>
  <c r="IZ64" i="24"/>
  <c r="IY64" i="24"/>
  <c r="IZ74" i="24"/>
  <c r="IW74" i="24"/>
  <c r="JE74" i="24"/>
  <c r="IW114" i="24"/>
  <c r="JE114" i="24"/>
  <c r="IX114" i="24"/>
  <c r="JL36" i="24"/>
  <c r="JQ36" i="24"/>
  <c r="JI36" i="24"/>
  <c r="JK36" i="24"/>
  <c r="JL56" i="24"/>
  <c r="JK56" i="24"/>
  <c r="JQ56" i="24"/>
  <c r="JI56" i="24"/>
  <c r="JL79" i="24"/>
  <c r="JI79" i="24"/>
  <c r="JJ79" i="24"/>
  <c r="JQ79" i="24"/>
  <c r="JK79" i="24"/>
  <c r="JQ106" i="24"/>
  <c r="JK106" i="24"/>
  <c r="JL106" i="24"/>
  <c r="Y54" i="24"/>
  <c r="IB109" i="24"/>
  <c r="Y149" i="24"/>
  <c r="IA36" i="24"/>
  <c r="CL151" i="24"/>
  <c r="EH148" i="24"/>
  <c r="AP147" i="24"/>
  <c r="HI79" i="24"/>
  <c r="HZ15" i="24"/>
  <c r="AW14" i="24"/>
  <c r="AP14" i="24"/>
  <c r="F56" i="24"/>
  <c r="G56" i="24"/>
  <c r="H56" i="24"/>
  <c r="E56" i="24"/>
  <c r="DK53" i="24"/>
  <c r="DL53" i="24"/>
  <c r="F103" i="24"/>
  <c r="E103" i="24"/>
  <c r="G103" i="24"/>
  <c r="BA104" i="24"/>
  <c r="BB104" i="24"/>
  <c r="BD104" i="24"/>
  <c r="BC104" i="24"/>
  <c r="DJ104" i="24"/>
  <c r="DL104" i="24"/>
  <c r="DQ104" i="24"/>
  <c r="DK104" i="24"/>
  <c r="DI104" i="24"/>
  <c r="GC104" i="24"/>
  <c r="M106" i="24"/>
  <c r="G106" i="24"/>
  <c r="E106" i="24"/>
  <c r="BI117" i="24"/>
  <c r="BB117" i="24"/>
  <c r="DI117" i="24"/>
  <c r="DK117" i="24"/>
  <c r="DQ117" i="24"/>
  <c r="DJ117" i="24"/>
  <c r="KC151" i="24"/>
  <c r="JV151" i="24"/>
  <c r="FQ103" i="24"/>
  <c r="FS103" i="24"/>
  <c r="FY103" i="24"/>
  <c r="FT103" i="24"/>
  <c r="GO126" i="24"/>
  <c r="GP126" i="24"/>
  <c r="GR126" i="24"/>
  <c r="GW126" i="24"/>
  <c r="JL69" i="24"/>
  <c r="JI69" i="24"/>
  <c r="JQ69" i="24"/>
  <c r="JJ69" i="24"/>
  <c r="JK69" i="24"/>
  <c r="IM102" i="24"/>
  <c r="AF72" i="24"/>
  <c r="JE82" i="24"/>
  <c r="IW103" i="24"/>
  <c r="CZ63" i="24"/>
  <c r="CX63" i="24"/>
  <c r="CY63" i="24"/>
  <c r="FE63" i="24"/>
  <c r="FG63" i="24"/>
  <c r="FF63" i="24"/>
  <c r="BN129" i="24"/>
  <c r="BU129" i="24"/>
  <c r="IG146" i="24"/>
  <c r="HZ146" i="24"/>
  <c r="HY146" i="24"/>
  <c r="EO147" i="24"/>
  <c r="EG147" i="24"/>
  <c r="EH147" i="24"/>
  <c r="KC147" i="24"/>
  <c r="JV147" i="24"/>
  <c r="GK148" i="24"/>
  <c r="GD148" i="24"/>
  <c r="KC148" i="24"/>
  <c r="JU148" i="24"/>
  <c r="CS149" i="24"/>
  <c r="CK149" i="24"/>
  <c r="CL149" i="24"/>
  <c r="AW150" i="24"/>
  <c r="AP150" i="24"/>
  <c r="GD151" i="24"/>
  <c r="GK151" i="24"/>
  <c r="GC151" i="24"/>
  <c r="FS84" i="24"/>
  <c r="FY84" i="24"/>
  <c r="FR84" i="24"/>
  <c r="FQ84" i="24"/>
  <c r="FT84" i="24"/>
  <c r="FY102" i="24"/>
  <c r="FT102" i="24"/>
  <c r="FY122" i="24"/>
  <c r="FS122" i="24"/>
  <c r="FT122" i="24"/>
  <c r="GK64" i="24"/>
  <c r="GF64" i="24"/>
  <c r="GD64" i="24"/>
  <c r="GC64" i="24"/>
  <c r="GC114" i="24"/>
  <c r="GK114" i="24"/>
  <c r="GE114" i="24"/>
  <c r="GO52" i="24"/>
  <c r="GQ52" i="24"/>
  <c r="GP52" i="24"/>
  <c r="GO104" i="24"/>
  <c r="GP104" i="24"/>
  <c r="GR104" i="24"/>
  <c r="GW104" i="24"/>
  <c r="GQ104" i="24"/>
  <c r="HB20" i="24"/>
  <c r="HC20" i="24"/>
  <c r="HA20" i="24"/>
  <c r="HI76" i="24"/>
  <c r="HA76" i="24"/>
  <c r="HD76" i="24"/>
  <c r="HC76" i="24"/>
  <c r="HM53" i="24"/>
  <c r="HU53" i="24"/>
  <c r="HN53" i="24"/>
  <c r="HP53" i="24"/>
  <c r="HO53" i="24"/>
  <c r="HP107" i="24"/>
  <c r="HU107" i="24"/>
  <c r="HM107" i="24"/>
  <c r="HO107" i="24"/>
  <c r="HY35" i="24"/>
  <c r="IG35" i="24"/>
  <c r="IA35" i="24"/>
  <c r="IB99" i="24"/>
  <c r="HZ99" i="24"/>
  <c r="HY99" i="24"/>
  <c r="IG99" i="24"/>
  <c r="IM17" i="24"/>
  <c r="IL17" i="24"/>
  <c r="IM90" i="24"/>
  <c r="IS90" i="24"/>
  <c r="IN90" i="24"/>
  <c r="IK90" i="24"/>
  <c r="IL90" i="24"/>
  <c r="IY81" i="24"/>
  <c r="JE81" i="24"/>
  <c r="IX81" i="24"/>
  <c r="IZ81" i="24"/>
  <c r="JK23" i="24"/>
  <c r="JI23" i="24"/>
  <c r="JQ23" i="24"/>
  <c r="JJ23" i="24"/>
  <c r="JQ97" i="24"/>
  <c r="JJ97" i="24"/>
  <c r="JK97" i="24"/>
  <c r="JW80" i="24"/>
  <c r="JV80" i="24"/>
  <c r="JX80" i="24"/>
  <c r="JU80" i="24"/>
  <c r="JX107" i="24"/>
  <c r="JU107" i="24"/>
  <c r="HN107" i="24"/>
  <c r="FE56" i="24"/>
  <c r="FF56" i="24"/>
  <c r="FM56" i="24"/>
  <c r="DK112" i="24"/>
  <c r="DI112" i="24"/>
  <c r="DL112" i="24"/>
  <c r="DJ112" i="24"/>
  <c r="CN128" i="24"/>
  <c r="CK128" i="24"/>
  <c r="FT34" i="24"/>
  <c r="FQ34" i="24"/>
  <c r="FY34" i="24"/>
  <c r="FR34" i="24"/>
  <c r="FT123" i="24"/>
  <c r="FQ123" i="24"/>
  <c r="FR123" i="24"/>
  <c r="GC65" i="24"/>
  <c r="GF65" i="24"/>
  <c r="GD65" i="24"/>
  <c r="GK65" i="24"/>
  <c r="GE65" i="24"/>
  <c r="GC97" i="24"/>
  <c r="GE97" i="24"/>
  <c r="GF97" i="24"/>
  <c r="GK97" i="24"/>
  <c r="GR56" i="24"/>
  <c r="GO56" i="24"/>
  <c r="GQ56" i="24"/>
  <c r="GW56" i="24"/>
  <c r="GP56" i="24"/>
  <c r="GP105" i="24"/>
  <c r="GR105" i="24"/>
  <c r="GW105" i="24"/>
  <c r="HI21" i="24"/>
  <c r="HB21" i="24"/>
  <c r="HA21" i="24"/>
  <c r="HD21" i="24"/>
  <c r="HC61" i="24"/>
  <c r="HA61" i="24"/>
  <c r="HI61" i="24"/>
  <c r="HD61" i="24"/>
  <c r="HB61" i="24"/>
  <c r="HO16" i="24"/>
  <c r="HN16" i="24"/>
  <c r="HM16" i="24"/>
  <c r="HU96" i="24"/>
  <c r="HP96" i="24"/>
  <c r="HO96" i="24"/>
  <c r="HN96" i="24"/>
  <c r="HM96" i="24"/>
  <c r="HP108" i="24"/>
  <c r="HU108" i="24"/>
  <c r="HN108" i="24"/>
  <c r="HM108" i="24"/>
  <c r="IB46" i="24"/>
  <c r="HZ46" i="24"/>
  <c r="IA46" i="24"/>
  <c r="HY46" i="24"/>
  <c r="IG46" i="24"/>
  <c r="IB100" i="24"/>
  <c r="HY100" i="24"/>
  <c r="IA100" i="24"/>
  <c r="HZ100" i="24"/>
  <c r="IG100" i="24"/>
  <c r="IL26" i="24"/>
  <c r="IK26" i="24"/>
  <c r="IS26" i="24"/>
  <c r="IN26" i="24"/>
  <c r="IM26" i="24"/>
  <c r="IS112" i="24"/>
  <c r="IM112" i="24"/>
  <c r="IN112" i="24"/>
  <c r="IX73" i="24"/>
  <c r="JE73" i="24"/>
  <c r="IY73" i="24"/>
  <c r="IZ73" i="24"/>
  <c r="JQ20" i="24"/>
  <c r="JL20" i="24"/>
  <c r="JK20" i="24"/>
  <c r="JI20" i="24"/>
  <c r="JQ76" i="24"/>
  <c r="JI76" i="24"/>
  <c r="JV14" i="24"/>
  <c r="JU14" i="24"/>
  <c r="JX14" i="24"/>
  <c r="JW14" i="24"/>
  <c r="JU108" i="24"/>
  <c r="KC108" i="24"/>
  <c r="JV108" i="24"/>
  <c r="JX108" i="24"/>
  <c r="Y93" i="24"/>
  <c r="T93" i="24"/>
  <c r="S93" i="24"/>
  <c r="AK79" i="24"/>
  <c r="AC79" i="24"/>
  <c r="AD79" i="24"/>
  <c r="AE79" i="24"/>
  <c r="AD61" i="24"/>
  <c r="AC61" i="24"/>
  <c r="AE61" i="24"/>
  <c r="AF61" i="24"/>
  <c r="AK15" i="24"/>
  <c r="AE15" i="24"/>
  <c r="AC15" i="24"/>
  <c r="AF15" i="24"/>
  <c r="BM108" i="24"/>
  <c r="BO108" i="24"/>
  <c r="BN108" i="24"/>
  <c r="BU108" i="24"/>
  <c r="BP108" i="24"/>
  <c r="EH131" i="24"/>
  <c r="EJ131" i="24"/>
  <c r="EG131" i="24"/>
  <c r="FY11" i="24"/>
  <c r="FR11" i="24"/>
  <c r="FQ11" i="24"/>
  <c r="FY104" i="24"/>
  <c r="FR104" i="24"/>
  <c r="FT104" i="24"/>
  <c r="FS104" i="24"/>
  <c r="GC20" i="24"/>
  <c r="GE20" i="24"/>
  <c r="GD20" i="24"/>
  <c r="GC116" i="24"/>
  <c r="GE116" i="24"/>
  <c r="GF116" i="24"/>
  <c r="GR79" i="24"/>
  <c r="GP79" i="24"/>
  <c r="GW79" i="24"/>
  <c r="GO79" i="24"/>
  <c r="GQ79" i="24"/>
  <c r="HB25" i="24"/>
  <c r="HA25" i="24"/>
  <c r="HB98" i="24"/>
  <c r="HA98" i="24"/>
  <c r="HC98" i="24"/>
  <c r="HI98" i="24"/>
  <c r="HD98" i="24"/>
  <c r="HI118" i="24"/>
  <c r="HD118" i="24"/>
  <c r="HC118" i="24"/>
  <c r="HU51" i="24"/>
  <c r="HO51" i="24"/>
  <c r="HO89" i="24"/>
  <c r="HN89" i="24"/>
  <c r="HU89" i="24"/>
  <c r="HP89" i="24"/>
  <c r="HM89" i="24"/>
  <c r="HU129" i="24"/>
  <c r="HP129" i="24"/>
  <c r="HO129" i="24"/>
  <c r="HN129" i="24"/>
  <c r="HM129" i="24"/>
  <c r="IA47" i="24"/>
  <c r="HY47" i="24"/>
  <c r="HZ47" i="24"/>
  <c r="IG47" i="24"/>
  <c r="IA87" i="24"/>
  <c r="IG87" i="24"/>
  <c r="IB87" i="24"/>
  <c r="HZ87" i="24"/>
  <c r="HY87" i="24"/>
  <c r="IL63" i="24"/>
  <c r="IN63" i="24"/>
  <c r="IM63" i="24"/>
  <c r="IK92" i="24"/>
  <c r="IS92" i="24"/>
  <c r="IN92" i="24"/>
  <c r="IL92" i="24"/>
  <c r="IM92" i="24"/>
  <c r="IN113" i="24"/>
  <c r="IS113" i="24"/>
  <c r="IK113" i="24"/>
  <c r="IL113" i="24"/>
  <c r="IM113" i="24"/>
  <c r="IY12" i="24"/>
  <c r="IW12" i="24"/>
  <c r="IZ12" i="24"/>
  <c r="IX12" i="24"/>
  <c r="JE12" i="24"/>
  <c r="IY52" i="24"/>
  <c r="IW52" i="24"/>
  <c r="IX52" i="24"/>
  <c r="IZ52" i="24"/>
  <c r="JE52" i="24"/>
  <c r="IY78" i="24"/>
  <c r="IX78" i="24"/>
  <c r="IW78" i="24"/>
  <c r="JE78" i="24"/>
  <c r="JE105" i="24"/>
  <c r="IZ105" i="24"/>
  <c r="JE125" i="24"/>
  <c r="IZ125" i="24"/>
  <c r="IX125" i="24"/>
  <c r="JI66" i="24"/>
  <c r="JK66" i="24"/>
  <c r="JJ66" i="24"/>
  <c r="JQ66" i="24"/>
  <c r="JL66" i="24"/>
  <c r="JQ61" i="24"/>
  <c r="JI61" i="24"/>
  <c r="JJ61" i="24"/>
  <c r="JK61" i="24"/>
  <c r="JL61" i="24"/>
  <c r="JQ117" i="24"/>
  <c r="JJ117" i="24"/>
  <c r="JU16" i="24"/>
  <c r="KC16" i="24"/>
  <c r="JW16" i="24"/>
  <c r="JV16" i="24"/>
  <c r="JU51" i="24"/>
  <c r="JW51" i="24"/>
  <c r="JX51" i="24"/>
  <c r="JV51" i="24"/>
  <c r="KC51" i="24"/>
  <c r="JW89" i="24"/>
  <c r="JU89" i="24"/>
  <c r="JX89" i="24"/>
  <c r="JV109" i="24"/>
  <c r="JW109" i="24"/>
  <c r="KC109" i="24"/>
  <c r="JX109" i="24"/>
  <c r="JU129" i="24"/>
  <c r="JV129" i="24"/>
  <c r="JX129" i="24"/>
  <c r="JW129" i="24"/>
  <c r="AK78" i="24"/>
  <c r="AF78" i="24"/>
  <c r="AD78" i="24"/>
  <c r="AK14" i="24"/>
  <c r="AD14" i="24"/>
  <c r="AF14" i="24"/>
  <c r="AC14" i="24"/>
  <c r="AE14" i="24"/>
  <c r="AP149" i="24"/>
  <c r="AC78" i="24"/>
  <c r="S46" i="24"/>
  <c r="T46" i="24"/>
  <c r="Y46" i="24"/>
  <c r="R46" i="24"/>
  <c r="Q46" i="24"/>
  <c r="CX103" i="24"/>
  <c r="DE103" i="24"/>
  <c r="CY103" i="24"/>
  <c r="FG106" i="24"/>
  <c r="FF106" i="24"/>
  <c r="FH106" i="24"/>
  <c r="FT52" i="24"/>
  <c r="FR52" i="24"/>
  <c r="FQ52" i="24"/>
  <c r="FY52" i="24"/>
  <c r="FS52" i="24"/>
  <c r="FY105" i="24"/>
  <c r="FQ105" i="24"/>
  <c r="FR105" i="24"/>
  <c r="FS105" i="24"/>
  <c r="FT105" i="24"/>
  <c r="GK66" i="24"/>
  <c r="GD66" i="24"/>
  <c r="GC66" i="24"/>
  <c r="GE66" i="24"/>
  <c r="GF66" i="24"/>
  <c r="GR16" i="24"/>
  <c r="GO16" i="24"/>
  <c r="GQ16" i="24"/>
  <c r="GP16" i="24"/>
  <c r="GW75" i="24"/>
  <c r="GP75" i="24"/>
  <c r="GR75" i="24"/>
  <c r="GQ75" i="24"/>
  <c r="GQ127" i="24"/>
  <c r="GW127" i="24"/>
  <c r="GP127" i="24"/>
  <c r="GO127" i="24"/>
  <c r="HD67" i="24"/>
  <c r="HA67" i="24"/>
  <c r="HI67" i="24"/>
  <c r="HB67" i="24"/>
  <c r="HC67" i="24"/>
  <c r="HP17" i="24"/>
  <c r="HO17" i="24"/>
  <c r="HM17" i="24"/>
  <c r="HM91" i="24"/>
  <c r="HN91" i="24"/>
  <c r="HU91" i="24"/>
  <c r="HY84" i="24"/>
  <c r="IG84" i="24"/>
  <c r="HZ84" i="24"/>
  <c r="IA84" i="24"/>
  <c r="HY122" i="24"/>
  <c r="IA122" i="24"/>
  <c r="IG122" i="24"/>
  <c r="IK114" i="24"/>
  <c r="IS114" i="24"/>
  <c r="IL114" i="24"/>
  <c r="IM114" i="24"/>
  <c r="IN114" i="24"/>
  <c r="IZ79" i="24"/>
  <c r="JE79" i="24"/>
  <c r="IY79" i="24"/>
  <c r="IX79" i="24"/>
  <c r="JJ118" i="24"/>
  <c r="JK118" i="24"/>
  <c r="AF76" i="24"/>
  <c r="AE76" i="24"/>
  <c r="JL117" i="24"/>
  <c r="FR102" i="24"/>
  <c r="HD117" i="24"/>
  <c r="GE71" i="24"/>
  <c r="DQ78" i="24"/>
  <c r="DI78" i="24"/>
  <c r="DJ78" i="24"/>
  <c r="DK78" i="24"/>
  <c r="DL78" i="24"/>
  <c r="DE100" i="24"/>
  <c r="CW100" i="24"/>
  <c r="CY100" i="24"/>
  <c r="CZ100" i="24"/>
  <c r="FM100" i="24"/>
  <c r="FH100" i="24"/>
  <c r="FE100" i="24"/>
  <c r="FG100" i="24"/>
  <c r="FF100" i="24"/>
  <c r="KC89" i="24"/>
  <c r="IK17" i="24"/>
  <c r="AW21" i="24"/>
  <c r="AP21" i="24"/>
  <c r="DW66" i="24"/>
  <c r="DX66" i="24"/>
  <c r="FQ51" i="24"/>
  <c r="FT51" i="24"/>
  <c r="FR51" i="24"/>
  <c r="FY51" i="24"/>
  <c r="FS51" i="24"/>
  <c r="GK87" i="24"/>
  <c r="GC87" i="24"/>
  <c r="GF87" i="24"/>
  <c r="GD87" i="24"/>
  <c r="GE87" i="24"/>
  <c r="GO26" i="24"/>
  <c r="GW26" i="24"/>
  <c r="GP26" i="24"/>
  <c r="GR26" i="24"/>
  <c r="HI34" i="24"/>
  <c r="HD34" i="24"/>
  <c r="HB34" i="24"/>
  <c r="HA34" i="24"/>
  <c r="HU64" i="24"/>
  <c r="HP64" i="24"/>
  <c r="HO64" i="24"/>
  <c r="HZ79" i="24"/>
  <c r="IA79" i="24"/>
  <c r="IG79" i="24"/>
  <c r="HY79" i="24"/>
  <c r="IB79" i="24"/>
  <c r="JE91" i="24"/>
  <c r="IX91" i="24"/>
  <c r="IW91" i="24"/>
  <c r="E55" i="24"/>
  <c r="H55" i="24"/>
  <c r="M79" i="24"/>
  <c r="F79" i="24"/>
  <c r="E79" i="24"/>
  <c r="GE64" i="24"/>
  <c r="HC21" i="24"/>
  <c r="DK17" i="24"/>
  <c r="DQ17" i="24"/>
  <c r="DJ17" i="24"/>
  <c r="JJ76" i="24"/>
  <c r="DJ109" i="24"/>
  <c r="DK109" i="24"/>
  <c r="BA126" i="24"/>
  <c r="BD126" i="24"/>
  <c r="BC126" i="24"/>
  <c r="BB126" i="24"/>
  <c r="BI126" i="24"/>
  <c r="AC76" i="24"/>
  <c r="DE145" i="24"/>
  <c r="GC147" i="24"/>
  <c r="JK76" i="24"/>
  <c r="GQ80" i="24"/>
  <c r="GK121" i="24"/>
  <c r="FE106" i="24"/>
  <c r="IW73" i="24"/>
  <c r="GW16" i="24"/>
  <c r="F128" i="24"/>
  <c r="E128" i="24"/>
  <c r="H128" i="24"/>
  <c r="BN128" i="24"/>
  <c r="BO128" i="24"/>
  <c r="BU128" i="24"/>
  <c r="BP128" i="24"/>
  <c r="BM128" i="24"/>
  <c r="DW128" i="24"/>
  <c r="DV128" i="24"/>
  <c r="DU128" i="24"/>
  <c r="EC128" i="24"/>
  <c r="DX128" i="24"/>
  <c r="R130" i="24"/>
  <c r="Q130" i="24"/>
  <c r="T130" i="24"/>
  <c r="S130" i="24"/>
  <c r="Y130" i="24"/>
  <c r="BZ130" i="24"/>
  <c r="CB130" i="24"/>
  <c r="CA130" i="24"/>
  <c r="CG130" i="24"/>
  <c r="EJ130" i="24"/>
  <c r="EO130" i="24"/>
  <c r="EG130" i="24"/>
  <c r="EI130" i="24"/>
  <c r="EH130" i="24"/>
  <c r="FY65" i="24"/>
  <c r="FT65" i="24"/>
  <c r="FQ65" i="24"/>
  <c r="FR65" i="24"/>
  <c r="FS65" i="24"/>
  <c r="FQ97" i="24"/>
  <c r="FR97" i="24"/>
  <c r="FS97" i="24"/>
  <c r="FT97" i="24"/>
  <c r="FY97" i="24"/>
  <c r="FY115" i="24"/>
  <c r="FR115" i="24"/>
  <c r="FT115" i="24"/>
  <c r="GE80" i="24"/>
  <c r="GD80" i="24"/>
  <c r="GK80" i="24"/>
  <c r="GF80" i="24"/>
  <c r="GC80" i="24"/>
  <c r="GC53" i="24"/>
  <c r="GE53" i="24"/>
  <c r="GK53" i="24"/>
  <c r="GF53" i="24"/>
  <c r="GD53" i="24"/>
  <c r="GF75" i="24"/>
  <c r="GD75" i="24"/>
  <c r="GK75" i="24"/>
  <c r="GE75" i="24"/>
  <c r="GC75" i="24"/>
  <c r="GD107" i="24"/>
  <c r="GF107" i="24"/>
  <c r="GC107" i="24"/>
  <c r="GR25" i="24"/>
  <c r="GW25" i="24"/>
  <c r="GP25" i="24"/>
  <c r="GO25" i="24"/>
  <c r="GP69" i="24"/>
  <c r="GO69" i="24"/>
  <c r="GW69" i="24"/>
  <c r="GQ69" i="24"/>
  <c r="GR69" i="24"/>
  <c r="GP61" i="24"/>
  <c r="GQ61" i="24"/>
  <c r="GR61" i="24"/>
  <c r="GO61" i="24"/>
  <c r="GW61" i="24"/>
  <c r="GO117" i="24"/>
  <c r="GR117" i="24"/>
  <c r="HA16" i="24"/>
  <c r="HD16" i="24"/>
  <c r="HI16" i="24"/>
  <c r="HB16" i="24"/>
  <c r="HC16" i="24"/>
  <c r="HA51" i="24"/>
  <c r="HI51" i="24"/>
  <c r="HC51" i="24"/>
  <c r="HB51" i="24"/>
  <c r="HC89" i="24"/>
  <c r="HA89" i="24"/>
  <c r="HI89" i="24"/>
  <c r="HB89" i="24"/>
  <c r="HC109" i="24"/>
  <c r="HD109" i="24"/>
  <c r="HU46" i="24"/>
  <c r="HN46" i="24"/>
  <c r="HM46" i="24"/>
  <c r="HO46" i="24"/>
  <c r="HP46" i="24"/>
  <c r="HP72" i="24"/>
  <c r="HU72" i="24"/>
  <c r="HM72" i="24"/>
  <c r="HO72" i="24"/>
  <c r="HN72" i="24"/>
  <c r="HU100" i="24"/>
  <c r="HP100" i="24"/>
  <c r="HO100" i="24"/>
  <c r="HM100" i="24"/>
  <c r="HN120" i="24"/>
  <c r="HP120" i="24"/>
  <c r="HO120" i="24"/>
  <c r="HU120" i="24"/>
  <c r="IB32" i="24"/>
  <c r="HY32" i="24"/>
  <c r="IA32" i="24"/>
  <c r="IG32" i="24"/>
  <c r="HZ32" i="24"/>
  <c r="IB26" i="24"/>
  <c r="IA26" i="24"/>
  <c r="IG26" i="24"/>
  <c r="HY26" i="24"/>
  <c r="IG88" i="24"/>
  <c r="HY88" i="24"/>
  <c r="IA88" i="24"/>
  <c r="HZ88" i="24"/>
  <c r="HY112" i="24"/>
  <c r="IB112" i="24"/>
  <c r="IN11" i="24"/>
  <c r="IL11" i="24"/>
  <c r="IS11" i="24"/>
  <c r="IM11" i="24"/>
  <c r="IK82" i="24"/>
  <c r="IL82" i="24"/>
  <c r="IS82" i="24"/>
  <c r="IS73" i="24"/>
  <c r="IL73" i="24"/>
  <c r="IK73" i="24"/>
  <c r="IM73" i="24"/>
  <c r="IK104" i="24"/>
  <c r="IS104" i="24"/>
  <c r="IL104" i="24"/>
  <c r="IM104" i="24"/>
  <c r="IK124" i="24"/>
  <c r="IS124" i="24"/>
  <c r="IL124" i="24"/>
  <c r="IN124" i="24"/>
  <c r="IM124" i="24"/>
  <c r="JE20" i="24"/>
  <c r="IX20" i="24"/>
  <c r="IW20" i="24"/>
  <c r="IY20" i="24"/>
  <c r="IW71" i="24"/>
  <c r="IX71" i="24"/>
  <c r="IZ71" i="24"/>
  <c r="IY71" i="24"/>
  <c r="JE71" i="24"/>
  <c r="IY76" i="24"/>
  <c r="IW76" i="24"/>
  <c r="JE116" i="24"/>
  <c r="IW116" i="24"/>
  <c r="IX116" i="24"/>
  <c r="JQ14" i="24"/>
  <c r="JI14" i="24"/>
  <c r="JJ14" i="24"/>
  <c r="JK14" i="24"/>
  <c r="JQ48" i="24"/>
  <c r="JJ48" i="24"/>
  <c r="JK48" i="24"/>
  <c r="JQ96" i="24"/>
  <c r="JK96" i="24"/>
  <c r="JI96" i="24"/>
  <c r="JJ96" i="24"/>
  <c r="JL96" i="24"/>
  <c r="JK108" i="24"/>
  <c r="JL108" i="24"/>
  <c r="JV46" i="24"/>
  <c r="KC46" i="24"/>
  <c r="KC72" i="24"/>
  <c r="JX72" i="24"/>
  <c r="JU72" i="24"/>
  <c r="JV100" i="24"/>
  <c r="JX100" i="24"/>
  <c r="JW100" i="24"/>
  <c r="JU120" i="24"/>
  <c r="JW120" i="24"/>
  <c r="F68" i="24"/>
  <c r="H68" i="24"/>
  <c r="M68" i="24"/>
  <c r="E68" i="24"/>
  <c r="E42" i="24"/>
  <c r="F42" i="24"/>
  <c r="G42" i="24"/>
  <c r="F72" i="24"/>
  <c r="M72" i="24"/>
  <c r="AK87" i="24"/>
  <c r="AF87" i="24"/>
  <c r="AE87" i="24"/>
  <c r="AD87" i="24"/>
  <c r="AC87" i="24"/>
  <c r="AK47" i="24"/>
  <c r="AD47" i="24"/>
  <c r="AC47" i="24"/>
  <c r="AF47" i="24"/>
  <c r="AE47" i="24"/>
  <c r="M42" i="24"/>
  <c r="HA148" i="24"/>
  <c r="AP151" i="24"/>
  <c r="AW130" i="24"/>
  <c r="GF124" i="24"/>
  <c r="FG131" i="24"/>
  <c r="CW103" i="24"/>
  <c r="FA15" i="24"/>
  <c r="DU66" i="24"/>
  <c r="JX66" i="24"/>
  <c r="GW52" i="24"/>
  <c r="IK74" i="24"/>
  <c r="E76" i="24"/>
  <c r="F76" i="24"/>
  <c r="CB76" i="24"/>
  <c r="BZ76" i="24"/>
  <c r="BY76" i="24"/>
  <c r="JI117" i="24"/>
  <c r="FR12" i="24"/>
  <c r="G89" i="24"/>
  <c r="FE148" i="24"/>
  <c r="FS123" i="24"/>
  <c r="IY116" i="24"/>
  <c r="JU150" i="24"/>
  <c r="CL148" i="24"/>
  <c r="DL126" i="24"/>
  <c r="IB35" i="24"/>
  <c r="F82" i="24"/>
  <c r="E82" i="24"/>
  <c r="E26" i="24"/>
  <c r="M26" i="24"/>
  <c r="G26" i="24"/>
  <c r="F26" i="24"/>
  <c r="Y64" i="24"/>
  <c r="S64" i="24"/>
  <c r="FA66" i="24"/>
  <c r="EU66" i="24"/>
  <c r="EV66" i="24"/>
  <c r="ET66" i="24"/>
  <c r="Y78" i="24"/>
  <c r="Q78" i="24"/>
  <c r="S78" i="24"/>
  <c r="T78" i="24"/>
  <c r="FT12" i="24"/>
  <c r="FT125" i="24"/>
  <c r="CW131" i="24"/>
  <c r="JV150" i="24"/>
  <c r="HZ130" i="24"/>
  <c r="HA147" i="24"/>
  <c r="CY131" i="24"/>
  <c r="IZ20" i="24"/>
  <c r="HZ150" i="24"/>
  <c r="BN148" i="24"/>
  <c r="IG130" i="24"/>
  <c r="GF20" i="24"/>
  <c r="DX105" i="24"/>
  <c r="AD15" i="24"/>
  <c r="HC34" i="24"/>
  <c r="CW63" i="24"/>
  <c r="FE103" i="24"/>
  <c r="GO105" i="24"/>
  <c r="IK101" i="24"/>
  <c r="HN17" i="24"/>
  <c r="HN51" i="24"/>
  <c r="CS64" i="24"/>
  <c r="CL64" i="24"/>
  <c r="CN64" i="24"/>
  <c r="CK64" i="24"/>
  <c r="EU64" i="24"/>
  <c r="FA64" i="24"/>
  <c r="ES64" i="24"/>
  <c r="ET64" i="24"/>
  <c r="HN64" i="24"/>
  <c r="CG69" i="24"/>
  <c r="CA69" i="24"/>
  <c r="BY69" i="24"/>
  <c r="BZ69" i="24"/>
  <c r="CB69" i="24"/>
  <c r="BU61" i="24"/>
  <c r="BM61" i="24"/>
  <c r="BN61" i="24"/>
  <c r="BP61" i="24"/>
  <c r="G129" i="24"/>
  <c r="M129" i="24"/>
  <c r="H129" i="24"/>
  <c r="KC146" i="24"/>
  <c r="JU146" i="24"/>
  <c r="JV146" i="24"/>
  <c r="CS147" i="24"/>
  <c r="CK147" i="24"/>
  <c r="IG147" i="24"/>
  <c r="HZ147" i="24"/>
  <c r="AW148" i="24"/>
  <c r="AP148" i="24"/>
  <c r="IG148" i="24"/>
  <c r="HZ148" i="24"/>
  <c r="HY148" i="24"/>
  <c r="GK149" i="24"/>
  <c r="GC149" i="24"/>
  <c r="IG149" i="24"/>
  <c r="HZ149" i="24"/>
  <c r="KC149" i="24"/>
  <c r="JV149" i="24"/>
  <c r="CS150" i="24"/>
  <c r="CL150" i="24"/>
  <c r="CK150" i="24"/>
  <c r="EO150" i="24"/>
  <c r="EG150" i="24"/>
  <c r="EO151" i="24"/>
  <c r="EH151" i="24"/>
  <c r="EG151" i="24"/>
  <c r="IG151" i="24"/>
  <c r="HZ151" i="24"/>
  <c r="HY151" i="24"/>
  <c r="FS86" i="24"/>
  <c r="FR86" i="24"/>
  <c r="FT86" i="24"/>
  <c r="FQ86" i="24"/>
  <c r="FY86" i="24"/>
  <c r="GD41" i="24"/>
  <c r="GK41" i="24"/>
  <c r="GF41" i="24"/>
  <c r="GC41" i="24"/>
  <c r="GD74" i="24"/>
  <c r="GE74" i="24"/>
  <c r="GK74" i="24"/>
  <c r="GF74" i="24"/>
  <c r="GC74" i="24"/>
  <c r="GW36" i="24"/>
  <c r="GR36" i="24"/>
  <c r="GP36" i="24"/>
  <c r="GO36" i="24"/>
  <c r="GO73" i="24"/>
  <c r="GW73" i="24"/>
  <c r="GP73" i="24"/>
  <c r="GR73" i="24"/>
  <c r="GQ73" i="24"/>
  <c r="GO124" i="24"/>
  <c r="GP124" i="24"/>
  <c r="GR124" i="24"/>
  <c r="GQ124" i="24"/>
  <c r="HD71" i="24"/>
  <c r="HI71" i="24"/>
  <c r="HC71" i="24"/>
  <c r="HB71" i="24"/>
  <c r="HA71" i="24"/>
  <c r="HP14" i="24"/>
  <c r="HN14" i="24"/>
  <c r="HM14" i="24"/>
  <c r="HU14" i="24"/>
  <c r="HM75" i="24"/>
  <c r="HN75" i="24"/>
  <c r="HP75" i="24"/>
  <c r="HU75" i="24"/>
  <c r="HO75" i="24"/>
  <c r="HP127" i="24"/>
  <c r="HO127" i="24"/>
  <c r="IA67" i="24"/>
  <c r="HZ67" i="24"/>
  <c r="IB67" i="24"/>
  <c r="HY67" i="24"/>
  <c r="IG67" i="24"/>
  <c r="HY119" i="24"/>
  <c r="IB119" i="24"/>
  <c r="IA119" i="24"/>
  <c r="IN58" i="24"/>
  <c r="IK58" i="24"/>
  <c r="IM58" i="24"/>
  <c r="IS111" i="24"/>
  <c r="IM111" i="24"/>
  <c r="IN111" i="24"/>
  <c r="IW34" i="24"/>
  <c r="IX34" i="24"/>
  <c r="IY34" i="24"/>
  <c r="JE34" i="24"/>
  <c r="IZ34" i="24"/>
  <c r="IZ123" i="24"/>
  <c r="IW123" i="24"/>
  <c r="IY123" i="24"/>
  <c r="JQ65" i="24"/>
  <c r="JK65" i="24"/>
  <c r="JJ65" i="24"/>
  <c r="JJ115" i="24"/>
  <c r="JQ115" i="24"/>
  <c r="JL115" i="24"/>
  <c r="JI115" i="24"/>
  <c r="JW53" i="24"/>
  <c r="JV53" i="24"/>
  <c r="JX53" i="24"/>
  <c r="JU75" i="24"/>
  <c r="JV75" i="24"/>
  <c r="KC75" i="24"/>
  <c r="JW75" i="24"/>
  <c r="AK80" i="24"/>
  <c r="AE80" i="24"/>
  <c r="AF80" i="24"/>
  <c r="AC80" i="24"/>
  <c r="AD80" i="24"/>
  <c r="AK16" i="24"/>
  <c r="AC16" i="24"/>
  <c r="AE16" i="24"/>
  <c r="AF16" i="24"/>
  <c r="AD16" i="24"/>
  <c r="FS102" i="24"/>
  <c r="CW56" i="24"/>
  <c r="CX56" i="24"/>
  <c r="CY56" i="24"/>
  <c r="DE56" i="24"/>
  <c r="DJ48" i="24"/>
  <c r="DK48" i="24"/>
  <c r="DQ48" i="24"/>
  <c r="DI48" i="24"/>
  <c r="BO71" i="24"/>
  <c r="BN71" i="24"/>
  <c r="BU71" i="24"/>
  <c r="BM71" i="24"/>
  <c r="DV71" i="24"/>
  <c r="DW71" i="24"/>
  <c r="EC71" i="24"/>
  <c r="DU71" i="24"/>
  <c r="DX71" i="24"/>
  <c r="BC112" i="24"/>
  <c r="BB112" i="24"/>
  <c r="BD112" i="24"/>
  <c r="BI112" i="24"/>
  <c r="BA112" i="24"/>
  <c r="AK128" i="24"/>
  <c r="AF128" i="24"/>
  <c r="EV128" i="24"/>
  <c r="EU128" i="24"/>
  <c r="ES128" i="24"/>
  <c r="FA128" i="24"/>
  <c r="DE130" i="24"/>
  <c r="CZ130" i="24"/>
  <c r="CW130" i="24"/>
  <c r="FQ81" i="24"/>
  <c r="FT81" i="24"/>
  <c r="FR81" i="24"/>
  <c r="FS81" i="24"/>
  <c r="GE23" i="24"/>
  <c r="GK23" i="24"/>
  <c r="GC23" i="24"/>
  <c r="GF23" i="24"/>
  <c r="GW78" i="24"/>
  <c r="GR78" i="24"/>
  <c r="GP78" i="24"/>
  <c r="GQ78" i="24"/>
  <c r="GO78" i="24"/>
  <c r="HB66" i="24"/>
  <c r="HA66" i="24"/>
  <c r="HD66" i="24"/>
  <c r="HC66" i="24"/>
  <c r="HI66" i="24"/>
  <c r="HM48" i="24"/>
  <c r="HP48" i="24"/>
  <c r="HN48" i="24"/>
  <c r="HO48" i="24"/>
  <c r="HU48" i="24"/>
  <c r="HM128" i="24"/>
  <c r="HO128" i="24"/>
  <c r="IG72" i="24"/>
  <c r="IA72" i="24"/>
  <c r="HZ72" i="24"/>
  <c r="IB72" i="24"/>
  <c r="IS32" i="24"/>
  <c r="IK32" i="24"/>
  <c r="IN32" i="24"/>
  <c r="IL32" i="24"/>
  <c r="IM32" i="24"/>
  <c r="IK88" i="24"/>
  <c r="IS88" i="24"/>
  <c r="IN88" i="24"/>
  <c r="IL88" i="24"/>
  <c r="IM88" i="24"/>
  <c r="JE11" i="24"/>
  <c r="IW11" i="24"/>
  <c r="IZ11" i="24"/>
  <c r="IY11" i="24"/>
  <c r="IX11" i="24"/>
  <c r="IW82" i="24"/>
  <c r="IX82" i="24"/>
  <c r="IZ82" i="24"/>
  <c r="IW104" i="24"/>
  <c r="JE104" i="24"/>
  <c r="IX104" i="24"/>
  <c r="JE124" i="24"/>
  <c r="IX124" i="24"/>
  <c r="IW124" i="24"/>
  <c r="IZ124" i="24"/>
  <c r="IY124" i="24"/>
  <c r="JQ71" i="24"/>
  <c r="JJ71" i="24"/>
  <c r="JK71" i="24"/>
  <c r="JI71" i="24"/>
  <c r="JL71" i="24"/>
  <c r="JQ116" i="24"/>
  <c r="JI116" i="24"/>
  <c r="JV48" i="24"/>
  <c r="KC48" i="24"/>
  <c r="JU48" i="24"/>
  <c r="JX48" i="24"/>
  <c r="JU96" i="24"/>
  <c r="KC96" i="24"/>
  <c r="JX96" i="24"/>
  <c r="JW96" i="24"/>
  <c r="JV96" i="24"/>
  <c r="JV128" i="24"/>
  <c r="JW128" i="24"/>
  <c r="AD36" i="24"/>
  <c r="AE36" i="24"/>
  <c r="AF36" i="24"/>
  <c r="AC36" i="24"/>
  <c r="FG56" i="24"/>
  <c r="JU149" i="24"/>
  <c r="HP16" i="24"/>
  <c r="JL97" i="24"/>
  <c r="IY103" i="24"/>
  <c r="Y107" i="24"/>
  <c r="T107" i="24"/>
  <c r="R107" i="24"/>
  <c r="Q107" i="24"/>
  <c r="DU108" i="24"/>
  <c r="DV108" i="24"/>
  <c r="DW108" i="24"/>
  <c r="EC108" i="24"/>
  <c r="R131" i="24"/>
  <c r="Q131" i="24"/>
  <c r="FQ82" i="24"/>
  <c r="FR82" i="24"/>
  <c r="FY82" i="24"/>
  <c r="FT82" i="24"/>
  <c r="GC76" i="24"/>
  <c r="GK76" i="24"/>
  <c r="GF76" i="24"/>
  <c r="GE76" i="24"/>
  <c r="GD76" i="24"/>
  <c r="GR53" i="24"/>
  <c r="GW53" i="24"/>
  <c r="GO53" i="24"/>
  <c r="GQ53" i="24"/>
  <c r="GP53" i="24"/>
  <c r="GW106" i="24"/>
  <c r="GP106" i="24"/>
  <c r="GR106" i="24"/>
  <c r="GQ106" i="24"/>
  <c r="GO106" i="24"/>
  <c r="HA69" i="24"/>
  <c r="HB69" i="24"/>
  <c r="HD69" i="24"/>
  <c r="HI69" i="24"/>
  <c r="HC69" i="24"/>
  <c r="HM15" i="24"/>
  <c r="HN15" i="24"/>
  <c r="HP15" i="24"/>
  <c r="HO15" i="24"/>
  <c r="HU15" i="24"/>
  <c r="HN109" i="24"/>
  <c r="HM109" i="24"/>
  <c r="HU109" i="24"/>
  <c r="HO109" i="24"/>
  <c r="HP109" i="24"/>
  <c r="IM40" i="24"/>
  <c r="IK40" i="24"/>
  <c r="IL40" i="24"/>
  <c r="IN40" i="24"/>
  <c r="JI21" i="24"/>
  <c r="JL21" i="24"/>
  <c r="JQ21" i="24"/>
  <c r="FT11" i="24"/>
  <c r="JK117" i="24"/>
  <c r="IA99" i="24"/>
  <c r="KC53" i="24"/>
  <c r="AP106" i="24"/>
  <c r="AW106" i="24"/>
  <c r="CY106" i="24"/>
  <c r="DE106" i="24"/>
  <c r="CX106" i="24"/>
  <c r="FY78" i="24"/>
  <c r="FQ78" i="24"/>
  <c r="FR78" i="24"/>
  <c r="GK21" i="24"/>
  <c r="GD21" i="24"/>
  <c r="GC21" i="24"/>
  <c r="GE21" i="24"/>
  <c r="GO48" i="24"/>
  <c r="GP48" i="24"/>
  <c r="GR48" i="24"/>
  <c r="GQ48" i="24"/>
  <c r="GW48" i="24"/>
  <c r="GW107" i="24"/>
  <c r="GQ107" i="24"/>
  <c r="GP107" i="24"/>
  <c r="GR107" i="24"/>
  <c r="GO107" i="24"/>
  <c r="HD35" i="24"/>
  <c r="HB35" i="24"/>
  <c r="HA35" i="24"/>
  <c r="HC35" i="24"/>
  <c r="HA99" i="24"/>
  <c r="HC99" i="24"/>
  <c r="HB99" i="24"/>
  <c r="HC119" i="24"/>
  <c r="HD119" i="24"/>
  <c r="HI119" i="24"/>
  <c r="HB119" i="24"/>
  <c r="HA119" i="24"/>
  <c r="HP59" i="24"/>
  <c r="HO59" i="24"/>
  <c r="HM59" i="24"/>
  <c r="HN110" i="24"/>
  <c r="HO110" i="24"/>
  <c r="HU110" i="24"/>
  <c r="HM110" i="24"/>
  <c r="HP110" i="24"/>
  <c r="HO130" i="24"/>
  <c r="HP130" i="24"/>
  <c r="HY86" i="24"/>
  <c r="IA86" i="24"/>
  <c r="IG102" i="24"/>
  <c r="HY102" i="24"/>
  <c r="HZ102" i="24"/>
  <c r="IB102" i="24"/>
  <c r="IA102" i="24"/>
  <c r="IS41" i="24"/>
  <c r="IN41" i="24"/>
  <c r="IM41" i="24"/>
  <c r="IL41" i="24"/>
  <c r="IK41" i="24"/>
  <c r="IK64" i="24"/>
  <c r="IL64" i="24"/>
  <c r="IN64" i="24"/>
  <c r="IS64" i="24"/>
  <c r="IZ36" i="24"/>
  <c r="IW36" i="24"/>
  <c r="IY36" i="24"/>
  <c r="IX36" i="24"/>
  <c r="JE36" i="24"/>
  <c r="IZ56" i="24"/>
  <c r="JE56" i="24"/>
  <c r="IX56" i="24"/>
  <c r="IW56" i="24"/>
  <c r="IY56" i="24"/>
  <c r="IZ106" i="24"/>
  <c r="IY106" i="24"/>
  <c r="IX106" i="24"/>
  <c r="JJ25" i="24"/>
  <c r="JK25" i="24"/>
  <c r="JI25" i="24"/>
  <c r="JL25" i="24"/>
  <c r="JQ25" i="24"/>
  <c r="JL98" i="24"/>
  <c r="JQ98" i="24"/>
  <c r="JI98" i="24"/>
  <c r="JK98" i="24"/>
  <c r="JX15" i="24"/>
  <c r="JV15" i="24"/>
  <c r="JU15" i="24"/>
  <c r="KC15" i="24"/>
  <c r="JW15" i="24"/>
  <c r="JX59" i="24"/>
  <c r="JW59" i="24"/>
  <c r="JU59" i="24"/>
  <c r="KC59" i="24"/>
  <c r="JV59" i="24"/>
  <c r="JX91" i="24"/>
  <c r="JU91" i="24"/>
  <c r="JW91" i="24"/>
  <c r="JV91" i="24"/>
  <c r="KC91" i="24"/>
  <c r="JX110" i="24"/>
  <c r="JU110" i="24"/>
  <c r="KC110" i="24"/>
  <c r="JV110" i="24"/>
  <c r="F54" i="24"/>
  <c r="E54" i="24"/>
  <c r="M54" i="24"/>
  <c r="G34" i="24"/>
  <c r="M34" i="24"/>
  <c r="AD35" i="24"/>
  <c r="AC35" i="24"/>
  <c r="AF35" i="24"/>
  <c r="AE35" i="24"/>
  <c r="FQ102" i="24"/>
  <c r="GC148" i="24"/>
  <c r="GD147" i="24"/>
  <c r="IW81" i="24"/>
  <c r="AC104" i="24"/>
  <c r="AE104" i="24"/>
  <c r="AK104" i="24"/>
  <c r="AD104" i="24"/>
  <c r="AF104" i="24"/>
  <c r="CM104" i="24"/>
  <c r="CN104" i="24"/>
  <c r="CK104" i="24"/>
  <c r="CS104" i="24"/>
  <c r="CL104" i="24"/>
  <c r="EU104" i="24"/>
  <c r="FA104" i="24"/>
  <c r="ES104" i="24"/>
  <c r="BZ129" i="24"/>
  <c r="CG129" i="24"/>
  <c r="BY129" i="24"/>
  <c r="CB129" i="24"/>
  <c r="BI145" i="24"/>
  <c r="BB145" i="24"/>
  <c r="ES145" i="24"/>
  <c r="ET145" i="24"/>
  <c r="GO145" i="24"/>
  <c r="GW145" i="24"/>
  <c r="GP145" i="24"/>
  <c r="IS145" i="24"/>
  <c r="IL145" i="24"/>
  <c r="CW146" i="24"/>
  <c r="CX146" i="24"/>
  <c r="ES146" i="24"/>
  <c r="ET146" i="24"/>
  <c r="FS36" i="24"/>
  <c r="FQ36" i="24"/>
  <c r="FR36" i="24"/>
  <c r="FT56" i="24"/>
  <c r="FS56" i="24"/>
  <c r="FR56" i="24"/>
  <c r="FY56" i="24"/>
  <c r="FQ56" i="24"/>
  <c r="FQ79" i="24"/>
  <c r="FT79" i="24"/>
  <c r="FS79" i="24"/>
  <c r="FS106" i="24"/>
  <c r="FR106" i="24"/>
  <c r="FT106" i="24"/>
  <c r="FY106" i="24"/>
  <c r="FH56" i="24"/>
  <c r="FS34" i="24"/>
  <c r="CW106" i="24"/>
  <c r="IN17" i="24"/>
  <c r="JJ98" i="24"/>
  <c r="CK148" i="24"/>
  <c r="CY130" i="24"/>
  <c r="GF71" i="24"/>
  <c r="GE41" i="24"/>
  <c r="IB47" i="24"/>
  <c r="JJ20" i="24"/>
  <c r="BO105" i="24"/>
  <c r="BN105" i="24"/>
  <c r="BU105" i="24"/>
  <c r="BM105" i="24"/>
  <c r="BP105" i="24"/>
  <c r="JU147" i="24"/>
  <c r="CX130" i="24"/>
  <c r="FM106" i="24"/>
  <c r="JV89" i="24"/>
  <c r="JI97" i="24"/>
  <c r="CY21" i="24"/>
  <c r="CW21" i="24"/>
  <c r="FM21" i="24"/>
  <c r="FH21" i="24"/>
  <c r="FG21" i="24"/>
  <c r="FE21" i="24"/>
  <c r="EO98" i="24"/>
  <c r="EH98" i="24"/>
  <c r="EJ98" i="24"/>
  <c r="EI98" i="24"/>
  <c r="FT16" i="24"/>
  <c r="FR16" i="24"/>
  <c r="FY16" i="24"/>
  <c r="FQ16" i="24"/>
  <c r="FS16" i="24"/>
  <c r="FR129" i="24"/>
  <c r="FQ129" i="24"/>
  <c r="GK101" i="24"/>
  <c r="GC101" i="24"/>
  <c r="GD101" i="24"/>
  <c r="GE101" i="24"/>
  <c r="GR40" i="24"/>
  <c r="GP40" i="24"/>
  <c r="GW40" i="24"/>
  <c r="GQ40" i="24"/>
  <c r="GW111" i="24"/>
  <c r="GQ111" i="24"/>
  <c r="GP111" i="24"/>
  <c r="HD81" i="24"/>
  <c r="HI81" i="24"/>
  <c r="HA81" i="24"/>
  <c r="HC81" i="24"/>
  <c r="HU74" i="24"/>
  <c r="HM74" i="24"/>
  <c r="HO74" i="24"/>
  <c r="IG36" i="24"/>
  <c r="HY36" i="24"/>
  <c r="HZ36" i="24"/>
  <c r="HY106" i="24"/>
  <c r="HZ106" i="24"/>
  <c r="IG106" i="24"/>
  <c r="IB106" i="24"/>
  <c r="IM25" i="24"/>
  <c r="IL25" i="24"/>
  <c r="IN25" i="24"/>
  <c r="IS25" i="24"/>
  <c r="IN69" i="24"/>
  <c r="IL69" i="24"/>
  <c r="IS69" i="24"/>
  <c r="IK69" i="24"/>
  <c r="IM69" i="24"/>
  <c r="IS98" i="24"/>
  <c r="IK98" i="24"/>
  <c r="IL98" i="24"/>
  <c r="IN98" i="24"/>
  <c r="IM98" i="24"/>
  <c r="IZ15" i="24"/>
  <c r="IX15" i="24"/>
  <c r="JE15" i="24"/>
  <c r="IW15" i="24"/>
  <c r="IZ59" i="24"/>
  <c r="JE59" i="24"/>
  <c r="IW59" i="24"/>
  <c r="IY59" i="24"/>
  <c r="IX59" i="24"/>
  <c r="JJ84" i="24"/>
  <c r="JQ84" i="24"/>
  <c r="JI84" i="24"/>
  <c r="JQ86" i="24"/>
  <c r="JK86" i="24"/>
  <c r="JL86" i="24"/>
  <c r="JJ86" i="24"/>
  <c r="JI86" i="24"/>
  <c r="JI102" i="24"/>
  <c r="JQ102" i="24"/>
  <c r="JL102" i="24"/>
  <c r="JJ102" i="24"/>
  <c r="JK102" i="24"/>
  <c r="JI122" i="24"/>
  <c r="JK122" i="24"/>
  <c r="JL122" i="24"/>
  <c r="JX41" i="24"/>
  <c r="JU41" i="24"/>
  <c r="JW41" i="24"/>
  <c r="KC41" i="24"/>
  <c r="JX64" i="24"/>
  <c r="JW64" i="24"/>
  <c r="JU64" i="24"/>
  <c r="KC64" i="24"/>
  <c r="JV64" i="24"/>
  <c r="JX74" i="24"/>
  <c r="JW74" i="24"/>
  <c r="CW145" i="24"/>
  <c r="HY147" i="24"/>
  <c r="G54" i="24"/>
  <c r="JX128" i="24"/>
  <c r="JL23" i="24"/>
  <c r="CZ103" i="24"/>
  <c r="IW106" i="24"/>
  <c r="HI35" i="24"/>
  <c r="CN15" i="24"/>
  <c r="CK15" i="24"/>
  <c r="BA109" i="24"/>
  <c r="BI109" i="24"/>
  <c r="BB109" i="24"/>
  <c r="BD109" i="24"/>
  <c r="BC109" i="24"/>
  <c r="KC129" i="24"/>
  <c r="CL147" i="24"/>
  <c r="JE106" i="24"/>
  <c r="HM51" i="24"/>
  <c r="ES15" i="24"/>
  <c r="EV15" i="24"/>
  <c r="EU15" i="24"/>
  <c r="EO73" i="24"/>
  <c r="EJ73" i="24"/>
  <c r="EI73" i="24"/>
  <c r="EH73" i="24"/>
  <c r="M83" i="24"/>
  <c r="CS151" i="24"/>
  <c r="FS82" i="24"/>
  <c r="HN74" i="24"/>
  <c r="HC129" i="24"/>
  <c r="HD129" i="24"/>
  <c r="IW125" i="24"/>
  <c r="GD121" i="24"/>
  <c r="CZ21" i="24"/>
  <c r="GR20" i="24"/>
  <c r="IM82" i="24"/>
  <c r="IZ78" i="24"/>
  <c r="GF101" i="24"/>
  <c r="HN100" i="24"/>
  <c r="HZ86" i="24"/>
  <c r="BO82" i="24"/>
  <c r="BM82" i="24"/>
  <c r="BP82" i="24"/>
  <c r="BN82" i="24"/>
  <c r="DX82" i="24"/>
  <c r="DW82" i="24"/>
  <c r="DI72" i="24"/>
  <c r="DJ72" i="24"/>
  <c r="DL72" i="24"/>
  <c r="DK72" i="24"/>
  <c r="EO76" i="24"/>
  <c r="EH76" i="24"/>
  <c r="EG76" i="24"/>
  <c r="EJ76" i="24"/>
  <c r="IY125" i="24"/>
  <c r="GF121" i="24"/>
  <c r="JW108" i="24"/>
  <c r="FS109" i="24"/>
  <c r="R150" i="24"/>
  <c r="IN82" i="24"/>
  <c r="HZ35" i="24"/>
  <c r="GR52" i="24"/>
  <c r="HI99" i="24"/>
  <c r="JJ21" i="24"/>
  <c r="IG86" i="24"/>
  <c r="CN66" i="24"/>
  <c r="CK66" i="24"/>
  <c r="FM74" i="24"/>
  <c r="FH74" i="24"/>
  <c r="FF74" i="24"/>
  <c r="IZ116" i="24"/>
  <c r="FS112" i="24"/>
  <c r="DQ126" i="24"/>
  <c r="HO108" i="24"/>
  <c r="H79" i="24"/>
  <c r="BU82" i="24"/>
  <c r="G79" i="24"/>
  <c r="GW131" i="24"/>
  <c r="IA120" i="24"/>
  <c r="GR127" i="24"/>
  <c r="FM147" i="24"/>
  <c r="DE131" i="24"/>
  <c r="HP74" i="24"/>
  <c r="GE125" i="24"/>
  <c r="FS78" i="24"/>
  <c r="IG150" i="24"/>
  <c r="FS32" i="24"/>
  <c r="IA130" i="24"/>
  <c r="BP71" i="24"/>
  <c r="HC25" i="24"/>
  <c r="DE63" i="24"/>
  <c r="HD99" i="24"/>
  <c r="FF103" i="24"/>
  <c r="JX16" i="24"/>
  <c r="GO75" i="24"/>
  <c r="GD97" i="24"/>
  <c r="GF78" i="24"/>
  <c r="FR92" i="24"/>
  <c r="FT36" i="24"/>
  <c r="IL101" i="24"/>
  <c r="IX103" i="24"/>
  <c r="HU17" i="24"/>
  <c r="DI58" i="24"/>
  <c r="DQ58" i="24"/>
  <c r="DL58" i="24"/>
  <c r="DK58" i="24"/>
  <c r="CS26" i="24"/>
  <c r="CM26" i="24"/>
  <c r="CL26" i="24"/>
  <c r="CN26" i="24"/>
  <c r="CK26" i="24"/>
  <c r="ES26" i="24"/>
  <c r="EU26" i="24"/>
  <c r="EC129" i="24"/>
  <c r="DU129" i="24"/>
  <c r="DX129" i="24"/>
  <c r="GC150" i="24"/>
  <c r="GK150" i="24"/>
  <c r="HD116" i="24"/>
  <c r="HI116" i="24"/>
  <c r="HC116" i="24"/>
  <c r="HA116" i="24"/>
  <c r="F83" i="24"/>
  <c r="CG131" i="24"/>
  <c r="CA131" i="24"/>
  <c r="BY131" i="24"/>
  <c r="FQ73" i="24"/>
  <c r="FR73" i="24"/>
  <c r="FY73" i="24"/>
  <c r="FT73" i="24"/>
  <c r="FS73" i="24"/>
  <c r="HZ101" i="24"/>
  <c r="HY101" i="24"/>
  <c r="IA101" i="24"/>
  <c r="IG101" i="24"/>
  <c r="HY149" i="24"/>
  <c r="GD61" i="24"/>
  <c r="GK61" i="24"/>
  <c r="GE61" i="24"/>
  <c r="GF61" i="24"/>
  <c r="GC61" i="24"/>
  <c r="IN74" i="24"/>
  <c r="IS74" i="24"/>
  <c r="IM74" i="24"/>
  <c r="JL65" i="24"/>
  <c r="EG148" i="24"/>
  <c r="DW105" i="24"/>
  <c r="EC105" i="24"/>
  <c r="JV148" i="24"/>
  <c r="CS128" i="24"/>
  <c r="AP103" i="24"/>
  <c r="FY89" i="24"/>
  <c r="FQ89" i="24"/>
  <c r="FS89" i="24"/>
  <c r="FT89" i="24"/>
  <c r="FR89" i="24"/>
  <c r="HB103" i="24"/>
  <c r="HD103" i="24"/>
  <c r="HI103" i="24"/>
  <c r="HA103" i="24"/>
  <c r="HU114" i="24"/>
  <c r="HN114" i="24"/>
  <c r="HO114" i="24"/>
  <c r="HZ126" i="24"/>
  <c r="IA126" i="24"/>
  <c r="IZ110" i="24"/>
  <c r="JE110" i="24"/>
  <c r="AK76" i="24"/>
  <c r="JW130" i="24"/>
  <c r="FT23" i="24"/>
  <c r="FR23" i="24"/>
  <c r="FY23" i="24"/>
  <c r="FQ23" i="24"/>
  <c r="FS23" i="24"/>
  <c r="FQ125" i="24"/>
  <c r="IW147" i="24"/>
  <c r="IY110" i="24"/>
  <c r="BA145" i="24"/>
  <c r="M73" i="24"/>
  <c r="JK116" i="24"/>
  <c r="HO98" i="24"/>
  <c r="GE121" i="24"/>
  <c r="HO91" i="24"/>
  <c r="FF149" i="24"/>
  <c r="FT32" i="24"/>
  <c r="FG74" i="24"/>
  <c r="HD25" i="24"/>
  <c r="HD80" i="24"/>
  <c r="GK107" i="24"/>
  <c r="JX75" i="24"/>
  <c r="FT78" i="24"/>
  <c r="HI25" i="24"/>
  <c r="IG56" i="24"/>
  <c r="IZ103" i="24"/>
  <c r="JJ36" i="24"/>
  <c r="KC80" i="24"/>
  <c r="CA21" i="24"/>
  <c r="CG21" i="24"/>
  <c r="AD51" i="24"/>
  <c r="CL51" i="24"/>
  <c r="CK51" i="24"/>
  <c r="CM51" i="24"/>
  <c r="CS51" i="24"/>
  <c r="CN51" i="24"/>
  <c r="ET51" i="24"/>
  <c r="EU51" i="24"/>
  <c r="FA51" i="24"/>
  <c r="IS58" i="24"/>
  <c r="CY66" i="24"/>
  <c r="CX66" i="24"/>
  <c r="CZ66" i="24"/>
  <c r="DE66" i="24"/>
  <c r="FF66" i="24"/>
  <c r="FM66" i="24"/>
  <c r="FG66" i="24"/>
  <c r="FE66" i="24"/>
  <c r="GD25" i="24"/>
  <c r="GC25" i="24"/>
  <c r="GK25" i="24"/>
  <c r="FY126" i="24"/>
  <c r="FT126" i="24"/>
  <c r="FS126" i="24"/>
  <c r="FR126" i="24"/>
  <c r="GC69" i="24"/>
  <c r="GD69" i="24"/>
  <c r="GK69" i="24"/>
  <c r="GF69" i="24"/>
  <c r="GC98" i="24"/>
  <c r="GK98" i="24"/>
  <c r="GE98" i="24"/>
  <c r="GF98" i="24"/>
  <c r="GD98" i="24"/>
  <c r="GR15" i="24"/>
  <c r="GW15" i="24"/>
  <c r="GO15" i="24"/>
  <c r="GP15" i="24"/>
  <c r="GW51" i="24"/>
  <c r="GR51" i="24"/>
  <c r="GO51" i="24"/>
  <c r="GP96" i="24"/>
  <c r="GR96" i="24"/>
  <c r="GO96" i="24"/>
  <c r="GP108" i="24"/>
  <c r="GW108" i="24"/>
  <c r="GR128" i="24"/>
  <c r="GP128" i="24"/>
  <c r="GO128" i="24"/>
  <c r="HB46" i="24"/>
  <c r="HD46" i="24"/>
  <c r="HC46" i="24"/>
  <c r="HD72" i="24"/>
  <c r="HB72" i="24"/>
  <c r="HA72" i="24"/>
  <c r="HD100" i="24"/>
  <c r="HB100" i="24"/>
  <c r="HA100" i="24"/>
  <c r="HI100" i="24"/>
  <c r="HC100" i="24"/>
  <c r="HD120" i="24"/>
  <c r="HI120" i="24"/>
  <c r="HA120" i="24"/>
  <c r="HM32" i="24"/>
  <c r="HN32" i="24"/>
  <c r="HU32" i="24"/>
  <c r="HP32" i="24"/>
  <c r="HM58" i="24"/>
  <c r="HU58" i="24"/>
  <c r="HU90" i="24"/>
  <c r="HM90" i="24"/>
  <c r="HP90" i="24"/>
  <c r="HN90" i="24"/>
  <c r="HO90" i="24"/>
  <c r="HZ81" i="24"/>
  <c r="IB81" i="24"/>
  <c r="IA81" i="24"/>
  <c r="IG81" i="24"/>
  <c r="HY34" i="24"/>
  <c r="IB34" i="24"/>
  <c r="HZ34" i="24"/>
  <c r="IG34" i="24"/>
  <c r="IB103" i="24"/>
  <c r="HY103" i="24"/>
  <c r="IA103" i="24"/>
  <c r="IG103" i="24"/>
  <c r="IN23" i="24"/>
  <c r="IL23" i="24"/>
  <c r="IK23" i="24"/>
  <c r="IS23" i="24"/>
  <c r="IM23" i="24"/>
  <c r="IN65" i="24"/>
  <c r="IK65" i="24"/>
  <c r="IL65" i="24"/>
  <c r="IM65" i="24"/>
  <c r="IN97" i="24"/>
  <c r="IK97" i="24"/>
  <c r="IS97" i="24"/>
  <c r="IM97" i="24"/>
  <c r="IL97" i="24"/>
  <c r="IM115" i="24"/>
  <c r="IS115" i="24"/>
  <c r="IK115" i="24"/>
  <c r="IN115" i="24"/>
  <c r="IY80" i="24"/>
  <c r="IX80" i="24"/>
  <c r="JE80" i="24"/>
  <c r="IZ80" i="24"/>
  <c r="IW80" i="24"/>
  <c r="JE53" i="24"/>
  <c r="IZ53" i="24"/>
  <c r="IY53" i="24"/>
  <c r="IW53" i="24"/>
  <c r="IX53" i="24"/>
  <c r="IW75" i="24"/>
  <c r="IZ75" i="24"/>
  <c r="IX75" i="24"/>
  <c r="JE75" i="24"/>
  <c r="IX107" i="24"/>
  <c r="IZ107" i="24"/>
  <c r="IY107" i="24"/>
  <c r="JI35" i="24"/>
  <c r="JL35" i="24"/>
  <c r="JJ35" i="24"/>
  <c r="JQ67" i="24"/>
  <c r="JI67" i="24"/>
  <c r="JJ67" i="24"/>
  <c r="JK67" i="24"/>
  <c r="JQ99" i="24"/>
  <c r="JL99" i="24"/>
  <c r="JI99" i="24"/>
  <c r="JW17" i="24"/>
  <c r="JU17" i="24"/>
  <c r="JV17" i="24"/>
  <c r="KC17" i="24"/>
  <c r="JU58" i="24"/>
  <c r="JV58" i="24"/>
  <c r="JW58" i="24"/>
  <c r="JX58" i="24"/>
  <c r="KC58" i="24"/>
  <c r="JW90" i="24"/>
  <c r="JU90" i="24"/>
  <c r="JV90" i="24"/>
  <c r="KC90" i="24"/>
  <c r="JX111" i="24"/>
  <c r="KC111" i="24"/>
  <c r="JV111" i="24"/>
  <c r="JW111" i="24"/>
  <c r="AD59" i="24"/>
  <c r="AF59" i="24"/>
  <c r="AE59" i="24"/>
  <c r="AC59" i="24"/>
  <c r="AK34" i="24"/>
  <c r="AF34" i="24"/>
  <c r="JQ129" i="24"/>
  <c r="HC91" i="24"/>
  <c r="DK131" i="24"/>
  <c r="JL67" i="24"/>
  <c r="HC120" i="24"/>
  <c r="GQ98" i="24"/>
  <c r="GC14" i="24"/>
  <c r="F16" i="24"/>
  <c r="M16" i="24"/>
  <c r="CG84" i="24"/>
  <c r="CB84" i="24"/>
  <c r="CA84" i="24"/>
  <c r="EI84" i="24"/>
  <c r="EH84" i="24"/>
  <c r="EJ84" i="24"/>
  <c r="DK59" i="24"/>
  <c r="DI59" i="24"/>
  <c r="DJ59" i="24"/>
  <c r="DQ59" i="24"/>
  <c r="CB64" i="24"/>
  <c r="BY64" i="24"/>
  <c r="CA64" i="24"/>
  <c r="CG64" i="24"/>
  <c r="BZ64" i="24"/>
  <c r="EH64" i="24"/>
  <c r="EI64" i="24"/>
  <c r="EO64" i="24"/>
  <c r="EG64" i="24"/>
  <c r="AW128" i="24"/>
  <c r="AP128" i="24"/>
  <c r="CW128" i="24"/>
  <c r="CX128" i="24"/>
  <c r="BD130" i="24"/>
  <c r="BI130" i="24"/>
  <c r="IS146" i="24"/>
  <c r="IL146" i="24"/>
  <c r="E147" i="24"/>
  <c r="M147" i="24"/>
  <c r="BI147" i="24"/>
  <c r="BA147" i="24"/>
  <c r="GO148" i="24"/>
  <c r="GP148" i="24"/>
  <c r="IK148" i="24"/>
  <c r="IL148" i="24"/>
  <c r="GP149" i="24"/>
  <c r="GO149" i="24"/>
  <c r="IS149" i="24"/>
  <c r="IL149" i="24"/>
  <c r="E150" i="24"/>
  <c r="F150" i="24"/>
  <c r="BI150" i="24"/>
  <c r="BB150" i="24"/>
  <c r="ES150" i="24"/>
  <c r="FA150" i="24"/>
  <c r="GW150" i="24"/>
  <c r="GO150" i="24"/>
  <c r="IS150" i="24"/>
  <c r="IK150" i="24"/>
  <c r="ES151" i="24"/>
  <c r="FA151" i="24"/>
  <c r="ET151" i="24"/>
  <c r="IS151" i="24"/>
  <c r="IK151" i="24"/>
  <c r="FQ80" i="24"/>
  <c r="FS80" i="24"/>
  <c r="FY80" i="24"/>
  <c r="FR80" i="24"/>
  <c r="FT80" i="24"/>
  <c r="FY53" i="24"/>
  <c r="FR53" i="24"/>
  <c r="FT53" i="24"/>
  <c r="FQ53" i="24"/>
  <c r="FQ75" i="24"/>
  <c r="FY75" i="24"/>
  <c r="FS75" i="24"/>
  <c r="FR75" i="24"/>
  <c r="FQ107" i="24"/>
  <c r="FY107" i="24"/>
  <c r="FR107" i="24"/>
  <c r="FS107" i="24"/>
  <c r="FT107" i="24"/>
  <c r="GD35" i="24"/>
  <c r="GF35" i="24"/>
  <c r="GK67" i="24"/>
  <c r="GD67" i="24"/>
  <c r="GC67" i="24"/>
  <c r="GF67" i="24"/>
  <c r="GE67" i="24"/>
  <c r="GK99" i="24"/>
  <c r="GC99" i="24"/>
  <c r="GF99" i="24"/>
  <c r="GE99" i="24"/>
  <c r="GD119" i="24"/>
  <c r="GK119" i="24"/>
  <c r="GE119" i="24"/>
  <c r="GW17" i="24"/>
  <c r="GO17" i="24"/>
  <c r="GQ17" i="24"/>
  <c r="GR17" i="24"/>
  <c r="GR59" i="24"/>
  <c r="GW59" i="24"/>
  <c r="GO59" i="24"/>
  <c r="GQ59" i="24"/>
  <c r="GP59" i="24"/>
  <c r="GW89" i="24"/>
  <c r="GR89" i="24"/>
  <c r="GP89" i="24"/>
  <c r="GP109" i="24"/>
  <c r="GW109" i="24"/>
  <c r="GR109" i="24"/>
  <c r="GQ109" i="24"/>
  <c r="GO109" i="24"/>
  <c r="GP129" i="24"/>
  <c r="GR129" i="24"/>
  <c r="HI47" i="24"/>
  <c r="HD47" i="24"/>
  <c r="HA47" i="24"/>
  <c r="HB47" i="24"/>
  <c r="HI87" i="24"/>
  <c r="HA87" i="24"/>
  <c r="HI101" i="24"/>
  <c r="HA101" i="24"/>
  <c r="HB101" i="24"/>
  <c r="HM26" i="24"/>
  <c r="HU26" i="24"/>
  <c r="HP26" i="24"/>
  <c r="HO26" i="24"/>
  <c r="HN26" i="24"/>
  <c r="HN112" i="24"/>
  <c r="HU112" i="24"/>
  <c r="HP112" i="24"/>
  <c r="HO112" i="24"/>
  <c r="HZ11" i="24"/>
  <c r="HY11" i="24"/>
  <c r="IB11" i="24"/>
  <c r="IA82" i="24"/>
  <c r="HY82" i="24"/>
  <c r="HZ82" i="24"/>
  <c r="IB82" i="24"/>
  <c r="IB73" i="24"/>
  <c r="IG73" i="24"/>
  <c r="HY73" i="24"/>
  <c r="IB104" i="24"/>
  <c r="IA104" i="24"/>
  <c r="HZ104" i="24"/>
  <c r="IG124" i="24"/>
  <c r="IA124" i="24"/>
  <c r="IK20" i="24"/>
  <c r="IS20" i="24"/>
  <c r="IN20" i="24"/>
  <c r="IM20" i="24"/>
  <c r="IS71" i="24"/>
  <c r="IL71" i="24"/>
  <c r="IM71" i="24"/>
  <c r="IL76" i="24"/>
  <c r="IK76" i="24"/>
  <c r="IN116" i="24"/>
  <c r="IS116" i="24"/>
  <c r="IM116" i="24"/>
  <c r="IL116" i="24"/>
  <c r="IW14" i="24"/>
  <c r="JE14" i="24"/>
  <c r="IX14" i="24"/>
  <c r="IW48" i="24"/>
  <c r="IX48" i="24"/>
  <c r="JE48" i="24"/>
  <c r="JE96" i="24"/>
  <c r="IX96" i="24"/>
  <c r="IZ96" i="24"/>
  <c r="IW96" i="24"/>
  <c r="IW108" i="24"/>
  <c r="JE108" i="24"/>
  <c r="IX128" i="24"/>
  <c r="IZ128" i="24"/>
  <c r="IY128" i="24"/>
  <c r="JL46" i="24"/>
  <c r="JQ46" i="24"/>
  <c r="JJ46" i="24"/>
  <c r="JI72" i="24"/>
  <c r="JQ72" i="24"/>
  <c r="JL72" i="24"/>
  <c r="JK72" i="24"/>
  <c r="JJ72" i="24"/>
  <c r="JQ100" i="24"/>
  <c r="JL100" i="24"/>
  <c r="JQ120" i="24"/>
  <c r="JJ120" i="24"/>
  <c r="JL120" i="24"/>
  <c r="JI120" i="24"/>
  <c r="JK120" i="24"/>
  <c r="JW32" i="24"/>
  <c r="JU32" i="24"/>
  <c r="KC32" i="24"/>
  <c r="KC26" i="24"/>
  <c r="JX26" i="24"/>
  <c r="KC88" i="24"/>
  <c r="JU88" i="24"/>
  <c r="JV88" i="24"/>
  <c r="JX88" i="24"/>
  <c r="JW88" i="24"/>
  <c r="JU112" i="24"/>
  <c r="JV112" i="24"/>
  <c r="JX112" i="24"/>
  <c r="KC112" i="24"/>
  <c r="F87" i="24"/>
  <c r="G87" i="24"/>
  <c r="M87" i="24"/>
  <c r="H87" i="24"/>
  <c r="AC11" i="24"/>
  <c r="AE11" i="24"/>
  <c r="AD11" i="24"/>
  <c r="AC45" i="24"/>
  <c r="AE45" i="24"/>
  <c r="AF45" i="24"/>
  <c r="AK58" i="24"/>
  <c r="AF58" i="24"/>
  <c r="AE58" i="24"/>
  <c r="AD58" i="24"/>
  <c r="FE128" i="24"/>
  <c r="BB130" i="24"/>
  <c r="JW26" i="24"/>
  <c r="IZ108" i="24"/>
  <c r="HD91" i="24"/>
  <c r="DL131" i="24"/>
  <c r="GE14" i="24"/>
  <c r="IG104" i="24"/>
  <c r="HN88" i="24"/>
  <c r="CS80" i="24"/>
  <c r="CN80" i="24"/>
  <c r="GD14" i="24"/>
  <c r="BY20" i="24"/>
  <c r="BZ20" i="24"/>
  <c r="EH20" i="24"/>
  <c r="EI20" i="24"/>
  <c r="BO25" i="24"/>
  <c r="BN25" i="24"/>
  <c r="AQ124" i="24"/>
  <c r="AW124" i="24"/>
  <c r="AP124" i="24"/>
  <c r="CW124" i="24"/>
  <c r="DE124" i="24"/>
  <c r="CX124" i="24"/>
  <c r="FG124" i="24"/>
  <c r="FF124" i="24"/>
  <c r="FM124" i="24"/>
  <c r="DW40" i="24"/>
  <c r="EC40" i="24"/>
  <c r="EU112" i="24"/>
  <c r="FA112" i="24"/>
  <c r="EV112" i="24"/>
  <c r="ES112" i="24"/>
  <c r="IA92" i="24"/>
  <c r="HZ92" i="24"/>
  <c r="HY92" i="24"/>
  <c r="IG92" i="24"/>
  <c r="IB92" i="24"/>
  <c r="IG82" i="24"/>
  <c r="F52" i="24"/>
  <c r="E52" i="24"/>
  <c r="H52" i="24"/>
  <c r="M52" i="24"/>
  <c r="G52" i="24"/>
  <c r="S90" i="24"/>
  <c r="R90" i="24"/>
  <c r="Q126" i="24"/>
  <c r="T126" i="24"/>
  <c r="R126" i="24"/>
  <c r="Y126" i="24"/>
  <c r="EJ126" i="24"/>
  <c r="EH126" i="24"/>
  <c r="EG126" i="24"/>
  <c r="EI126" i="24"/>
  <c r="EO126" i="24"/>
  <c r="GF25" i="24"/>
  <c r="CL17" i="24"/>
  <c r="CN17" i="24"/>
  <c r="FG114" i="24"/>
  <c r="FM114" i="24"/>
  <c r="CG146" i="24"/>
  <c r="BY146" i="24"/>
  <c r="FQ146" i="24"/>
  <c r="FY146" i="24"/>
  <c r="FY20" i="24"/>
  <c r="FR20" i="24"/>
  <c r="FQ20" i="24"/>
  <c r="FQ76" i="24"/>
  <c r="FY76" i="24"/>
  <c r="GK48" i="24"/>
  <c r="GC48" i="24"/>
  <c r="GK96" i="24"/>
  <c r="GF96" i="24"/>
  <c r="GD96" i="24"/>
  <c r="GC96" i="24"/>
  <c r="GR35" i="24"/>
  <c r="GQ35" i="24"/>
  <c r="GO35" i="24"/>
  <c r="GP35" i="24"/>
  <c r="GR67" i="24"/>
  <c r="GW67" i="24"/>
  <c r="GO67" i="24"/>
  <c r="GQ67" i="24"/>
  <c r="GR98" i="24"/>
  <c r="GP98" i="24"/>
  <c r="GW98" i="24"/>
  <c r="GW118" i="24"/>
  <c r="GR118" i="24"/>
  <c r="GQ118" i="24"/>
  <c r="HI15" i="24"/>
  <c r="HA15" i="24"/>
  <c r="HB15" i="24"/>
  <c r="HD15" i="24"/>
  <c r="HI59" i="24"/>
  <c r="HA59" i="24"/>
  <c r="HD59" i="24"/>
  <c r="HC59" i="24"/>
  <c r="HD130" i="24"/>
  <c r="HC130" i="24"/>
  <c r="HU47" i="24"/>
  <c r="HO47" i="24"/>
  <c r="HN87" i="24"/>
  <c r="HU87" i="24"/>
  <c r="HO87" i="24"/>
  <c r="HO101" i="24"/>
  <c r="HN101" i="24"/>
  <c r="HU121" i="24"/>
  <c r="HP121" i="24"/>
  <c r="IA40" i="24"/>
  <c r="HY40" i="24"/>
  <c r="IG40" i="24"/>
  <c r="IN12" i="24"/>
  <c r="IS12" i="24"/>
  <c r="IM12" i="24"/>
  <c r="IK52" i="24"/>
  <c r="IN52" i="24"/>
  <c r="IM52" i="24"/>
  <c r="IS52" i="24"/>
  <c r="IL52" i="24"/>
  <c r="IL78" i="24"/>
  <c r="IS78" i="24"/>
  <c r="IN78" i="24"/>
  <c r="IM125" i="24"/>
  <c r="IK125" i="24"/>
  <c r="JE21" i="24"/>
  <c r="IX21" i="24"/>
  <c r="IZ21" i="24"/>
  <c r="IW21" i="24"/>
  <c r="IY21" i="24"/>
  <c r="IY66" i="24"/>
  <c r="IZ66" i="24"/>
  <c r="IX61" i="24"/>
  <c r="IY61" i="24"/>
  <c r="IZ117" i="24"/>
  <c r="JE117" i="24"/>
  <c r="JQ16" i="24"/>
  <c r="JK16" i="24"/>
  <c r="JJ16" i="24"/>
  <c r="JQ51" i="24"/>
  <c r="JI51" i="24"/>
  <c r="JJ51" i="24"/>
  <c r="JK51" i="24"/>
  <c r="JL51" i="24"/>
  <c r="JK89" i="24"/>
  <c r="JL89" i="24"/>
  <c r="JJ89" i="24"/>
  <c r="JQ89" i="24"/>
  <c r="JK109" i="24"/>
  <c r="JI109" i="24"/>
  <c r="JL109" i="24"/>
  <c r="JW87" i="24"/>
  <c r="JV87" i="24"/>
  <c r="KC87" i="24"/>
  <c r="JX87" i="24"/>
  <c r="JU87" i="24"/>
  <c r="KC101" i="24"/>
  <c r="JU101" i="24"/>
  <c r="JV101" i="24"/>
  <c r="JW101" i="24"/>
  <c r="F91" i="24"/>
  <c r="G91" i="24"/>
  <c r="AK86" i="24"/>
  <c r="AF86" i="24"/>
  <c r="AD86" i="24"/>
  <c r="AC86" i="24"/>
  <c r="AE86" i="24"/>
  <c r="AK67" i="24"/>
  <c r="AC67" i="24"/>
  <c r="AE67" i="24"/>
  <c r="AD67" i="24"/>
  <c r="AK46" i="24"/>
  <c r="AD46" i="24"/>
  <c r="AF46" i="24"/>
  <c r="AE46" i="24"/>
  <c r="AC46" i="24"/>
  <c r="AK23" i="24"/>
  <c r="AE23" i="24"/>
  <c r="AC23" i="24"/>
  <c r="AD34" i="24"/>
  <c r="JL16" i="24"/>
  <c r="IN105" i="24"/>
  <c r="Y14" i="24"/>
  <c r="S14" i="24"/>
  <c r="T14" i="24"/>
  <c r="CY96" i="24"/>
  <c r="CX96" i="24"/>
  <c r="DE96" i="24"/>
  <c r="CW96" i="24"/>
  <c r="FM96" i="24"/>
  <c r="FH96" i="24"/>
  <c r="FG96" i="24"/>
  <c r="E115" i="24"/>
  <c r="H115" i="24"/>
  <c r="DU115" i="24"/>
  <c r="DX115" i="24"/>
  <c r="DV115" i="24"/>
  <c r="IN125" i="24"/>
  <c r="GE108" i="24"/>
  <c r="CX149" i="24"/>
  <c r="HC101" i="24"/>
  <c r="DE151" i="24"/>
  <c r="JX90" i="24"/>
  <c r="HZ103" i="24"/>
  <c r="IK71" i="24"/>
  <c r="GP17" i="24"/>
  <c r="FG36" i="24"/>
  <c r="FM36" i="24"/>
  <c r="BP32" i="24"/>
  <c r="BU32" i="24"/>
  <c r="HU131" i="24"/>
  <c r="IA11" i="24"/>
  <c r="DI130" i="24"/>
  <c r="HN145" i="24"/>
  <c r="BA151" i="24"/>
  <c r="HO32" i="24"/>
  <c r="FR76" i="24"/>
  <c r="JQ35" i="24"/>
  <c r="DL84" i="24"/>
  <c r="DJ84" i="24"/>
  <c r="AE121" i="24"/>
  <c r="AD121" i="24"/>
  <c r="AC121" i="24"/>
  <c r="AF121" i="24"/>
  <c r="ET121" i="24"/>
  <c r="ES121" i="24"/>
  <c r="EU121" i="24"/>
  <c r="E122" i="24"/>
  <c r="H122" i="24"/>
  <c r="F122" i="24"/>
  <c r="M122" i="24"/>
  <c r="DV122" i="24"/>
  <c r="DX122" i="24"/>
  <c r="EU17" i="24"/>
  <c r="ES17" i="24"/>
  <c r="EV17" i="24"/>
  <c r="CY114" i="24"/>
  <c r="CZ114" i="24"/>
  <c r="CW114" i="24"/>
  <c r="DE114" i="24"/>
  <c r="BC131" i="24"/>
  <c r="BI131" i="24"/>
  <c r="BB131" i="24"/>
  <c r="FQ71" i="24"/>
  <c r="FY71" i="24"/>
  <c r="FS71" i="24"/>
  <c r="HI91" i="24"/>
  <c r="HB91" i="24"/>
  <c r="JU47" i="24"/>
  <c r="JW47" i="24"/>
  <c r="KC47" i="24"/>
  <c r="Q14" i="24"/>
  <c r="S47" i="24"/>
  <c r="Q47" i="24"/>
  <c r="T47" i="24"/>
  <c r="HM47" i="24"/>
  <c r="BM86" i="24"/>
  <c r="BP86" i="24"/>
  <c r="BU86" i="24"/>
  <c r="EC86" i="24"/>
  <c r="DX86" i="24"/>
  <c r="CK90" i="24"/>
  <c r="CS90" i="24"/>
  <c r="CL90" i="24"/>
  <c r="ET90" i="24"/>
  <c r="ES90" i="24"/>
  <c r="EV90" i="24"/>
  <c r="EU90" i="24"/>
  <c r="BA120" i="24"/>
  <c r="BD120" i="24"/>
  <c r="BC120" i="24"/>
  <c r="DQ120" i="24"/>
  <c r="DI120" i="24"/>
  <c r="DL120" i="24"/>
  <c r="GD108" i="24"/>
  <c r="GK108" i="24"/>
  <c r="HY63" i="24"/>
  <c r="IA63" i="24"/>
  <c r="HP131" i="24"/>
  <c r="BO115" i="24"/>
  <c r="FY145" i="24"/>
  <c r="FR146" i="24"/>
  <c r="CY128" i="24"/>
  <c r="DQ130" i="24"/>
  <c r="BB149" i="24"/>
  <c r="GQ15" i="24"/>
  <c r="HD87" i="24"/>
  <c r="BA131" i="24"/>
  <c r="GE69" i="24"/>
  <c r="HB87" i="24"/>
  <c r="GW96" i="24"/>
  <c r="HM87" i="24"/>
  <c r="CL11" i="24"/>
  <c r="CN11" i="24"/>
  <c r="R15" i="24"/>
  <c r="S15" i="24"/>
  <c r="F32" i="24"/>
  <c r="G32" i="24"/>
  <c r="E32" i="24"/>
  <c r="Q35" i="24"/>
  <c r="R35" i="24"/>
  <c r="Y35" i="24"/>
  <c r="S35" i="24"/>
  <c r="CS67" i="24"/>
  <c r="CL67" i="24"/>
  <c r="CN67" i="24"/>
  <c r="CK67" i="24"/>
  <c r="EU67" i="24"/>
  <c r="ES67" i="24"/>
  <c r="EV67" i="24"/>
  <c r="EG87" i="24"/>
  <c r="EO87" i="24"/>
  <c r="S101" i="24"/>
  <c r="Y101" i="24"/>
  <c r="R101" i="24"/>
  <c r="Q101" i="24"/>
  <c r="HM101" i="24"/>
  <c r="IX108" i="24"/>
  <c r="AE109" i="24"/>
  <c r="AF109" i="24"/>
  <c r="AD109" i="24"/>
  <c r="AK109" i="24"/>
  <c r="CK109" i="24"/>
  <c r="CM109" i="24"/>
  <c r="CL109" i="24"/>
  <c r="CN109" i="24"/>
  <c r="EI115" i="24"/>
  <c r="EH115" i="24"/>
  <c r="EJ115" i="24"/>
  <c r="EG115" i="24"/>
  <c r="EO115" i="24"/>
  <c r="BU23" i="24"/>
  <c r="BP23" i="24"/>
  <c r="DW23" i="24"/>
  <c r="DV23" i="24"/>
  <c r="DU23" i="24"/>
  <c r="DX23" i="24"/>
  <c r="DQ65" i="24"/>
  <c r="DK65" i="24"/>
  <c r="DJ65" i="24"/>
  <c r="DI65" i="24"/>
  <c r="DL65" i="24"/>
  <c r="CS87" i="24"/>
  <c r="CN87" i="24"/>
  <c r="CM87" i="24"/>
  <c r="FA87" i="24"/>
  <c r="ET87" i="24"/>
  <c r="ES87" i="24"/>
  <c r="CG86" i="24"/>
  <c r="BY86" i="24"/>
  <c r="BZ86" i="24"/>
  <c r="CA86" i="24"/>
  <c r="CM131" i="24"/>
  <c r="CN131" i="24"/>
  <c r="CS131" i="24"/>
  <c r="CL131" i="24"/>
  <c r="FQ14" i="24"/>
  <c r="FY14" i="24"/>
  <c r="FR14" i="24"/>
  <c r="FQ48" i="24"/>
  <c r="FY48" i="24"/>
  <c r="FQ96" i="24"/>
  <c r="FR96" i="24"/>
  <c r="FQ108" i="24"/>
  <c r="FR108" i="24"/>
  <c r="FQ128" i="24"/>
  <c r="FS128" i="24"/>
  <c r="GD46" i="24"/>
  <c r="GK46" i="24"/>
  <c r="GC46" i="24"/>
  <c r="GK72" i="24"/>
  <c r="GE72" i="24"/>
  <c r="GD100" i="24"/>
  <c r="GK100" i="24"/>
  <c r="GD120" i="24"/>
  <c r="GF120" i="24"/>
  <c r="GK120" i="24"/>
  <c r="GR32" i="24"/>
  <c r="GQ32" i="24"/>
  <c r="GO58" i="24"/>
  <c r="GP58" i="24"/>
  <c r="GR58" i="24"/>
  <c r="GW58" i="24"/>
  <c r="GW91" i="24"/>
  <c r="GQ91" i="24"/>
  <c r="GR110" i="24"/>
  <c r="GQ110" i="24"/>
  <c r="HA84" i="24"/>
  <c r="HC84" i="24"/>
  <c r="HI84" i="24"/>
  <c r="HD84" i="24"/>
  <c r="HA86" i="24"/>
  <c r="HB86" i="24"/>
  <c r="HI86" i="24"/>
  <c r="HD102" i="24"/>
  <c r="HI102" i="24"/>
  <c r="HA102" i="24"/>
  <c r="HB102" i="24"/>
  <c r="HC102" i="24"/>
  <c r="HB122" i="24"/>
  <c r="HD122" i="24"/>
  <c r="HC122" i="24"/>
  <c r="HO63" i="24"/>
  <c r="HM63" i="24"/>
  <c r="HU63" i="24"/>
  <c r="HP63" i="24"/>
  <c r="HN92" i="24"/>
  <c r="HM92" i="24"/>
  <c r="HO92" i="24"/>
  <c r="HP92" i="24"/>
  <c r="HP113" i="24"/>
  <c r="HN113" i="24"/>
  <c r="IA12" i="24"/>
  <c r="IB12" i="24"/>
  <c r="IG12" i="24"/>
  <c r="HZ12" i="24"/>
  <c r="HY12" i="24"/>
  <c r="IA52" i="24"/>
  <c r="IB52" i="24"/>
  <c r="IG52" i="24"/>
  <c r="HY52" i="24"/>
  <c r="IG78" i="24"/>
  <c r="IA78" i="24"/>
  <c r="IA105" i="24"/>
  <c r="IG105" i="24"/>
  <c r="IG125" i="24"/>
  <c r="HY125" i="24"/>
  <c r="IK21" i="24"/>
  <c r="IL21" i="24"/>
  <c r="IM21" i="24"/>
  <c r="IN21" i="24"/>
  <c r="IS21" i="24"/>
  <c r="IK66" i="24"/>
  <c r="IL66" i="24"/>
  <c r="IM66" i="24"/>
  <c r="IS66" i="24"/>
  <c r="IM61" i="24"/>
  <c r="IS61" i="24"/>
  <c r="IN61" i="24"/>
  <c r="IY16" i="24"/>
  <c r="JE16" i="24"/>
  <c r="IX16" i="24"/>
  <c r="IZ16" i="24"/>
  <c r="IY51" i="24"/>
  <c r="IZ51" i="24"/>
  <c r="IX51" i="24"/>
  <c r="JE51" i="24"/>
  <c r="IY89" i="24"/>
  <c r="IX89" i="24"/>
  <c r="IW89" i="24"/>
  <c r="IZ89" i="24"/>
  <c r="IX109" i="24"/>
  <c r="JE109" i="24"/>
  <c r="JL47" i="24"/>
  <c r="JI47" i="24"/>
  <c r="JK47" i="24"/>
  <c r="JQ47" i="24"/>
  <c r="JJ47" i="24"/>
  <c r="JI87" i="24"/>
  <c r="JQ87" i="24"/>
  <c r="JJ87" i="24"/>
  <c r="JI101" i="24"/>
  <c r="JQ101" i="24"/>
  <c r="JU40" i="24"/>
  <c r="JV40" i="24"/>
  <c r="KC40" i="24"/>
  <c r="JW63" i="24"/>
  <c r="JU63" i="24"/>
  <c r="KC63" i="24"/>
  <c r="JX63" i="24"/>
  <c r="KC113" i="24"/>
  <c r="JV113" i="24"/>
  <c r="G86" i="24"/>
  <c r="F86" i="24"/>
  <c r="AK96" i="24"/>
  <c r="AD96" i="24"/>
  <c r="AK75" i="24"/>
  <c r="AD75" i="24"/>
  <c r="AC75" i="24"/>
  <c r="AK56" i="24"/>
  <c r="AE56" i="24"/>
  <c r="AF56" i="24"/>
  <c r="AK32" i="24"/>
  <c r="AC32" i="24"/>
  <c r="JX25" i="24"/>
  <c r="JU25" i="24"/>
  <c r="JV25" i="24"/>
  <c r="JW25" i="24"/>
  <c r="KC25" i="24"/>
  <c r="KC69" i="24"/>
  <c r="JU69" i="24"/>
  <c r="JW69" i="24"/>
  <c r="JX69" i="24"/>
  <c r="JX98" i="24"/>
  <c r="JV98" i="24"/>
  <c r="KC98" i="24"/>
  <c r="JW98" i="24"/>
  <c r="JU98" i="24"/>
  <c r="AK89" i="24"/>
  <c r="AC89" i="24"/>
  <c r="AF89" i="24"/>
  <c r="AE89" i="24"/>
  <c r="AK71" i="24"/>
  <c r="AD71" i="24"/>
  <c r="AE71" i="24"/>
  <c r="EC41" i="24"/>
  <c r="DV41" i="24"/>
  <c r="Y23" i="24"/>
  <c r="R23" i="24"/>
  <c r="H35" i="24"/>
  <c r="F35" i="24"/>
  <c r="EI35" i="24"/>
  <c r="EH35" i="24"/>
  <c r="EG35" i="24"/>
  <c r="BM81" i="24"/>
  <c r="BO81" i="24"/>
  <c r="DW81" i="24"/>
  <c r="DV81" i="24"/>
  <c r="CS34" i="24"/>
  <c r="CN34" i="24"/>
  <c r="CN92" i="24"/>
  <c r="CM92" i="24"/>
  <c r="EU92" i="24"/>
  <c r="EV92" i="24"/>
  <c r="BA105" i="24"/>
  <c r="BB105" i="24"/>
  <c r="BD105" i="24"/>
  <c r="BI105" i="24"/>
  <c r="DQ105" i="24"/>
  <c r="DJ105" i="24"/>
  <c r="DK105" i="24"/>
  <c r="DI105" i="24"/>
  <c r="DL105" i="24"/>
  <c r="CA107" i="24"/>
  <c r="BY107" i="24"/>
  <c r="CB107" i="24"/>
  <c r="EO107" i="24"/>
  <c r="EI107" i="24"/>
  <c r="Y113" i="24"/>
  <c r="S113" i="24"/>
  <c r="CA113" i="24"/>
  <c r="CG113" i="24"/>
  <c r="BZ113" i="24"/>
  <c r="EO113" i="24"/>
  <c r="EJ113" i="24"/>
  <c r="DJ51" i="24"/>
  <c r="DQ51" i="24"/>
  <c r="DK51" i="24"/>
  <c r="M71" i="24"/>
  <c r="H71" i="24"/>
  <c r="F71" i="24"/>
  <c r="CX73" i="24"/>
  <c r="CY73" i="24"/>
  <c r="DE73" i="24"/>
  <c r="CW73" i="24"/>
  <c r="CK78" i="24"/>
  <c r="CM78" i="24"/>
  <c r="CS78" i="24"/>
  <c r="EU78" i="24"/>
  <c r="ES78" i="24"/>
  <c r="FA78" i="24"/>
  <c r="ET78" i="24"/>
  <c r="EV78" i="24"/>
  <c r="G110" i="24"/>
  <c r="M110" i="24"/>
  <c r="F110" i="24"/>
  <c r="H110" i="24"/>
  <c r="DU110" i="24"/>
  <c r="DW110" i="24"/>
  <c r="CS47" i="24"/>
  <c r="CN47" i="24"/>
  <c r="CS92" i="24"/>
  <c r="BN81" i="24"/>
  <c r="HZ78" i="24"/>
  <c r="FA79" i="24"/>
  <c r="EU79" i="24"/>
  <c r="ET79" i="24"/>
  <c r="AW104" i="24"/>
  <c r="AP104" i="24"/>
  <c r="CW104" i="24"/>
  <c r="CX104" i="24"/>
  <c r="Q108" i="24"/>
  <c r="R108" i="24"/>
  <c r="S108" i="24"/>
  <c r="T108" i="24"/>
  <c r="M78" i="24"/>
  <c r="BU84" i="24"/>
  <c r="BN84" i="24"/>
  <c r="BO84" i="24"/>
  <c r="EC84" i="24"/>
  <c r="DU84" i="24"/>
  <c r="AE98" i="24"/>
  <c r="AK98" i="24"/>
  <c r="CS98" i="24"/>
  <c r="CM98" i="24"/>
  <c r="CN98" i="24"/>
  <c r="ET98" i="24"/>
  <c r="FA98" i="24"/>
  <c r="EV98" i="24"/>
  <c r="DK116" i="24"/>
  <c r="DJ116" i="24"/>
  <c r="EG14" i="24"/>
  <c r="EI14" i="24"/>
  <c r="EH14" i="24"/>
  <c r="BO17" i="24"/>
  <c r="BM17" i="24"/>
  <c r="CL81" i="24"/>
  <c r="CK81" i="24"/>
  <c r="CM81" i="24"/>
  <c r="CN81" i="24"/>
  <c r="CL59" i="24"/>
  <c r="CS59" i="24"/>
  <c r="CK59" i="24"/>
  <c r="G58" i="24"/>
  <c r="M58" i="24"/>
  <c r="H58" i="24"/>
  <c r="AE102" i="24"/>
  <c r="AC102" i="24"/>
  <c r="CS102" i="24"/>
  <c r="CM102" i="24"/>
  <c r="ET102" i="24"/>
  <c r="FA102" i="24"/>
  <c r="ES102" i="24"/>
  <c r="EG105" i="24"/>
  <c r="EH105" i="24"/>
  <c r="EJ105" i="24"/>
  <c r="CW107" i="24"/>
  <c r="CY107" i="24"/>
  <c r="DE107" i="24"/>
  <c r="FG107" i="24"/>
  <c r="FM107" i="24"/>
  <c r="FH107" i="24"/>
  <c r="CY127" i="24"/>
  <c r="CX127" i="24"/>
  <c r="FE127" i="24"/>
  <c r="FH127" i="24"/>
  <c r="FY41" i="24"/>
  <c r="FQ41" i="24"/>
  <c r="FR41" i="24"/>
  <c r="FS64" i="24"/>
  <c r="FY64" i="24"/>
  <c r="FR64" i="24"/>
  <c r="GD36" i="24"/>
  <c r="GK36" i="24"/>
  <c r="GC56" i="24"/>
  <c r="GK56" i="24"/>
  <c r="GF56" i="24"/>
  <c r="GD79" i="24"/>
  <c r="GC79" i="24"/>
  <c r="GE106" i="24"/>
  <c r="GF106" i="24"/>
  <c r="GE126" i="24"/>
  <c r="GF126" i="24"/>
  <c r="GR66" i="24"/>
  <c r="GW66" i="24"/>
  <c r="GO66" i="24"/>
  <c r="GO76" i="24"/>
  <c r="GW76" i="24"/>
  <c r="GR76" i="24"/>
  <c r="GW116" i="24"/>
  <c r="GO116" i="24"/>
  <c r="GR116" i="24"/>
  <c r="HA14" i="24"/>
  <c r="HC14" i="24"/>
  <c r="HI48" i="24"/>
  <c r="HC48" i="24"/>
  <c r="HD96" i="24"/>
  <c r="HB96" i="24"/>
  <c r="HB128" i="24"/>
  <c r="HI128" i="24"/>
  <c r="HD128" i="24"/>
  <c r="HM35" i="24"/>
  <c r="HU35" i="24"/>
  <c r="HO35" i="24"/>
  <c r="HP35" i="24"/>
  <c r="HN35" i="24"/>
  <c r="HP67" i="24"/>
  <c r="HM67" i="24"/>
  <c r="HM99" i="24"/>
  <c r="HP99" i="24"/>
  <c r="HZ17" i="24"/>
  <c r="HY17" i="24"/>
  <c r="IG17" i="24"/>
  <c r="IG58" i="24"/>
  <c r="IB58" i="24"/>
  <c r="HY58" i="24"/>
  <c r="IG90" i="24"/>
  <c r="IB90" i="24"/>
  <c r="HZ90" i="24"/>
  <c r="HZ111" i="24"/>
  <c r="IG111" i="24"/>
  <c r="IN81" i="24"/>
  <c r="IM81" i="24"/>
  <c r="IM34" i="24"/>
  <c r="IK34" i="24"/>
  <c r="IN34" i="24"/>
  <c r="IS34" i="24"/>
  <c r="IN103" i="24"/>
  <c r="IL103" i="24"/>
  <c r="IK103" i="24"/>
  <c r="IN123" i="24"/>
  <c r="IS123" i="24"/>
  <c r="IY23" i="24"/>
  <c r="IW23" i="24"/>
  <c r="IX23" i="24"/>
  <c r="IX65" i="24"/>
  <c r="IY65" i="24"/>
  <c r="IW65" i="24"/>
  <c r="JE65" i="24"/>
  <c r="IZ115" i="24"/>
  <c r="IX115" i="24"/>
  <c r="IY115" i="24"/>
  <c r="JE115" i="24"/>
  <c r="JL80" i="24"/>
  <c r="JQ80" i="24"/>
  <c r="JI53" i="24"/>
  <c r="JQ53" i="24"/>
  <c r="JQ75" i="24"/>
  <c r="JL75" i="24"/>
  <c r="JJ75" i="24"/>
  <c r="JK75" i="24"/>
  <c r="JW35" i="24"/>
  <c r="JV35" i="24"/>
  <c r="JW67" i="24"/>
  <c r="JV67" i="24"/>
  <c r="JW99" i="24"/>
  <c r="KC99" i="24"/>
  <c r="JX99" i="24"/>
  <c r="KC119" i="24"/>
  <c r="JW119" i="24"/>
  <c r="AK69" i="24"/>
  <c r="AE69" i="24"/>
  <c r="AD69" i="24"/>
  <c r="AF69" i="24"/>
  <c r="AK48" i="24"/>
  <c r="AF48" i="24"/>
  <c r="AC48" i="24"/>
  <c r="AK25" i="24"/>
  <c r="AC25" i="24"/>
  <c r="BZ80" i="24"/>
  <c r="BY80" i="24"/>
  <c r="CM14" i="24"/>
  <c r="CL14" i="24"/>
  <c r="CA17" i="24"/>
  <c r="BZ17" i="24"/>
  <c r="G41" i="24"/>
  <c r="E41" i="24"/>
  <c r="BU21" i="24"/>
  <c r="BM21" i="24"/>
  <c r="DW21" i="24"/>
  <c r="DV21" i="24"/>
  <c r="DX21" i="24"/>
  <c r="CS25" i="24"/>
  <c r="CL25" i="24"/>
  <c r="CN25" i="24"/>
  <c r="CY81" i="24"/>
  <c r="DE81" i="24"/>
  <c r="CW81" i="24"/>
  <c r="FE81" i="24"/>
  <c r="FG81" i="24"/>
  <c r="CG67" i="24"/>
  <c r="CA67" i="24"/>
  <c r="DL87" i="24"/>
  <c r="DJ87" i="24"/>
  <c r="DE86" i="24"/>
  <c r="CX86" i="24"/>
  <c r="FF86" i="24"/>
  <c r="FH86" i="24"/>
  <c r="FE91" i="24"/>
  <c r="FH91" i="24"/>
  <c r="AE105" i="24"/>
  <c r="AD105" i="24"/>
  <c r="ES105" i="24"/>
  <c r="EV105" i="24"/>
  <c r="DJ107" i="24"/>
  <c r="DK107" i="24"/>
  <c r="M41" i="24"/>
  <c r="AF102" i="24"/>
  <c r="CX102" i="24"/>
  <c r="CM48" i="24"/>
  <c r="CK48" i="24"/>
  <c r="CN48" i="24"/>
  <c r="AE119" i="24"/>
  <c r="AC119" i="24"/>
  <c r="ES119" i="24"/>
  <c r="EU119" i="24"/>
  <c r="EV119" i="24"/>
  <c r="ET119" i="24"/>
  <c r="H41" i="24"/>
  <c r="CZ59" i="24"/>
  <c r="EH36" i="24"/>
  <c r="EO36" i="24"/>
  <c r="EC15" i="24"/>
  <c r="DU15" i="24"/>
  <c r="DX15" i="24"/>
  <c r="DV15" i="24"/>
  <c r="DK40" i="24"/>
  <c r="DJ40" i="24"/>
  <c r="Y56" i="24"/>
  <c r="Q56" i="24"/>
  <c r="HA96" i="24"/>
  <c r="CY99" i="24"/>
  <c r="CZ99" i="24"/>
  <c r="DE99" i="24"/>
  <c r="FG99" i="24"/>
  <c r="FH99" i="24"/>
  <c r="FM99" i="24"/>
  <c r="BY17" i="24"/>
  <c r="FF91" i="24"/>
  <c r="ES59" i="24"/>
  <c r="S17" i="24"/>
  <c r="Q17" i="24"/>
  <c r="T17" i="24"/>
  <c r="FF46" i="24"/>
  <c r="FE46" i="24"/>
  <c r="DE52" i="24"/>
  <c r="CY52" i="24"/>
  <c r="AP69" i="24"/>
  <c r="AW69" i="24"/>
  <c r="CY69" i="24"/>
  <c r="DE69" i="24"/>
  <c r="CX69" i="24"/>
  <c r="IL34" i="24"/>
  <c r="EH79" i="24"/>
  <c r="EO79" i="24"/>
  <c r="EI79" i="24"/>
  <c r="EJ79" i="24"/>
  <c r="DK113" i="24"/>
  <c r="DI113" i="24"/>
  <c r="DL113" i="24"/>
  <c r="AQ115" i="24"/>
  <c r="AR115" i="24"/>
  <c r="FG80" i="24"/>
  <c r="FE80" i="24"/>
  <c r="Y52" i="24"/>
  <c r="S52" i="24"/>
  <c r="T52" i="24"/>
  <c r="EJ52" i="24"/>
  <c r="EG52" i="24"/>
  <c r="EO59" i="24"/>
  <c r="EG59" i="24"/>
  <c r="DL63" i="24"/>
  <c r="DK63" i="24"/>
  <c r="Q103" i="24"/>
  <c r="Y103" i="24"/>
  <c r="BN104" i="24"/>
  <c r="BO104" i="24"/>
  <c r="DW104" i="24"/>
  <c r="DV104" i="24"/>
  <c r="DW109" i="24"/>
  <c r="DU109" i="24"/>
  <c r="EC109" i="24"/>
  <c r="DX109" i="24"/>
  <c r="CK127" i="24"/>
  <c r="CN127" i="24"/>
  <c r="CS127" i="24"/>
  <c r="CK129" i="24"/>
  <c r="CM129" i="24"/>
  <c r="CL129" i="24"/>
  <c r="EU129" i="24"/>
  <c r="FA129" i="24"/>
  <c r="FS15" i="24"/>
  <c r="FY15" i="24"/>
  <c r="FR15" i="24"/>
  <c r="FR91" i="24"/>
  <c r="FS91" i="24"/>
  <c r="FQ91" i="24"/>
  <c r="FY91" i="24"/>
  <c r="FT110" i="24"/>
  <c r="FR110" i="24"/>
  <c r="FQ110" i="24"/>
  <c r="FY130" i="24"/>
  <c r="FQ130" i="24"/>
  <c r="GK84" i="24"/>
  <c r="GD84" i="24"/>
  <c r="GC86" i="24"/>
  <c r="GD86" i="24"/>
  <c r="GK86" i="24"/>
  <c r="GF102" i="24"/>
  <c r="GE102" i="24"/>
  <c r="GD102" i="24"/>
  <c r="GK122" i="24"/>
  <c r="GD122" i="24"/>
  <c r="GW41" i="24"/>
  <c r="GQ41" i="24"/>
  <c r="GO63" i="24"/>
  <c r="GR63" i="24"/>
  <c r="GP63" i="24"/>
  <c r="GP112" i="24"/>
  <c r="GW112" i="24"/>
  <c r="HA11" i="24"/>
  <c r="HI11" i="24"/>
  <c r="HB11" i="24"/>
  <c r="HA82" i="24"/>
  <c r="HB82" i="24"/>
  <c r="HD73" i="24"/>
  <c r="HB73" i="24"/>
  <c r="HA104" i="24"/>
  <c r="HI104" i="24"/>
  <c r="HC104" i="24"/>
  <c r="HB104" i="24"/>
  <c r="HA124" i="24"/>
  <c r="HI124" i="24"/>
  <c r="HP23" i="24"/>
  <c r="HO23" i="24"/>
  <c r="HU23" i="24"/>
  <c r="HM23" i="24"/>
  <c r="HP65" i="24"/>
  <c r="HN65" i="24"/>
  <c r="HU65" i="24"/>
  <c r="HU97" i="24"/>
  <c r="HN97" i="24"/>
  <c r="HP97" i="24"/>
  <c r="HO115" i="24"/>
  <c r="HP115" i="24"/>
  <c r="IB80" i="24"/>
  <c r="HY80" i="24"/>
  <c r="IA107" i="24"/>
  <c r="IB107" i="24"/>
  <c r="IA127" i="24"/>
  <c r="HY127" i="24"/>
  <c r="IN35" i="24"/>
  <c r="IK35" i="24"/>
  <c r="IM35" i="24"/>
  <c r="IN67" i="24"/>
  <c r="IL67" i="24"/>
  <c r="IK67" i="24"/>
  <c r="IS67" i="24"/>
  <c r="IM67" i="24"/>
  <c r="IM99" i="24"/>
  <c r="IK99" i="24"/>
  <c r="IN99" i="24"/>
  <c r="IS99" i="24"/>
  <c r="IZ17" i="24"/>
  <c r="JE17" i="24"/>
  <c r="IW58" i="24"/>
  <c r="JE58" i="24"/>
  <c r="IZ58" i="24"/>
  <c r="JE90" i="24"/>
  <c r="IX90" i="24"/>
  <c r="IY90" i="24"/>
  <c r="IZ111" i="24"/>
  <c r="IW111" i="24"/>
  <c r="JK81" i="24"/>
  <c r="JQ81" i="24"/>
  <c r="JQ34" i="24"/>
  <c r="JL34" i="24"/>
  <c r="JK103" i="24"/>
  <c r="JI103" i="24"/>
  <c r="JJ103" i="24"/>
  <c r="JK123" i="24"/>
  <c r="JQ123" i="24"/>
  <c r="JJ123" i="24"/>
  <c r="KC23" i="24"/>
  <c r="JV23" i="24"/>
  <c r="JX23" i="24"/>
  <c r="JW23" i="24"/>
  <c r="JW65" i="24"/>
  <c r="KC65" i="24"/>
  <c r="JU65" i="24"/>
  <c r="JX65" i="24"/>
  <c r="JW97" i="24"/>
  <c r="JV97" i="24"/>
  <c r="JU97" i="24"/>
  <c r="JX97" i="24"/>
  <c r="KC97" i="24"/>
  <c r="JW115" i="24"/>
  <c r="JU115" i="24"/>
  <c r="JV115" i="24"/>
  <c r="AK92" i="24"/>
  <c r="AF92" i="24"/>
  <c r="AC74" i="24"/>
  <c r="AF74" i="24"/>
  <c r="AD74" i="24"/>
  <c r="EU81" i="24"/>
  <c r="EV81" i="24"/>
  <c r="BM58" i="24"/>
  <c r="BU58" i="24"/>
  <c r="BO58" i="24"/>
  <c r="EC58" i="24"/>
  <c r="DU58" i="24"/>
  <c r="DE26" i="24"/>
  <c r="CZ26" i="24"/>
  <c r="FA75" i="24"/>
  <c r="ET75" i="24"/>
  <c r="ES75" i="24"/>
  <c r="EU75" i="24"/>
  <c r="R96" i="24"/>
  <c r="S96" i="24"/>
  <c r="Q96" i="24"/>
  <c r="BP91" i="24"/>
  <c r="BO91" i="24"/>
  <c r="EC91" i="24"/>
  <c r="DX91" i="24"/>
  <c r="AQ111" i="24"/>
  <c r="AW111" i="24"/>
  <c r="CW120" i="24"/>
  <c r="DE120" i="24"/>
  <c r="CZ120" i="24"/>
  <c r="AC125" i="24"/>
  <c r="AK125" i="24"/>
  <c r="AD125" i="24"/>
  <c r="CK125" i="24"/>
  <c r="CL125" i="24"/>
  <c r="CN125" i="24"/>
  <c r="DI81" i="24"/>
  <c r="DQ81" i="24"/>
  <c r="BO53" i="24"/>
  <c r="BP53" i="24"/>
  <c r="CX89" i="24"/>
  <c r="CW89" i="24"/>
  <c r="CL97" i="24"/>
  <c r="CK97" i="24"/>
  <c r="CN97" i="24"/>
  <c r="ES97" i="24"/>
  <c r="FA97" i="24"/>
  <c r="DW111" i="24"/>
  <c r="DV111" i="24"/>
  <c r="DU111" i="24"/>
  <c r="G120" i="24"/>
  <c r="E120" i="24"/>
  <c r="DU120" i="24"/>
  <c r="DX120" i="24"/>
  <c r="CB52" i="24"/>
  <c r="BU104" i="24"/>
  <c r="R32" i="24"/>
  <c r="S32" i="24"/>
  <c r="DK46" i="24"/>
  <c r="DQ46" i="24"/>
  <c r="DL46" i="24"/>
  <c r="CX84" i="24"/>
  <c r="CW84" i="24"/>
  <c r="FM84" i="24"/>
  <c r="FF84" i="24"/>
  <c r="CM82" i="24"/>
  <c r="CN82" i="24"/>
  <c r="CS82" i="24"/>
  <c r="ET82" i="24"/>
  <c r="EU82" i="24"/>
  <c r="FA82" i="24"/>
  <c r="EV82" i="24"/>
  <c r="CB72" i="24"/>
  <c r="CG72" i="24"/>
  <c r="BU96" i="24"/>
  <c r="BO96" i="24"/>
  <c r="FA88" i="24"/>
  <c r="EV88" i="24"/>
  <c r="BN92" i="24"/>
  <c r="BU92" i="24"/>
  <c r="DU92" i="24"/>
  <c r="EC92" i="24"/>
  <c r="BZ99" i="24"/>
  <c r="BY99" i="24"/>
  <c r="BC110" i="24"/>
  <c r="BB110" i="24"/>
  <c r="FY110" i="24"/>
  <c r="JV86" i="24"/>
  <c r="EI15" i="24"/>
  <c r="EO15" i="24"/>
  <c r="DK25" i="24"/>
  <c r="DL25" i="24"/>
  <c r="DJ25" i="24"/>
  <c r="EH48" i="24"/>
  <c r="EI48" i="24"/>
  <c r="AW72" i="24"/>
  <c r="AP72" i="24"/>
  <c r="Q79" i="24"/>
  <c r="S79" i="24"/>
  <c r="CG92" i="24"/>
  <c r="CA92" i="24"/>
  <c r="EI92" i="24"/>
  <c r="EG92" i="24"/>
  <c r="EO92" i="24"/>
  <c r="EH92" i="24"/>
  <c r="BC101" i="24"/>
  <c r="BI101" i="24"/>
  <c r="DK101" i="24"/>
  <c r="DI101" i="24"/>
  <c r="DQ101" i="24"/>
  <c r="T119" i="24"/>
  <c r="Q119" i="24"/>
  <c r="FR21" i="24"/>
  <c r="FT21" i="24"/>
  <c r="FQ21" i="24"/>
  <c r="GC16" i="24"/>
  <c r="GK16" i="24"/>
  <c r="GP99" i="24"/>
  <c r="GW99" i="24"/>
  <c r="GO119" i="24"/>
  <c r="GP119" i="24"/>
  <c r="HD17" i="24"/>
  <c r="HA17" i="24"/>
  <c r="HI17" i="24"/>
  <c r="HB90" i="24"/>
  <c r="HA90" i="24"/>
  <c r="HN84" i="24"/>
  <c r="HM84" i="24"/>
  <c r="HU86" i="24"/>
  <c r="HM86" i="24"/>
  <c r="HM102" i="24"/>
  <c r="HU102" i="24"/>
  <c r="HU122" i="24"/>
  <c r="HO122" i="24"/>
  <c r="HY64" i="24"/>
  <c r="IG64" i="24"/>
  <c r="IS36" i="24"/>
  <c r="IK36" i="24"/>
  <c r="IL36" i="24"/>
  <c r="IS56" i="24"/>
  <c r="IK56" i="24"/>
  <c r="IS106" i="24"/>
  <c r="IM106" i="24"/>
  <c r="IZ25" i="24"/>
  <c r="IW25" i="24"/>
  <c r="IW118" i="24"/>
  <c r="IX118" i="24"/>
  <c r="JK59" i="24"/>
  <c r="JI59" i="24"/>
  <c r="JJ59" i="24"/>
  <c r="JQ59" i="24"/>
  <c r="JI110" i="24"/>
  <c r="JQ110" i="24"/>
  <c r="JX102" i="24"/>
  <c r="JV102" i="24"/>
  <c r="AK66" i="24"/>
  <c r="AD66" i="24"/>
  <c r="AE113" i="24"/>
  <c r="AK113" i="24"/>
  <c r="S118" i="24"/>
  <c r="R118" i="24"/>
  <c r="Y118" i="24"/>
  <c r="Q118" i="24"/>
  <c r="BY124" i="24"/>
  <c r="CA124" i="24"/>
  <c r="JJ91" i="24"/>
  <c r="HC90" i="24"/>
  <c r="DW12" i="24"/>
  <c r="DV12" i="24"/>
  <c r="CL16" i="24"/>
  <c r="CM16" i="24"/>
  <c r="CG41" i="24"/>
  <c r="CB41" i="24"/>
  <c r="BY41" i="24"/>
  <c r="EI41" i="24"/>
  <c r="EH41" i="24"/>
  <c r="R51" i="24"/>
  <c r="S51" i="24"/>
  <c r="FE119" i="24"/>
  <c r="FG119" i="24"/>
  <c r="EC151" i="24"/>
  <c r="BZ149" i="24"/>
  <c r="JW102" i="24"/>
  <c r="GR99" i="24"/>
  <c r="FT66" i="24"/>
  <c r="FY66" i="24"/>
  <c r="F67" i="24"/>
  <c r="E67" i="24"/>
  <c r="DI79" i="24"/>
  <c r="DL79" i="24"/>
  <c r="Y98" i="24"/>
  <c r="R98" i="24"/>
  <c r="M47" i="24"/>
  <c r="E47" i="24"/>
  <c r="FA86" i="24"/>
  <c r="ES86" i="24"/>
  <c r="DE98" i="24"/>
  <c r="CZ98" i="24"/>
  <c r="Y99" i="24"/>
  <c r="R99" i="24"/>
  <c r="DU100" i="24"/>
  <c r="DW100" i="24"/>
  <c r="S116" i="24"/>
  <c r="T116" i="24"/>
  <c r="FG40" i="24"/>
  <c r="FH40" i="24"/>
  <c r="DQ23" i="24"/>
  <c r="DI23" i="24"/>
  <c r="EU56" i="24"/>
  <c r="ET56" i="24"/>
  <c r="ES56" i="24"/>
  <c r="EC78" i="24"/>
  <c r="DU78" i="24"/>
  <c r="DW76" i="24"/>
  <c r="EC76" i="24"/>
  <c r="DU98" i="24"/>
  <c r="DX98" i="24"/>
  <c r="AD100" i="24"/>
  <c r="AK100" i="24"/>
  <c r="BY106" i="24"/>
  <c r="CG106" i="24"/>
  <c r="EI106" i="24"/>
  <c r="EO106" i="24"/>
  <c r="DW69" i="24"/>
  <c r="DV69" i="24"/>
  <c r="CA97" i="24"/>
  <c r="BY97" i="24"/>
  <c r="EO47" i="24"/>
  <c r="EJ47" i="24"/>
  <c r="BZ65" i="24"/>
  <c r="CG65" i="24"/>
  <c r="EC89" i="24"/>
  <c r="DV89" i="24"/>
  <c r="AP112" i="24"/>
  <c r="AW112" i="24"/>
  <c r="CY112" i="24"/>
  <c r="DE112" i="24"/>
  <c r="G81" i="24"/>
  <c r="M81" i="24"/>
  <c r="AK99" i="24"/>
  <c r="AC99" i="24"/>
  <c r="CG78" i="24"/>
  <c r="CA78" i="24"/>
  <c r="EU108" i="24"/>
  <c r="FA108" i="24"/>
  <c r="AE117" i="24"/>
  <c r="AC117" i="24"/>
  <c r="EO101" i="24"/>
  <c r="EG101" i="24"/>
  <c r="GO23" i="24"/>
  <c r="GR23" i="24"/>
  <c r="GO113" i="24"/>
  <c r="GP113" i="24"/>
  <c r="HZ108" i="24"/>
  <c r="HY108" i="24"/>
  <c r="IK46" i="24"/>
  <c r="IL46" i="24"/>
  <c r="IW26" i="24"/>
  <c r="IX26" i="24"/>
  <c r="JU71" i="24"/>
  <c r="JV71" i="24"/>
  <c r="FS98" i="24"/>
  <c r="FY98" i="24"/>
  <c r="FR118" i="24"/>
  <c r="FY118" i="24"/>
  <c r="HC112" i="24"/>
  <c r="HB112" i="24"/>
  <c r="HM81" i="24"/>
  <c r="HU81" i="24"/>
  <c r="JE67" i="24"/>
  <c r="IW67" i="24"/>
  <c r="JW81" i="24"/>
  <c r="JV81" i="24"/>
  <c r="JU81" i="24"/>
  <c r="HN12" i="24"/>
  <c r="HM12" i="24"/>
  <c r="HZ20" i="24"/>
  <c r="HY20" i="24"/>
  <c r="HZ71" i="24"/>
  <c r="HY71" i="24"/>
  <c r="EI90" i="24"/>
  <c r="EG90" i="24"/>
  <c r="E74" i="24"/>
  <c r="F74" i="24"/>
  <c r="AW74" i="24"/>
  <c r="BI11" i="24"/>
  <c r="Y61" i="24"/>
  <c r="Y42" i="24"/>
  <c r="BP11" i="24"/>
  <c r="BN11" i="24"/>
  <c r="Y32" i="24"/>
  <c r="Q32" i="24"/>
  <c r="DE20" i="24"/>
  <c r="ET20" i="24"/>
  <c r="BN36" i="24"/>
  <c r="DI21" i="24"/>
  <c r="S21" i="24"/>
  <c r="ES41" i="24"/>
  <c r="CW35" i="24"/>
  <c r="FR112" i="24"/>
  <c r="FY120" i="24"/>
  <c r="IK123" i="24"/>
  <c r="HZ125" i="24"/>
  <c r="KC128" i="24"/>
  <c r="IW130" i="24"/>
  <c r="IN119" i="24"/>
  <c r="EG36" i="24"/>
  <c r="GC120" i="24"/>
  <c r="IL123" i="24"/>
  <c r="HM125" i="24"/>
  <c r="IX130" i="24"/>
  <c r="FH36" i="24"/>
  <c r="EH17" i="24"/>
  <c r="FE36" i="24"/>
  <c r="FE84" i="24"/>
  <c r="M82" i="24"/>
  <c r="CX20" i="24"/>
  <c r="Q20" i="24"/>
  <c r="FG84" i="24"/>
  <c r="CW41" i="24"/>
  <c r="FR113" i="24"/>
  <c r="JJ113" i="24"/>
  <c r="IW115" i="24"/>
  <c r="AK117" i="24"/>
  <c r="JV120" i="24"/>
  <c r="IX122" i="24"/>
  <c r="JE123" i="24"/>
  <c r="HN125" i="24"/>
  <c r="HM147" i="24"/>
  <c r="FS110" i="24"/>
  <c r="M11" i="24"/>
  <c r="HZ117" i="24"/>
  <c r="HY124" i="24"/>
  <c r="BM11" i="24"/>
  <c r="BU36" i="24"/>
  <c r="DL17" i="24"/>
  <c r="FE14" i="24"/>
  <c r="EJ36" i="24"/>
  <c r="E36" i="24"/>
  <c r="DU41" i="24"/>
  <c r="CB47" i="24"/>
  <c r="DW15" i="24"/>
  <c r="FA20" i="24"/>
  <c r="G82" i="24"/>
  <c r="DW35" i="24"/>
  <c r="BY81" i="24"/>
  <c r="ES32" i="24"/>
  <c r="BC114" i="24"/>
  <c r="IK116" i="24"/>
  <c r="FR120" i="24"/>
  <c r="CG145" i="24"/>
  <c r="Q42" i="24"/>
  <c r="Y12" i="24"/>
  <c r="CL41" i="24"/>
  <c r="CK41" i="24"/>
  <c r="ES21" i="24"/>
  <c r="FA21" i="24"/>
  <c r="M35" i="24"/>
  <c r="G35" i="24"/>
  <c r="BU26" i="24"/>
  <c r="BP26" i="24"/>
  <c r="EI26" i="24"/>
  <c r="EH26" i="24"/>
  <c r="DQ16" i="24"/>
  <c r="CK80" i="24"/>
  <c r="BP16" i="24"/>
  <c r="CK16" i="24"/>
  <c r="FA53" i="24"/>
  <c r="ES53" i="24"/>
  <c r="BN51" i="24"/>
  <c r="BU51" i="24"/>
  <c r="EH51" i="24"/>
  <c r="EG51" i="24"/>
  <c r="DE72" i="24"/>
  <c r="CX72" i="24"/>
  <c r="EU72" i="24"/>
  <c r="ES72" i="24"/>
  <c r="F92" i="24"/>
  <c r="G92" i="24"/>
  <c r="DL16" i="24"/>
  <c r="BN16" i="24"/>
  <c r="DJ16" i="24"/>
  <c r="EI80" i="24"/>
  <c r="DW11" i="24"/>
  <c r="DV11" i="24"/>
  <c r="H80" i="24"/>
  <c r="F80" i="24"/>
  <c r="F14" i="24"/>
  <c r="E14" i="24"/>
  <c r="BN32" i="24"/>
  <c r="BO32" i="24"/>
  <c r="EI40" i="24"/>
  <c r="EG40" i="24"/>
  <c r="EO20" i="24"/>
  <c r="EG20" i="24"/>
  <c r="F66" i="24"/>
  <c r="BY96" i="24"/>
  <c r="CX90" i="24"/>
  <c r="CW90" i="24"/>
  <c r="EU88" i="24"/>
  <c r="EH16" i="24"/>
  <c r="EJ16" i="24"/>
  <c r="EG16" i="24"/>
  <c r="FG16" i="24"/>
  <c r="FM16" i="24"/>
  <c r="BY82" i="24"/>
  <c r="BZ82" i="24"/>
  <c r="CG82" i="24"/>
  <c r="CS52" i="24"/>
  <c r="CN52" i="24"/>
  <c r="CK52" i="24"/>
  <c r="DQ52" i="24"/>
  <c r="DI52" i="24"/>
  <c r="EO52" i="24"/>
  <c r="EH52" i="24"/>
  <c r="EI52" i="24"/>
  <c r="EC96" i="24"/>
  <c r="DU96" i="24"/>
  <c r="FM91" i="24"/>
  <c r="FG91" i="24"/>
  <c r="CG101" i="24"/>
  <c r="BZ101" i="24"/>
  <c r="DV101" i="24"/>
  <c r="EC101" i="24"/>
  <c r="ES101" i="24"/>
  <c r="EV101" i="24"/>
  <c r="FF80" i="24"/>
  <c r="BP80" i="24"/>
  <c r="FH12" i="24"/>
  <c r="CM80" i="24"/>
  <c r="R40" i="24"/>
  <c r="M12" i="24"/>
  <c r="S16" i="24"/>
  <c r="Q16" i="24"/>
  <c r="BP12" i="24"/>
  <c r="DI16" i="24"/>
  <c r="BN78" i="24"/>
  <c r="BU78" i="24"/>
  <c r="DJ80" i="24"/>
  <c r="T12" i="24"/>
  <c r="FG12" i="24"/>
  <c r="CS16" i="24"/>
  <c r="CM11" i="24"/>
  <c r="CK11" i="24"/>
  <c r="CA63" i="24"/>
  <c r="BY63" i="24"/>
  <c r="M76" i="24"/>
  <c r="G76" i="24"/>
  <c r="FM98" i="24"/>
  <c r="FE98" i="24"/>
  <c r="S12" i="24"/>
  <c r="EI16" i="24"/>
  <c r="FE16" i="24"/>
  <c r="CN16" i="24"/>
  <c r="EG80" i="24"/>
  <c r="T40" i="24"/>
  <c r="CY12" i="24"/>
  <c r="CZ12" i="24"/>
  <c r="EC12" i="24"/>
  <c r="DX12" i="24"/>
  <c r="DU12" i="24"/>
  <c r="BO46" i="24"/>
  <c r="BM46" i="24"/>
  <c r="EO46" i="24"/>
  <c r="EI46" i="24"/>
  <c r="FG46" i="24"/>
  <c r="FH46" i="24"/>
  <c r="Y73" i="24"/>
  <c r="S73" i="24"/>
  <c r="IL119" i="24"/>
  <c r="HZ122" i="24"/>
  <c r="GW123" i="24"/>
  <c r="JI124" i="24"/>
  <c r="H22" i="24"/>
  <c r="EU52" i="24"/>
  <c r="HU104" i="24"/>
  <c r="HI113" i="24"/>
  <c r="GD71" i="24"/>
  <c r="GC73" i="24"/>
  <c r="FY74" i="24"/>
  <c r="GK115" i="24"/>
  <c r="EJ118" i="24"/>
  <c r="GP122" i="24"/>
  <c r="FR79" i="24"/>
  <c r="JE92" i="24"/>
  <c r="GC100" i="24"/>
  <c r="HM112" i="24"/>
  <c r="GW113" i="24"/>
  <c r="HI121" i="24"/>
  <c r="GP64" i="24"/>
  <c r="JV65" i="24"/>
  <c r="IW66" i="24"/>
  <c r="HY72" i="24"/>
  <c r="HA113" i="24"/>
  <c r="JV116" i="24"/>
  <c r="IW117" i="24"/>
  <c r="HM121" i="24"/>
  <c r="GD124" i="24"/>
  <c r="FY59" i="24"/>
  <c r="HZ26" i="24"/>
  <c r="IX66" i="24"/>
  <c r="JE102" i="24"/>
  <c r="IK112" i="24"/>
  <c r="HY113" i="24"/>
  <c r="FY117" i="24"/>
  <c r="HN121" i="24"/>
  <c r="ET80" i="24"/>
  <c r="BY47" i="24"/>
  <c r="ES47" i="24"/>
  <c r="EG23" i="24"/>
  <c r="ET47" i="24"/>
  <c r="BZ84" i="24"/>
  <c r="FE47" i="24"/>
  <c r="BM56" i="24"/>
  <c r="M36" i="24"/>
  <c r="HN20" i="24"/>
  <c r="M21" i="24"/>
  <c r="JU35" i="24"/>
  <c r="IW47" i="24"/>
  <c r="JU53" i="24"/>
  <c r="GK71" i="24"/>
  <c r="IK75" i="24"/>
  <c r="IW92" i="24"/>
  <c r="HY105" i="24"/>
  <c r="JQ109" i="24"/>
  <c r="FY111" i="24"/>
  <c r="HZ113" i="24"/>
  <c r="GD116" i="24"/>
  <c r="IK119" i="24"/>
  <c r="GW122" i="24"/>
  <c r="F22" i="24"/>
  <c r="E16" i="24"/>
  <c r="T11" i="24"/>
  <c r="CG46" i="24"/>
  <c r="DI82" i="24"/>
  <c r="DE23" i="24"/>
  <c r="BU15" i="24"/>
  <c r="CK86" i="24"/>
  <c r="BM15" i="24"/>
  <c r="FG73" i="24"/>
  <c r="ES79" i="24"/>
  <c r="CK82" i="24"/>
  <c r="FA36" i="24"/>
  <c r="GW74" i="24"/>
  <c r="HI110" i="24"/>
  <c r="GK113" i="24"/>
  <c r="M114" i="24"/>
  <c r="IW121" i="24"/>
  <c r="JE127" i="24"/>
  <c r="IG128" i="24"/>
  <c r="G72" i="24"/>
  <c r="BC11" i="24"/>
  <c r="CZ11" i="24"/>
  <c r="BN53" i="24"/>
  <c r="AP82" i="24"/>
  <c r="BP21" i="24"/>
  <c r="BN21" i="24"/>
  <c r="BZ32" i="24"/>
  <c r="DI96" i="24"/>
  <c r="Q82" i="24"/>
  <c r="FA81" i="24"/>
  <c r="BY23" i="24"/>
  <c r="DX11" i="24"/>
  <c r="FE96" i="24"/>
  <c r="FF73" i="24"/>
  <c r="AW15" i="24"/>
  <c r="FM86" i="24"/>
  <c r="CG23" i="24"/>
  <c r="CG79" i="24"/>
  <c r="EU36" i="24"/>
  <c r="CG34" i="24"/>
  <c r="CB65" i="24"/>
  <c r="CY40" i="24"/>
  <c r="BM41" i="24"/>
  <c r="CW23" i="24"/>
  <c r="CX59" i="24"/>
  <c r="CM96" i="24"/>
  <c r="CY84" i="24"/>
  <c r="FY109" i="24"/>
  <c r="HY115" i="24"/>
  <c r="GP116" i="24"/>
  <c r="JJ116" i="24"/>
  <c r="IS117" i="24"/>
  <c r="IG121" i="24"/>
  <c r="KC122" i="24"/>
  <c r="CM127" i="24"/>
  <c r="GC127" i="24"/>
  <c r="JV130" i="24"/>
  <c r="ES148" i="24"/>
  <c r="JW110" i="24"/>
  <c r="AF13" i="24"/>
  <c r="AK17" i="24"/>
  <c r="BD11" i="24"/>
  <c r="DE11" i="24"/>
  <c r="F65" i="24"/>
  <c r="T82" i="24"/>
  <c r="EV36" i="24"/>
  <c r="R82" i="24"/>
  <c r="R11" i="24"/>
  <c r="BY59" i="24"/>
  <c r="ES34" i="24"/>
  <c r="CA34" i="24"/>
  <c r="BN41" i="24"/>
  <c r="Y82" i="24"/>
  <c r="EC11" i="24"/>
  <c r="FE73" i="24"/>
  <c r="CB23" i="24"/>
  <c r="BZ91" i="24"/>
  <c r="CM86" i="24"/>
  <c r="ET67" i="24"/>
  <c r="BO61" i="24"/>
  <c r="FY79" i="24"/>
  <c r="GO74" i="24"/>
  <c r="IS102" i="24"/>
  <c r="HU105" i="24"/>
  <c r="HA110" i="24"/>
  <c r="DI111" i="24"/>
  <c r="GC113" i="24"/>
  <c r="FY114" i="24"/>
  <c r="HZ115" i="24"/>
  <c r="KC116" i="24"/>
  <c r="ES123" i="24"/>
  <c r="GW124" i="24"/>
  <c r="DE125" i="24"/>
  <c r="HY128" i="24"/>
  <c r="EI131" i="24"/>
  <c r="IK145" i="24"/>
  <c r="BY150" i="24"/>
  <c r="HD112" i="24"/>
  <c r="E93" i="24"/>
  <c r="AF50" i="24"/>
  <c r="CX11" i="24"/>
  <c r="T21" i="24"/>
  <c r="R21" i="24"/>
  <c r="CG59" i="24"/>
  <c r="H53" i="24"/>
  <c r="BO15" i="24"/>
  <c r="Q11" i="24"/>
  <c r="FA67" i="24"/>
  <c r="EG73" i="24"/>
  <c r="DU67" i="24"/>
  <c r="BC99" i="24"/>
  <c r="JU109" i="24"/>
  <c r="GD113" i="24"/>
  <c r="IW113" i="24"/>
  <c r="HM115" i="24"/>
  <c r="GO118" i="24"/>
  <c r="JQ118" i="24"/>
  <c r="EI119" i="24"/>
  <c r="FR122" i="24"/>
  <c r="HZ128" i="24"/>
  <c r="H33" i="24"/>
  <c r="CL15" i="24"/>
  <c r="ET11" i="24"/>
  <c r="CB35" i="24"/>
  <c r="EO82" i="24"/>
  <c r="CB59" i="24"/>
  <c r="DU32" i="24"/>
  <c r="CG11" i="24"/>
  <c r="CW40" i="24"/>
  <c r="CK73" i="24"/>
  <c r="DI100" i="24"/>
  <c r="DJ86" i="24"/>
  <c r="EG86" i="24"/>
  <c r="Y11" i="24"/>
  <c r="HZ105" i="24"/>
  <c r="FQ109" i="24"/>
  <c r="IX111" i="24"/>
  <c r="IX113" i="24"/>
  <c r="HN115" i="24"/>
  <c r="IK117" i="24"/>
  <c r="GP118" i="24"/>
  <c r="HY121" i="24"/>
  <c r="JE121" i="24"/>
  <c r="JU122" i="24"/>
  <c r="IB127" i="24"/>
  <c r="EU11" i="24"/>
  <c r="CS15" i="24"/>
  <c r="FH82" i="24"/>
  <c r="CB32" i="24"/>
  <c r="DQ53" i="24"/>
  <c r="EJ82" i="24"/>
  <c r="BM73" i="24"/>
  <c r="EH86" i="24"/>
  <c r="FE82" i="24"/>
  <c r="BU41" i="24"/>
  <c r="DE59" i="24"/>
  <c r="DU34" i="24"/>
  <c r="ES14" i="24"/>
  <c r="CW59" i="24"/>
  <c r="BY16" i="24"/>
  <c r="BO21" i="24"/>
  <c r="DU81" i="24"/>
  <c r="FG61" i="24"/>
  <c r="Q98" i="24"/>
  <c r="EI53" i="24"/>
  <c r="GW100" i="24"/>
  <c r="FR109" i="24"/>
  <c r="IL117" i="24"/>
  <c r="HZ121" i="24"/>
  <c r="JV122" i="24"/>
  <c r="HA123" i="24"/>
  <c r="KC130" i="24"/>
  <c r="AK11" i="24"/>
  <c r="HI125" i="24"/>
  <c r="JJ126" i="24"/>
  <c r="GK128" i="24"/>
  <c r="CG26" i="24"/>
  <c r="FG92" i="24"/>
  <c r="EC74" i="24"/>
  <c r="T90" i="24"/>
  <c r="CX87" i="24"/>
  <c r="EI69" i="24"/>
  <c r="ES48" i="24"/>
  <c r="CZ46" i="24"/>
  <c r="EV26" i="24"/>
  <c r="CB46" i="24"/>
  <c r="BZ35" i="24"/>
  <c r="CX61" i="24"/>
  <c r="DE61" i="24"/>
  <c r="DE75" i="24"/>
  <c r="F51" i="24"/>
  <c r="DU87" i="24"/>
  <c r="CS32" i="24"/>
  <c r="EV61" i="24"/>
  <c r="Y90" i="24"/>
  <c r="DW26" i="24"/>
  <c r="BZ21" i="24"/>
  <c r="DU48" i="24"/>
  <c r="BU40" i="24"/>
  <c r="CB21" i="24"/>
  <c r="BY26" i="24"/>
  <c r="ET25" i="24"/>
  <c r="CA87" i="24"/>
  <c r="G51" i="24"/>
  <c r="EU21" i="24"/>
  <c r="DE92" i="24"/>
  <c r="AC112" i="24"/>
  <c r="FA118" i="24"/>
  <c r="GW120" i="24"/>
  <c r="GC122" i="24"/>
  <c r="HI122" i="24"/>
  <c r="HN123" i="24"/>
  <c r="AK126" i="24"/>
  <c r="HU127" i="24"/>
  <c r="HI129" i="24"/>
  <c r="EC147" i="24"/>
  <c r="GF115" i="24"/>
  <c r="GF122" i="24"/>
  <c r="GC128" i="24"/>
  <c r="HC108" i="24"/>
  <c r="JQ112" i="24"/>
  <c r="JL118" i="24"/>
  <c r="JW107" i="24"/>
  <c r="JX113" i="24"/>
  <c r="DK32" i="24"/>
  <c r="CY87" i="24"/>
  <c r="CZ61" i="24"/>
  <c r="DV87" i="24"/>
  <c r="FM69" i="24"/>
  <c r="CN32" i="24"/>
  <c r="Q97" i="24"/>
  <c r="M51" i="24"/>
  <c r="FE32" i="24"/>
  <c r="M20" i="24"/>
  <c r="CW46" i="24"/>
  <c r="BZ87" i="24"/>
  <c r="BP40" i="24"/>
  <c r="DQ69" i="24"/>
  <c r="CB56" i="24"/>
  <c r="EH69" i="24"/>
  <c r="CW61" i="24"/>
  <c r="DQ32" i="24"/>
  <c r="CA75" i="24"/>
  <c r="BZ46" i="24"/>
  <c r="FA26" i="24"/>
  <c r="FE92" i="24"/>
  <c r="DI32" i="24"/>
  <c r="DX117" i="24"/>
  <c r="F113" i="24"/>
  <c r="DV117" i="24"/>
  <c r="M113" i="24"/>
  <c r="EV74" i="24"/>
  <c r="FM92" i="24"/>
  <c r="T88" i="24"/>
  <c r="EJ69" i="24"/>
  <c r="CM79" i="24"/>
  <c r="CB87" i="24"/>
  <c r="CW48" i="24"/>
  <c r="FA48" i="24"/>
  <c r="CW118" i="24"/>
  <c r="DQ112" i="24"/>
  <c r="ET74" i="24"/>
  <c r="H101" i="24"/>
  <c r="M48" i="24"/>
  <c r="BY87" i="24"/>
  <c r="FH69" i="24"/>
  <c r="F48" i="24"/>
  <c r="H23" i="24"/>
  <c r="E23" i="24"/>
  <c r="BY21" i="24"/>
  <c r="DU11" i="24"/>
  <c r="R97" i="24"/>
  <c r="BZ26" i="24"/>
  <c r="H51" i="24"/>
  <c r="H20" i="24"/>
  <c r="ES61" i="24"/>
  <c r="CX74" i="24"/>
  <c r="EG17" i="24"/>
  <c r="DL69" i="24"/>
  <c r="EG82" i="24"/>
  <c r="DI69" i="24"/>
  <c r="BZ56" i="24"/>
  <c r="CM20" i="24"/>
  <c r="ET59" i="24"/>
  <c r="R81" i="24"/>
  <c r="G47" i="24"/>
  <c r="CM64" i="24"/>
  <c r="CL79" i="24"/>
  <c r="S99" i="24"/>
  <c r="BY67" i="24"/>
  <c r="M32" i="24"/>
  <c r="JV107" i="24"/>
  <c r="HY111" i="24"/>
  <c r="BY112" i="24"/>
  <c r="IL112" i="24"/>
  <c r="DL117" i="24"/>
  <c r="CY118" i="24"/>
  <c r="GC119" i="24"/>
  <c r="KC121" i="24"/>
  <c r="CL122" i="24"/>
  <c r="CX125" i="24"/>
  <c r="GD125" i="24"/>
  <c r="HA125" i="24"/>
  <c r="DE146" i="24"/>
  <c r="HD123" i="24"/>
  <c r="JL113" i="24"/>
  <c r="S88" i="24"/>
  <c r="R67" i="24"/>
  <c r="CA35" i="24"/>
  <c r="EU74" i="24"/>
  <c r="H113" i="24"/>
  <c r="F104" i="24"/>
  <c r="Y88" i="24"/>
  <c r="CN79" i="24"/>
  <c r="CB15" i="24"/>
  <c r="EV48" i="24"/>
  <c r="ET46" i="24"/>
  <c r="DU117" i="24"/>
  <c r="R114" i="24"/>
  <c r="Q114" i="24"/>
  <c r="FF108" i="24"/>
  <c r="H48" i="24"/>
  <c r="EG69" i="24"/>
  <c r="CL32" i="24"/>
  <c r="ES25" i="24"/>
  <c r="E20" i="24"/>
  <c r="F23" i="24"/>
  <c r="DU75" i="24"/>
  <c r="T97" i="24"/>
  <c r="EG53" i="24"/>
  <c r="FA25" i="24"/>
  <c r="BY35" i="24"/>
  <c r="FM32" i="24"/>
  <c r="CG80" i="24"/>
  <c r="CA80" i="24"/>
  <c r="DE74" i="24"/>
  <c r="EI17" i="24"/>
  <c r="DU61" i="24"/>
  <c r="CA56" i="24"/>
  <c r="CW87" i="24"/>
  <c r="FE69" i="24"/>
  <c r="G23" i="24"/>
  <c r="DI64" i="24"/>
  <c r="AW56" i="24"/>
  <c r="AO56" i="24"/>
  <c r="EG75" i="24"/>
  <c r="FQ98" i="24"/>
  <c r="CK108" i="24"/>
  <c r="HI108" i="24"/>
  <c r="FQ111" i="24"/>
  <c r="GO112" i="24"/>
  <c r="GO120" i="24"/>
  <c r="HA122" i="24"/>
  <c r="CY125" i="24"/>
  <c r="HB125" i="24"/>
  <c r="HA129" i="24"/>
  <c r="BY148" i="24"/>
  <c r="E96" i="24"/>
  <c r="AK59" i="24"/>
  <c r="T67" i="24"/>
  <c r="R88" i="24"/>
  <c r="DL32" i="24"/>
  <c r="DW87" i="24"/>
  <c r="FA74" i="24"/>
  <c r="H98" i="24"/>
  <c r="DW61" i="24"/>
  <c r="CZ74" i="24"/>
  <c r="CZ87" i="24"/>
  <c r="DX75" i="24"/>
  <c r="FG72" i="24"/>
  <c r="EC46" i="24"/>
  <c r="DJ108" i="24"/>
  <c r="FH108" i="24"/>
  <c r="BY75" i="24"/>
  <c r="BN79" i="24"/>
  <c r="FG69" i="24"/>
  <c r="T81" i="24"/>
  <c r="ET21" i="24"/>
  <c r="BM40" i="24"/>
  <c r="CW74" i="24"/>
  <c r="Y97" i="24"/>
  <c r="EV25" i="24"/>
  <c r="F20" i="24"/>
  <c r="FH32" i="24"/>
  <c r="CS17" i="24"/>
  <c r="EC14" i="24"/>
  <c r="CB80" i="24"/>
  <c r="Y40" i="24"/>
  <c r="CK17" i="24"/>
  <c r="EC61" i="24"/>
  <c r="BY46" i="24"/>
  <c r="DJ69" i="24"/>
  <c r="BN58" i="24"/>
  <c r="F98" i="24"/>
  <c r="ET26" i="24"/>
  <c r="G53" i="24"/>
  <c r="FR98" i="24"/>
  <c r="GC108" i="24"/>
  <c r="BN109" i="24"/>
  <c r="S111" i="24"/>
  <c r="GC115" i="24"/>
  <c r="JI118" i="24"/>
  <c r="HZ123" i="24"/>
  <c r="IW128" i="24"/>
  <c r="HB129" i="24"/>
  <c r="FE131" i="24"/>
  <c r="IK149" i="24"/>
  <c r="GF125" i="24"/>
  <c r="F96" i="24"/>
  <c r="Y26" i="24"/>
  <c r="AP99" i="24"/>
  <c r="DV74" i="24"/>
  <c r="FF72" i="24"/>
  <c r="DX46" i="24"/>
  <c r="DL108" i="24"/>
  <c r="FM108" i="24"/>
  <c r="CG75" i="24"/>
  <c r="BP79" i="24"/>
  <c r="FE17" i="24"/>
  <c r="R41" i="24"/>
  <c r="CG25" i="24"/>
  <c r="FF17" i="24"/>
  <c r="DV14" i="24"/>
  <c r="BY11" i="24"/>
  <c r="Q99" i="24"/>
  <c r="FH17" i="24"/>
  <c r="BM23" i="24"/>
  <c r="DX14" i="24"/>
  <c r="BN40" i="24"/>
  <c r="ET48" i="24"/>
  <c r="CM59" i="24"/>
  <c r="CX48" i="24"/>
  <c r="BM53" i="24"/>
  <c r="AP64" i="24"/>
  <c r="G48" i="24"/>
  <c r="GD115" i="24"/>
  <c r="CK118" i="24"/>
  <c r="JU121" i="24"/>
  <c r="AR127" i="24"/>
  <c r="BY56" i="24"/>
  <c r="AD110" i="24"/>
  <c r="DX61" i="24"/>
  <c r="FH72" i="24"/>
  <c r="CB75" i="24"/>
  <c r="DW74" i="24"/>
  <c r="EV46" i="24"/>
  <c r="DE48" i="24"/>
  <c r="CX46" i="24"/>
  <c r="DQ108" i="24"/>
  <c r="FG108" i="24"/>
  <c r="CX75" i="24"/>
  <c r="BO79" i="24"/>
  <c r="S81" i="24"/>
  <c r="BZ11" i="24"/>
  <c r="Q90" i="24"/>
  <c r="CK79" i="24"/>
  <c r="EV59" i="24"/>
  <c r="CM17" i="24"/>
  <c r="CK23" i="24"/>
  <c r="CY46" i="24"/>
  <c r="EU59" i="24"/>
  <c r="E53" i="24"/>
  <c r="KC107" i="24"/>
  <c r="HN111" i="24"/>
  <c r="JV121" i="24"/>
  <c r="FM128" i="24"/>
  <c r="M55" i="24"/>
  <c r="AK36" i="24"/>
  <c r="AW40" i="24"/>
  <c r="ES149" i="24"/>
  <c r="FA149" i="24"/>
  <c r="GO102" i="24"/>
  <c r="GP102" i="24"/>
  <c r="GP110" i="24"/>
  <c r="GO110" i="24"/>
  <c r="GW110" i="24"/>
  <c r="IY126" i="24"/>
  <c r="JE126" i="24"/>
  <c r="IZ126" i="24"/>
  <c r="IW126" i="24"/>
  <c r="JX127" i="24"/>
  <c r="JU127" i="24"/>
  <c r="JV127" i="24"/>
  <c r="DJ12" i="24"/>
  <c r="ES80" i="24"/>
  <c r="E25" i="24"/>
  <c r="CX80" i="24"/>
  <c r="DE80" i="24"/>
  <c r="F25" i="24"/>
  <c r="BY36" i="24"/>
  <c r="CA20" i="24"/>
  <c r="CA104" i="24"/>
  <c r="BY104" i="24"/>
  <c r="HU59" i="24"/>
  <c r="HN59" i="24"/>
  <c r="IZ119" i="24"/>
  <c r="IX119" i="24"/>
  <c r="IW119" i="24"/>
  <c r="JE119" i="24"/>
  <c r="CN12" i="24"/>
  <c r="CW80" i="24"/>
  <c r="CL40" i="24"/>
  <c r="AP35" i="24"/>
  <c r="CS40" i="24"/>
  <c r="FA80" i="24"/>
  <c r="CZ80" i="24"/>
  <c r="CW36" i="24"/>
  <c r="BO14" i="24"/>
  <c r="Q41" i="24"/>
  <c r="JE25" i="24"/>
  <c r="BI118" i="24"/>
  <c r="BC118" i="24"/>
  <c r="JV119" i="24"/>
  <c r="FF129" i="24"/>
  <c r="FG129" i="24"/>
  <c r="HM119" i="24"/>
  <c r="HU119" i="24"/>
  <c r="IG119" i="24"/>
  <c r="HZ119" i="24"/>
  <c r="IX112" i="24"/>
  <c r="IW112" i="24"/>
  <c r="JE112" i="24"/>
  <c r="KC100" i="24"/>
  <c r="JU100" i="24"/>
  <c r="ET32" i="24"/>
  <c r="BN12" i="24"/>
  <c r="DW36" i="24"/>
  <c r="ES12" i="24"/>
  <c r="Q52" i="24"/>
  <c r="CN40" i="24"/>
  <c r="CA11" i="24"/>
  <c r="FM17" i="24"/>
  <c r="EV80" i="24"/>
  <c r="ES40" i="24"/>
  <c r="Q12" i="24"/>
  <c r="EH15" i="24"/>
  <c r="FG32" i="24"/>
  <c r="S23" i="24"/>
  <c r="DU36" i="24"/>
  <c r="BY53" i="24"/>
  <c r="AE128" i="24"/>
  <c r="AC128" i="24"/>
  <c r="AD128" i="24"/>
  <c r="GD123" i="24"/>
  <c r="GC123" i="24"/>
  <c r="GK123" i="24"/>
  <c r="HB130" i="24"/>
  <c r="HA130" i="24"/>
  <c r="HI130" i="24"/>
  <c r="IA112" i="24"/>
  <c r="IG112" i="24"/>
  <c r="HZ112" i="24"/>
  <c r="IZ98" i="24"/>
  <c r="IW98" i="24"/>
  <c r="IY105" i="24"/>
  <c r="IX105" i="24"/>
  <c r="IW105" i="24"/>
  <c r="DX32" i="24"/>
  <c r="EC36" i="24"/>
  <c r="BZ25" i="24"/>
  <c r="Q84" i="24"/>
  <c r="DU21" i="24"/>
  <c r="Y41" i="24"/>
  <c r="EC21" i="24"/>
  <c r="ES46" i="24"/>
  <c r="FG48" i="24"/>
  <c r="DI41" i="24"/>
  <c r="Q34" i="24"/>
  <c r="CK14" i="24"/>
  <c r="S84" i="24"/>
  <c r="EO112" i="24"/>
  <c r="EH112" i="24"/>
  <c r="EG112" i="24"/>
  <c r="EJ112" i="24"/>
  <c r="IX126" i="24"/>
  <c r="GC145" i="24"/>
  <c r="GK145" i="24"/>
  <c r="GK117" i="24"/>
  <c r="GD117" i="24"/>
  <c r="GF117" i="24"/>
  <c r="JJ128" i="24"/>
  <c r="JI128" i="24"/>
  <c r="JQ128" i="24"/>
  <c r="FA32" i="24"/>
  <c r="DX36" i="24"/>
  <c r="T41" i="24"/>
  <c r="M25" i="24"/>
  <c r="CM12" i="24"/>
  <c r="DU46" i="24"/>
  <c r="EC79" i="24"/>
  <c r="DW79" i="24"/>
  <c r="GW102" i="24"/>
  <c r="DK126" i="24"/>
  <c r="DI126" i="24"/>
  <c r="BI148" i="24"/>
  <c r="BA148" i="24"/>
  <c r="GF111" i="24"/>
  <c r="GC111" i="24"/>
  <c r="GK111" i="24"/>
  <c r="HD111" i="24"/>
  <c r="HB111" i="24"/>
  <c r="HA111" i="24"/>
  <c r="IN79" i="24"/>
  <c r="IK79" i="24"/>
  <c r="IZ69" i="24"/>
  <c r="IW69" i="24"/>
  <c r="JQ88" i="24"/>
  <c r="JJ88" i="24"/>
  <c r="JJ100" i="24"/>
  <c r="JI100" i="24"/>
  <c r="JI108" i="24"/>
  <c r="JQ108" i="24"/>
  <c r="JQ114" i="24"/>
  <c r="JJ114" i="24"/>
  <c r="JL121" i="24"/>
  <c r="JQ121" i="24"/>
  <c r="JJ121" i="24"/>
  <c r="CZ36" i="24"/>
  <c r="EV32" i="24"/>
  <c r="CX36" i="24"/>
  <c r="CL12" i="24"/>
  <c r="DJ41" i="24"/>
  <c r="CB25" i="24"/>
  <c r="E46" i="24"/>
  <c r="H25" i="24"/>
  <c r="CK40" i="24"/>
  <c r="CY36" i="24"/>
  <c r="CY53" i="24"/>
  <c r="AP79" i="24"/>
  <c r="BY25" i="24"/>
  <c r="FE15" i="24"/>
  <c r="BM79" i="24"/>
  <c r="IX25" i="24"/>
  <c r="Y67" i="24"/>
  <c r="BU100" i="24"/>
  <c r="BM100" i="24"/>
  <c r="DW102" i="24"/>
  <c r="EC102" i="24"/>
  <c r="FE111" i="24"/>
  <c r="FF111" i="24"/>
  <c r="FG111" i="24"/>
  <c r="CY129" i="24"/>
  <c r="CX129" i="24"/>
  <c r="GK104" i="24"/>
  <c r="GD104" i="24"/>
  <c r="BZ36" i="24"/>
  <c r="DV32" i="24"/>
  <c r="CG36" i="24"/>
  <c r="BU12" i="24"/>
  <c r="DQ41" i="24"/>
  <c r="CK12" i="24"/>
  <c r="BM12" i="24"/>
  <c r="G46" i="24"/>
  <c r="EG84" i="24"/>
  <c r="Q80" i="24"/>
  <c r="R16" i="24"/>
  <c r="EC32" i="24"/>
  <c r="CG61" i="24"/>
  <c r="BZ61" i="24"/>
  <c r="JJ108" i="24"/>
  <c r="EC122" i="24"/>
  <c r="DU122" i="24"/>
  <c r="FR116" i="24"/>
  <c r="FY116" i="24"/>
  <c r="FQ124" i="24"/>
  <c r="FR124" i="24"/>
  <c r="FY124" i="24"/>
  <c r="GQ117" i="24"/>
  <c r="GW117" i="24"/>
  <c r="GP117" i="24"/>
  <c r="GQ125" i="24"/>
  <c r="GO125" i="24"/>
  <c r="HB48" i="24"/>
  <c r="HA48" i="24"/>
  <c r="JU56" i="24"/>
  <c r="JX56" i="24"/>
  <c r="HI109" i="24"/>
  <c r="HZ110" i="24"/>
  <c r="HM111" i="24"/>
  <c r="HM117" i="24"/>
  <c r="HU124" i="24"/>
  <c r="JU125" i="24"/>
  <c r="IM119" i="24"/>
  <c r="H72" i="24"/>
  <c r="AK74" i="24"/>
  <c r="AK21" i="24"/>
  <c r="GO108" i="24"/>
  <c r="GP115" i="24"/>
  <c r="HA121" i="24"/>
  <c r="HZ124" i="24"/>
  <c r="CM125" i="24"/>
  <c r="H127" i="24"/>
  <c r="EG129" i="24"/>
  <c r="JI148" i="24"/>
  <c r="F28" i="24"/>
  <c r="Y74" i="24"/>
  <c r="HM61" i="24"/>
  <c r="GP100" i="24"/>
  <c r="FY108" i="24"/>
  <c r="HA109" i="24"/>
  <c r="CK110" i="24"/>
  <c r="IW110" i="24"/>
  <c r="GK116" i="24"/>
  <c r="FQ117" i="24"/>
  <c r="IG117" i="24"/>
  <c r="IX117" i="24"/>
  <c r="KC117" i="24"/>
  <c r="CL118" i="24"/>
  <c r="GC118" i="24"/>
  <c r="JI119" i="24"/>
  <c r="KC120" i="24"/>
  <c r="HB121" i="24"/>
  <c r="E123" i="24"/>
  <c r="HM124" i="24"/>
  <c r="JQ126" i="24"/>
  <c r="DV127" i="24"/>
  <c r="G128" i="24"/>
  <c r="JU128" i="24"/>
  <c r="AW131" i="24"/>
  <c r="GF119" i="24"/>
  <c r="IA121" i="24"/>
  <c r="E27" i="24"/>
  <c r="H96" i="24"/>
  <c r="HN61" i="24"/>
  <c r="HB109" i="24"/>
  <c r="CL110" i="24"/>
  <c r="IX110" i="24"/>
  <c r="JU111" i="24"/>
  <c r="CS112" i="24"/>
  <c r="DW117" i="24"/>
  <c r="FR117" i="24"/>
  <c r="AC118" i="24"/>
  <c r="CN118" i="24"/>
  <c r="H123" i="24"/>
  <c r="HN124" i="24"/>
  <c r="HM127" i="24"/>
  <c r="HA128" i="24"/>
  <c r="F129" i="24"/>
  <c r="HM131" i="24"/>
  <c r="IA115" i="24"/>
  <c r="JX115" i="24"/>
  <c r="S54" i="24"/>
  <c r="HM105" i="24"/>
  <c r="HU111" i="24"/>
  <c r="HU117" i="24"/>
  <c r="CL127" i="24"/>
  <c r="HN127" i="24"/>
  <c r="GO131" i="24"/>
  <c r="S30" i="24"/>
  <c r="GW115" i="24"/>
  <c r="JU117" i="24"/>
  <c r="CX121" i="24"/>
  <c r="FQ122" i="24"/>
  <c r="JI126" i="24"/>
  <c r="BC128" i="24"/>
  <c r="CA129" i="24"/>
  <c r="EH129" i="24"/>
  <c r="F131" i="24"/>
  <c r="IK146" i="24"/>
  <c r="GR115" i="24"/>
  <c r="HC121" i="24"/>
  <c r="HO131" i="24"/>
  <c r="Y30" i="24"/>
  <c r="AK61" i="24"/>
  <c r="CA14" i="24"/>
  <c r="BZ14" i="24"/>
  <c r="CG14" i="24"/>
  <c r="CX14" i="24"/>
  <c r="CW14" i="24"/>
  <c r="CZ14" i="24"/>
  <c r="DE14" i="24"/>
  <c r="CY14" i="24"/>
  <c r="FH41" i="24"/>
  <c r="FM41" i="24"/>
  <c r="CW25" i="24"/>
  <c r="CY25" i="24"/>
  <c r="CZ25" i="24"/>
  <c r="DE25" i="24"/>
  <c r="DW25" i="24"/>
  <c r="EC25" i="24"/>
  <c r="DV25" i="24"/>
  <c r="DU25" i="24"/>
  <c r="EC82" i="24"/>
  <c r="DU82" i="24"/>
  <c r="DV82" i="24"/>
  <c r="EH11" i="24"/>
  <c r="EG11" i="24"/>
  <c r="EI11" i="24"/>
  <c r="EJ11" i="24"/>
  <c r="AO25" i="24"/>
  <c r="AQ25" i="24"/>
  <c r="AR25" i="24"/>
  <c r="AW25" i="24"/>
  <c r="CY47" i="24"/>
  <c r="CX47" i="24"/>
  <c r="CZ47" i="24"/>
  <c r="CS56" i="24"/>
  <c r="CM56" i="24"/>
  <c r="CK56" i="24"/>
  <c r="CL56" i="24"/>
  <c r="EC48" i="24"/>
  <c r="DX48" i="24"/>
  <c r="DV48" i="24"/>
  <c r="FM59" i="24"/>
  <c r="FG59" i="24"/>
  <c r="FE59" i="24"/>
  <c r="AW80" i="24"/>
  <c r="AO80" i="24"/>
  <c r="AQ80" i="24"/>
  <c r="AR80" i="24"/>
  <c r="BN80" i="24"/>
  <c r="BM80" i="24"/>
  <c r="BU80" i="24"/>
  <c r="CA40" i="24"/>
  <c r="CB40" i="24"/>
  <c r="BY40" i="24"/>
  <c r="CW26" i="24"/>
  <c r="CY26" i="24"/>
  <c r="CX26" i="24"/>
  <c r="DU26" i="24"/>
  <c r="DX26" i="24"/>
  <c r="DV26" i="24"/>
  <c r="CL36" i="24"/>
  <c r="CK36" i="24"/>
  <c r="CM36" i="24"/>
  <c r="CN36" i="24"/>
  <c r="EJ32" i="24"/>
  <c r="EH32" i="24"/>
  <c r="EI32" i="24"/>
  <c r="EG32" i="24"/>
  <c r="EI21" i="24"/>
  <c r="EG21" i="24"/>
  <c r="EO21" i="24"/>
  <c r="Y48" i="24"/>
  <c r="Q48" i="24"/>
  <c r="S48" i="24"/>
  <c r="S36" i="24"/>
  <c r="R36" i="24"/>
  <c r="Q36" i="24"/>
  <c r="FM52" i="24"/>
  <c r="FH52" i="24"/>
  <c r="FG52" i="24"/>
  <c r="FF52" i="24"/>
  <c r="Q58" i="24"/>
  <c r="S58" i="24"/>
  <c r="R58" i="24"/>
  <c r="DE17" i="24"/>
  <c r="CY17" i="24"/>
  <c r="CW17" i="24"/>
  <c r="FM23" i="24"/>
  <c r="FE23" i="24"/>
  <c r="FF23" i="24"/>
  <c r="FH23" i="24"/>
  <c r="FG23" i="24"/>
  <c r="G59" i="24"/>
  <c r="E59" i="24"/>
  <c r="M59" i="24"/>
  <c r="DK84" i="24"/>
  <c r="DQ84" i="24"/>
  <c r="DI84" i="24"/>
  <c r="DK12" i="24"/>
  <c r="DI12" i="24"/>
  <c r="DL12" i="24"/>
  <c r="BU35" i="24"/>
  <c r="BO35" i="24"/>
  <c r="BP35" i="24"/>
  <c r="BN35" i="24"/>
  <c r="AW17" i="24"/>
  <c r="AQ17" i="24"/>
  <c r="AO17" i="24"/>
  <c r="AQ40" i="24"/>
  <c r="AO40" i="24"/>
  <c r="AR40" i="24"/>
  <c r="AO59" i="24"/>
  <c r="AQ59" i="24"/>
  <c r="AR59" i="24"/>
  <c r="AP88" i="24"/>
  <c r="AO88" i="24"/>
  <c r="AQ88" i="24"/>
  <c r="AR88" i="24"/>
  <c r="AQ108" i="24"/>
  <c r="AR108" i="24"/>
  <c r="EH110" i="24"/>
  <c r="BO111" i="24"/>
  <c r="AW114" i="24"/>
  <c r="AR114" i="24"/>
  <c r="GP114" i="24"/>
  <c r="IL118" i="24"/>
  <c r="IS118" i="24"/>
  <c r="AP86" i="24"/>
  <c r="EI66" i="24"/>
  <c r="CX67" i="24"/>
  <c r="CK69" i="24"/>
  <c r="DI66" i="24"/>
  <c r="E17" i="24"/>
  <c r="ET76" i="24"/>
  <c r="CL69" i="24"/>
  <c r="FA46" i="24"/>
  <c r="AQ47" i="24"/>
  <c r="AO47" i="24"/>
  <c r="AR47" i="24"/>
  <c r="AP81" i="24"/>
  <c r="AQ81" i="24"/>
  <c r="AO81" i="24"/>
  <c r="AR81" i="24"/>
  <c r="AW52" i="24"/>
  <c r="AQ52" i="24"/>
  <c r="AR52" i="24"/>
  <c r="AO52" i="24"/>
  <c r="AQ72" i="24"/>
  <c r="AR72" i="24"/>
  <c r="AO72" i="24"/>
  <c r="ET72" i="24"/>
  <c r="AW91" i="24"/>
  <c r="AQ91" i="24"/>
  <c r="AR91" i="24"/>
  <c r="AO91" i="24"/>
  <c r="Q109" i="24"/>
  <c r="IW109" i="24"/>
  <c r="EI110" i="24"/>
  <c r="R111" i="24"/>
  <c r="DI115" i="24"/>
  <c r="DL115" i="24"/>
  <c r="DQ115" i="24"/>
  <c r="HM116" i="24"/>
  <c r="CY121" i="24"/>
  <c r="G127" i="24"/>
  <c r="F127" i="24"/>
  <c r="AE129" i="24"/>
  <c r="AD129" i="24"/>
  <c r="FT131" i="24"/>
  <c r="FY131" i="24"/>
  <c r="FQ131" i="24"/>
  <c r="IB125" i="24"/>
  <c r="IA125" i="24"/>
  <c r="CS66" i="24"/>
  <c r="Q69" i="24"/>
  <c r="DE67" i="24"/>
  <c r="EG78" i="24"/>
  <c r="BO69" i="24"/>
  <c r="CL96" i="24"/>
  <c r="CL87" i="24"/>
  <c r="CK61" i="24"/>
  <c r="CY75" i="24"/>
  <c r="FF36" i="24"/>
  <c r="AQ14" i="24"/>
  <c r="AR14" i="24"/>
  <c r="AO14" i="24"/>
  <c r="AP16" i="24"/>
  <c r="AQ16" i="24"/>
  <c r="AR16" i="24"/>
  <c r="AO16" i="24"/>
  <c r="AO41" i="24"/>
  <c r="AQ41" i="24"/>
  <c r="AR41" i="24"/>
  <c r="AQ23" i="24"/>
  <c r="AO23" i="24"/>
  <c r="AR23" i="24"/>
  <c r="AQ21" i="24"/>
  <c r="AO21" i="24"/>
  <c r="AR21" i="24"/>
  <c r="AQ46" i="24"/>
  <c r="AR46" i="24"/>
  <c r="AO46" i="24"/>
  <c r="AO84" i="24"/>
  <c r="AQ84" i="24"/>
  <c r="AR84" i="24"/>
  <c r="IK81" i="24"/>
  <c r="IK59" i="24"/>
  <c r="AQ63" i="24"/>
  <c r="AR63" i="24"/>
  <c r="AO63" i="24"/>
  <c r="AQ64" i="24"/>
  <c r="AR64" i="24"/>
  <c r="AO64" i="24"/>
  <c r="AQ71" i="24"/>
  <c r="AO71" i="24"/>
  <c r="AR71" i="24"/>
  <c r="FQ69" i="24"/>
  <c r="AQ34" i="24"/>
  <c r="AR34" i="24"/>
  <c r="AO34" i="24"/>
  <c r="JQ73" i="24"/>
  <c r="AW78" i="24"/>
  <c r="AQ78" i="24"/>
  <c r="AO78" i="24"/>
  <c r="AR78" i="24"/>
  <c r="AQ89" i="24"/>
  <c r="AO89" i="24"/>
  <c r="AR89" i="24"/>
  <c r="AQ98" i="24"/>
  <c r="AO98" i="24"/>
  <c r="AR98" i="24"/>
  <c r="AW100" i="24"/>
  <c r="AQ100" i="24"/>
  <c r="AR100" i="24"/>
  <c r="AO100" i="24"/>
  <c r="CS108" i="24"/>
  <c r="BP109" i="24"/>
  <c r="CK114" i="24"/>
  <c r="CM114" i="24"/>
  <c r="FE115" i="24"/>
  <c r="FH115" i="24"/>
  <c r="CX119" i="24"/>
  <c r="S121" i="24"/>
  <c r="R121" i="24"/>
  <c r="Q121" i="24"/>
  <c r="HU123" i="24"/>
  <c r="CL128" i="24"/>
  <c r="CM128" i="24"/>
  <c r="E149" i="24"/>
  <c r="M149" i="24"/>
  <c r="GF129" i="24"/>
  <c r="GC129" i="24"/>
  <c r="HB117" i="24"/>
  <c r="HA117" i="24"/>
  <c r="HI117" i="24"/>
  <c r="AE49" i="24"/>
  <c r="AK49" i="24"/>
  <c r="EO66" i="24"/>
  <c r="S69" i="24"/>
  <c r="FE65" i="24"/>
  <c r="EO78" i="24"/>
  <c r="BM69" i="24"/>
  <c r="BM76" i="24"/>
  <c r="DJ96" i="24"/>
  <c r="E101" i="24"/>
  <c r="AO11" i="24"/>
  <c r="AQ11" i="24"/>
  <c r="AR11" i="24"/>
  <c r="AQ12" i="24"/>
  <c r="AR12" i="24"/>
  <c r="Y36" i="24"/>
  <c r="AO15" i="24"/>
  <c r="AQ15" i="24"/>
  <c r="AR15" i="24"/>
  <c r="AO32" i="24"/>
  <c r="AQ32" i="24"/>
  <c r="AR32" i="24"/>
  <c r="IL81" i="24"/>
  <c r="IL59" i="24"/>
  <c r="AO65" i="24"/>
  <c r="AQ65" i="24"/>
  <c r="AR65" i="24"/>
  <c r="FR69" i="24"/>
  <c r="EU86" i="24"/>
  <c r="AQ73" i="24"/>
  <c r="AR73" i="24"/>
  <c r="AO73" i="24"/>
  <c r="AO79" i="24"/>
  <c r="AQ79" i="24"/>
  <c r="AR79" i="24"/>
  <c r="BO75" i="24"/>
  <c r="CA91" i="24"/>
  <c r="AQ90" i="24"/>
  <c r="AR90" i="24"/>
  <c r="AO90" i="24"/>
  <c r="DJ88" i="24"/>
  <c r="AW61" i="24"/>
  <c r="AQ61" i="24"/>
  <c r="AO61" i="24"/>
  <c r="AR61" i="24"/>
  <c r="ES99" i="24"/>
  <c r="AW101" i="24"/>
  <c r="AO101" i="24"/>
  <c r="AQ101" i="24"/>
  <c r="AR101" i="24"/>
  <c r="AW105" i="24"/>
  <c r="AQ105" i="24"/>
  <c r="AR105" i="24"/>
  <c r="EU111" i="24"/>
  <c r="AP114" i="24"/>
  <c r="BN115" i="24"/>
  <c r="CM124" i="24"/>
  <c r="E127" i="24"/>
  <c r="M145" i="24"/>
  <c r="E145" i="24"/>
  <c r="IA113" i="24"/>
  <c r="IB113" i="24"/>
  <c r="HZ120" i="24"/>
  <c r="HY120" i="24"/>
  <c r="IG120" i="24"/>
  <c r="JJ122" i="24"/>
  <c r="JQ122" i="24"/>
  <c r="EJ78" i="24"/>
  <c r="DI71" i="24"/>
  <c r="T69" i="24"/>
  <c r="FH65" i="24"/>
  <c r="CB12" i="24"/>
  <c r="FE12" i="24"/>
  <c r="BY12" i="24"/>
  <c r="BP69" i="24"/>
  <c r="DU86" i="24"/>
  <c r="CK105" i="24"/>
  <c r="AP36" i="24"/>
  <c r="AQ36" i="24"/>
  <c r="AR36" i="24"/>
  <c r="AO36" i="24"/>
  <c r="AQ56" i="24"/>
  <c r="AR56" i="24"/>
  <c r="AQ51" i="24"/>
  <c r="AR51" i="24"/>
  <c r="AQ58" i="24"/>
  <c r="AO58" i="24"/>
  <c r="AR58" i="24"/>
  <c r="EO67" i="24"/>
  <c r="CY78" i="24"/>
  <c r="AO92" i="24"/>
  <c r="AQ92" i="24"/>
  <c r="AR92" i="24"/>
  <c r="EI100" i="24"/>
  <c r="AQ102" i="24"/>
  <c r="AO102" i="24"/>
  <c r="AR102" i="24"/>
  <c r="AO104" i="24"/>
  <c r="AQ104" i="24"/>
  <c r="AR104" i="24"/>
  <c r="AP107" i="24"/>
  <c r="AQ107" i="24"/>
  <c r="AR107" i="24"/>
  <c r="BN111" i="24"/>
  <c r="AQ114" i="24"/>
  <c r="GW114" i="24"/>
  <c r="CN129" i="24"/>
  <c r="FE130" i="24"/>
  <c r="DJ71" i="24"/>
  <c r="EG67" i="24"/>
  <c r="CK96" i="24"/>
  <c r="BU69" i="24"/>
  <c r="AW20" i="24"/>
  <c r="AQ20" i="24"/>
  <c r="AR20" i="24"/>
  <c r="AO20" i="24"/>
  <c r="AO35" i="24"/>
  <c r="AQ35" i="24"/>
  <c r="AR35" i="24"/>
  <c r="AQ48" i="24"/>
  <c r="AR48" i="24"/>
  <c r="AO48" i="24"/>
  <c r="AP66" i="24"/>
  <c r="AQ66" i="24"/>
  <c r="AO66" i="24"/>
  <c r="AR66" i="24"/>
  <c r="EH67" i="24"/>
  <c r="AO87" i="24"/>
  <c r="AQ87" i="24"/>
  <c r="AR87" i="24"/>
  <c r="CM90" i="24"/>
  <c r="AO97" i="24"/>
  <c r="AQ97" i="24"/>
  <c r="AR97" i="24"/>
  <c r="AQ99" i="24"/>
  <c r="AR99" i="24"/>
  <c r="AO99" i="24"/>
  <c r="EJ108" i="24"/>
  <c r="AW110" i="24"/>
  <c r="EO110" i="24"/>
  <c r="DW112" i="24"/>
  <c r="DU112" i="24"/>
  <c r="DV126" i="24"/>
  <c r="DU126" i="24"/>
  <c r="AC145" i="24"/>
  <c r="AK145" i="24"/>
  <c r="BI146" i="24"/>
  <c r="BA146" i="24"/>
  <c r="GF114" i="24"/>
  <c r="GD114" i="24"/>
  <c r="AO69" i="24"/>
  <c r="AQ69" i="24"/>
  <c r="AR69" i="24"/>
  <c r="AQ86" i="24"/>
  <c r="AO86" i="24"/>
  <c r="AR86" i="24"/>
  <c r="AO75" i="24"/>
  <c r="AQ75" i="24"/>
  <c r="AR75" i="24"/>
  <c r="AQ76" i="24"/>
  <c r="AO76" i="24"/>
  <c r="AR76" i="24"/>
  <c r="CN116" i="24"/>
  <c r="CL116" i="24"/>
  <c r="CA117" i="24"/>
  <c r="CG117" i="24"/>
  <c r="DV129" i="24"/>
  <c r="DW129" i="24"/>
  <c r="GQ129" i="24"/>
  <c r="GO129" i="24"/>
  <c r="HO116" i="24"/>
  <c r="HP116" i="24"/>
  <c r="HN116" i="24"/>
  <c r="HU130" i="24"/>
  <c r="HN130" i="24"/>
  <c r="HM130" i="24"/>
  <c r="JV131" i="24"/>
  <c r="JU131" i="24"/>
  <c r="KC131" i="24"/>
  <c r="G75" i="24"/>
  <c r="H75" i="24"/>
  <c r="F75" i="24"/>
  <c r="E75" i="24"/>
  <c r="EJ67" i="24"/>
  <c r="CW32" i="24"/>
  <c r="AK12" i="24"/>
  <c r="IS81" i="24"/>
  <c r="AQ82" i="24"/>
  <c r="AR82" i="24"/>
  <c r="AO82" i="24"/>
  <c r="FG51" i="24"/>
  <c r="AQ26" i="24"/>
  <c r="AR26" i="24"/>
  <c r="AO26" i="24"/>
  <c r="FY69" i="24"/>
  <c r="AQ67" i="24"/>
  <c r="AO67" i="24"/>
  <c r="AR67" i="24"/>
  <c r="CX100" i="24"/>
  <c r="FM101" i="24"/>
  <c r="FM102" i="24"/>
  <c r="AQ103" i="24"/>
  <c r="AO103" i="24"/>
  <c r="AR103" i="24"/>
  <c r="AQ106" i="24"/>
  <c r="AR106" i="24"/>
  <c r="EG110" i="24"/>
  <c r="BA111" i="24"/>
  <c r="BC111" i="24"/>
  <c r="BU113" i="24"/>
  <c r="BO113" i="24"/>
  <c r="BN113" i="24"/>
  <c r="BP113" i="24"/>
  <c r="BP115" i="24"/>
  <c r="EO118" i="24"/>
  <c r="EH118" i="24"/>
  <c r="EG118" i="24"/>
  <c r="EI123" i="24"/>
  <c r="EG123" i="24"/>
  <c r="E125" i="24"/>
  <c r="G125" i="24"/>
  <c r="M125" i="24"/>
  <c r="F125" i="24"/>
  <c r="EC131" i="24"/>
  <c r="DU149" i="24"/>
  <c r="EC149" i="24"/>
  <c r="IB129" i="24"/>
  <c r="HZ129" i="24"/>
  <c r="IA129" i="24"/>
  <c r="HY129" i="24"/>
  <c r="IG129" i="24"/>
  <c r="IN131" i="24"/>
  <c r="IM131" i="24"/>
  <c r="IS131" i="24"/>
  <c r="IL131" i="24"/>
  <c r="IK131" i="24"/>
  <c r="AK45" i="24"/>
  <c r="AK35" i="24"/>
  <c r="F55" i="24"/>
  <c r="F93" i="24"/>
  <c r="T113" i="24"/>
  <c r="HB123" i="24"/>
  <c r="IG123" i="24"/>
  <c r="IX123" i="24"/>
  <c r="DK125" i="24"/>
  <c r="GP125" i="24"/>
  <c r="IG126" i="24"/>
  <c r="GD127" i="24"/>
  <c r="IS128" i="24"/>
  <c r="DJ129" i="24"/>
  <c r="GW130" i="24"/>
  <c r="JQ130" i="24"/>
  <c r="M150" i="24"/>
  <c r="GF127" i="24"/>
  <c r="M93" i="24"/>
  <c r="G96" i="24"/>
  <c r="AD76" i="24"/>
  <c r="AK53" i="24"/>
  <c r="AK26" i="24"/>
  <c r="Y43" i="24"/>
  <c r="FQ148" i="24"/>
  <c r="IY113" i="24"/>
  <c r="M27" i="24"/>
  <c r="E88" i="24"/>
  <c r="CS118" i="24"/>
  <c r="HB120" i="24"/>
  <c r="HY123" i="24"/>
  <c r="IS125" i="24"/>
  <c r="HY126" i="24"/>
  <c r="AQ127" i="24"/>
  <c r="IK128" i="24"/>
  <c r="EJ129" i="24"/>
  <c r="G130" i="24"/>
  <c r="JI130" i="24"/>
  <c r="EO131" i="24"/>
  <c r="JI145" i="24"/>
  <c r="JI146" i="24"/>
  <c r="DE147" i="24"/>
  <c r="GO147" i="24"/>
  <c r="BI149" i="24"/>
  <c r="BY149" i="24"/>
  <c r="BA150" i="24"/>
  <c r="JK121" i="24"/>
  <c r="M38" i="24"/>
  <c r="HI123" i="24"/>
  <c r="GW125" i="24"/>
  <c r="GK127" i="24"/>
  <c r="E72" i="24"/>
  <c r="AQ74" i="24"/>
  <c r="AR74" i="24"/>
  <c r="AO74" i="24"/>
  <c r="AO53" i="24"/>
  <c r="AQ53" i="24"/>
  <c r="AR53" i="24"/>
  <c r="AW53" i="24"/>
  <c r="AP53" i="24"/>
  <c r="AP51" i="24"/>
  <c r="AO51" i="24"/>
  <c r="AO12" i="24"/>
  <c r="AW12" i="24"/>
  <c r="AP12" i="24"/>
  <c r="AP11" i="24"/>
  <c r="AW11" i="24"/>
  <c r="DL11" i="24"/>
  <c r="DK15" i="24"/>
  <c r="FA12" i="24"/>
  <c r="H17" i="24"/>
  <c r="DW80" i="24"/>
  <c r="CA15" i="24"/>
  <c r="CY16" i="24"/>
  <c r="M24" i="12"/>
  <c r="B22" i="23"/>
  <c r="CM41" i="24"/>
  <c r="CA23" i="24"/>
  <c r="DW20" i="24"/>
  <c r="BM64" i="24"/>
  <c r="BN64" i="24"/>
  <c r="DJ11" i="24"/>
  <c r="DI36" i="24"/>
  <c r="EV12" i="24"/>
  <c r="DQ15" i="24"/>
  <c r="DV80" i="24"/>
  <c r="BM20" i="24"/>
  <c r="M22" i="12"/>
  <c r="ES11" i="24"/>
  <c r="ET23" i="24"/>
  <c r="DX80" i="24"/>
  <c r="DL15" i="24"/>
  <c r="DI15" i="24"/>
  <c r="DJ36" i="24"/>
  <c r="DU80" i="24"/>
  <c r="FE20" i="24"/>
  <c r="K30" i="12"/>
  <c r="FA16" i="24"/>
  <c r="BZ51" i="24"/>
  <c r="EC66" i="24"/>
  <c r="DX40" i="24"/>
  <c r="CG17" i="24"/>
  <c r="DI11" i="24"/>
  <c r="EV14" i="24"/>
  <c r="BY15" i="24"/>
  <c r="DQ36" i="24"/>
  <c r="ES23" i="24"/>
  <c r="CM15" i="24"/>
  <c r="CB17" i="24"/>
  <c r="BZ15" i="24"/>
  <c r="DQ11" i="24"/>
  <c r="DL36" i="24"/>
  <c r="M17" i="24"/>
  <c r="H30" i="12"/>
  <c r="H22" i="12"/>
  <c r="CW16" i="24"/>
  <c r="H2" i="12"/>
  <c r="M2" i="12"/>
  <c r="BB11" i="24"/>
  <c r="FA11" i="24"/>
  <c r="BM66" i="24"/>
  <c r="BN66" i="24"/>
  <c r="DW90" i="24"/>
  <c r="DV90" i="24"/>
  <c r="ET12" i="24"/>
  <c r="ET14" i="24"/>
  <c r="EU14" i="24"/>
  <c r="G17" i="24"/>
  <c r="DU40" i="24"/>
  <c r="BN87" i="24"/>
  <c r="BU87" i="24"/>
  <c r="DQ72" i="24"/>
  <c r="FE89" i="24"/>
  <c r="DJ74" i="24"/>
  <c r="DW98" i="24"/>
  <c r="S106" i="24"/>
  <c r="AW108" i="24"/>
  <c r="EG108" i="24"/>
  <c r="S109" i="24"/>
  <c r="BM109" i="24"/>
  <c r="DL109" i="24"/>
  <c r="DJ111" i="24"/>
  <c r="R113" i="24"/>
  <c r="FH113" i="24"/>
  <c r="FM113" i="24"/>
  <c r="EH114" i="24"/>
  <c r="EG114" i="24"/>
  <c r="BC115" i="24"/>
  <c r="DV119" i="24"/>
  <c r="DW119" i="24"/>
  <c r="DK120" i="24"/>
  <c r="DJ120" i="24"/>
  <c r="CX122" i="24"/>
  <c r="CW122" i="24"/>
  <c r="CY122" i="24"/>
  <c r="IK147" i="24"/>
  <c r="IS147" i="24"/>
  <c r="JX118" i="24"/>
  <c r="JW118" i="24"/>
  <c r="JV118" i="24"/>
  <c r="JU118" i="24"/>
  <c r="KC124" i="24"/>
  <c r="JV124" i="24"/>
  <c r="JU124" i="24"/>
  <c r="S11" i="26"/>
  <c r="N11" i="26"/>
  <c r="T11" i="26"/>
  <c r="X11" i="26"/>
  <c r="O11" i="26"/>
  <c r="L11" i="26"/>
  <c r="P11" i="26"/>
  <c r="AB11" i="26"/>
  <c r="M11" i="26"/>
  <c r="G11" i="26" s="1"/>
  <c r="Q11" i="26"/>
  <c r="AA11" i="26"/>
  <c r="U11" i="26"/>
  <c r="Y11" i="26"/>
  <c r="Y109" i="24"/>
  <c r="FF109" i="24"/>
  <c r="CY111" i="24"/>
  <c r="FH117" i="24"/>
  <c r="FE117" i="24"/>
  <c r="FG120" i="24"/>
  <c r="FF120" i="24"/>
  <c r="CK121" i="24"/>
  <c r="CM121" i="24"/>
  <c r="EV121" i="24"/>
  <c r="FA121" i="24"/>
  <c r="FY125" i="24"/>
  <c r="FR125" i="24"/>
  <c r="U5" i="26"/>
  <c r="J5" i="26"/>
  <c r="K5" i="26"/>
  <c r="P5" i="26"/>
  <c r="R5" i="26"/>
  <c r="T5" i="26"/>
  <c r="V5" i="26"/>
  <c r="M5" i="26"/>
  <c r="AB5" i="26"/>
  <c r="O5" i="26"/>
  <c r="Y5" i="26"/>
  <c r="S5" i="26"/>
  <c r="B5" i="26"/>
  <c r="W5" i="26"/>
  <c r="N5" i="26"/>
  <c r="F5" i="26" s="1"/>
  <c r="Z5" i="26"/>
  <c r="AC5" i="26"/>
  <c r="ES122" i="24"/>
  <c r="ET122" i="24"/>
  <c r="CG123" i="24"/>
  <c r="CA123" i="24"/>
  <c r="Y131" i="24"/>
  <c r="S131" i="24"/>
  <c r="M146" i="24"/>
  <c r="E146" i="24"/>
  <c r="GE131" i="24"/>
  <c r="GD131" i="24"/>
  <c r="GC131" i="24"/>
  <c r="GK131" i="24"/>
  <c r="HD131" i="24"/>
  <c r="HA131" i="24"/>
  <c r="HC131" i="24"/>
  <c r="HI131" i="24"/>
  <c r="T109" i="24"/>
  <c r="S117" i="24"/>
  <c r="R117" i="24"/>
  <c r="T117" i="24"/>
  <c r="Y117" i="24"/>
  <c r="BB121" i="24"/>
  <c r="BC121" i="24"/>
  <c r="EU131" i="24"/>
  <c r="ET131" i="24"/>
  <c r="FA131" i="24"/>
  <c r="FS119" i="24"/>
  <c r="FY119" i="24"/>
  <c r="FT119" i="24"/>
  <c r="FR119" i="24"/>
  <c r="IM127" i="24"/>
  <c r="IL127" i="24"/>
  <c r="IK127" i="24"/>
  <c r="IS127" i="24"/>
  <c r="FQ74" i="24"/>
  <c r="DQ109" i="24"/>
  <c r="FE109" i="24"/>
  <c r="AP110" i="24"/>
  <c r="CM110" i="24"/>
  <c r="E111" i="24"/>
  <c r="AR112" i="24"/>
  <c r="FF113" i="24"/>
  <c r="DK119" i="24"/>
  <c r="DI119" i="24"/>
  <c r="BZ127" i="24"/>
  <c r="CA127" i="24"/>
  <c r="AQ130" i="24"/>
  <c r="AP130" i="24"/>
  <c r="HB126" i="24"/>
  <c r="HA126" i="24"/>
  <c r="FR74" i="24"/>
  <c r="FH109" i="24"/>
  <c r="AQ110" i="24"/>
  <c r="CN110" i="24"/>
  <c r="CK112" i="24"/>
  <c r="BI116" i="24"/>
  <c r="BC116" i="24"/>
  <c r="BP117" i="24"/>
  <c r="BN117" i="24"/>
  <c r="BU117" i="24"/>
  <c r="BO117" i="24"/>
  <c r="ET120" i="24"/>
  <c r="ES120" i="24"/>
  <c r="EU120" i="24"/>
  <c r="BZ126" i="24"/>
  <c r="CA126" i="24"/>
  <c r="BY126" i="24"/>
  <c r="FA147" i="24"/>
  <c r="ES147" i="24"/>
  <c r="FY149" i="24"/>
  <c r="FQ149" i="24"/>
  <c r="CL112" i="24"/>
  <c r="FG115" i="24"/>
  <c r="FF115" i="24"/>
  <c r="FM115" i="24"/>
  <c r="G118" i="24"/>
  <c r="CB123" i="24"/>
  <c r="S129" i="24"/>
  <c r="R129" i="24"/>
  <c r="M148" i="24"/>
  <c r="E148" i="24"/>
  <c r="FT114" i="24"/>
  <c r="FS114" i="24"/>
  <c r="FR114" i="24"/>
  <c r="GK112" i="24"/>
  <c r="GC112" i="24"/>
  <c r="HU128" i="24"/>
  <c r="HN128" i="24"/>
  <c r="IL111" i="24"/>
  <c r="IK111" i="24"/>
  <c r="IX120" i="24"/>
  <c r="IW120" i="24"/>
  <c r="JE120" i="24"/>
  <c r="DI109" i="24"/>
  <c r="Q113" i="24"/>
  <c r="EI114" i="24"/>
  <c r="Q117" i="24"/>
  <c r="HN122" i="24"/>
  <c r="HM122" i="24"/>
  <c r="EC125" i="24"/>
  <c r="S126" i="24"/>
  <c r="AD126" i="24"/>
  <c r="E129" i="24"/>
  <c r="EO129" i="24"/>
  <c r="FM130" i="24"/>
  <c r="E131" i="24"/>
  <c r="DU131" i="24"/>
  <c r="FA145" i="24"/>
  <c r="FA146" i="24"/>
  <c r="CG147" i="24"/>
  <c r="GW148" i="24"/>
  <c r="IS148" i="24"/>
  <c r="HP11" i="24"/>
  <c r="IA123" i="24"/>
  <c r="JW125" i="24"/>
  <c r="JX125" i="24"/>
  <c r="BO17" i="9"/>
  <c r="H73" i="24"/>
  <c r="F73" i="24"/>
  <c r="E73" i="24"/>
  <c r="M89" i="24"/>
  <c r="H89" i="24"/>
  <c r="F89" i="24"/>
  <c r="T7" i="26"/>
  <c r="P7" i="26"/>
  <c r="X7" i="26"/>
  <c r="G7" i="26" s="1"/>
  <c r="P101" i="26"/>
  <c r="V101" i="26"/>
  <c r="L101" i="26"/>
  <c r="R101" i="26"/>
  <c r="AA101" i="26"/>
  <c r="K101" i="26"/>
  <c r="W101" i="26"/>
  <c r="Q101" i="26"/>
  <c r="H101" i="26" s="1"/>
  <c r="I101" i="26" s="1"/>
  <c r="U101" i="26"/>
  <c r="Y101" i="26"/>
  <c r="Z101" i="26"/>
  <c r="IZ122" i="24"/>
  <c r="IY122" i="24"/>
  <c r="DC12" i="9"/>
  <c r="CI12" i="9"/>
  <c r="M28" i="24"/>
  <c r="M58" i="26"/>
  <c r="Y58" i="26"/>
  <c r="W58" i="26"/>
  <c r="O58" i="26"/>
  <c r="R58" i="26"/>
  <c r="K58" i="26"/>
  <c r="X58" i="26"/>
  <c r="N58" i="26"/>
  <c r="F58" i="26" s="1"/>
  <c r="T58" i="26"/>
  <c r="M60" i="26"/>
  <c r="Q60" i="26"/>
  <c r="U60" i="26"/>
  <c r="Y60" i="26"/>
  <c r="Z69" i="26"/>
  <c r="S69" i="26"/>
  <c r="W69" i="26"/>
  <c r="T69" i="26"/>
  <c r="R69" i="26"/>
  <c r="O69" i="26"/>
  <c r="J69" i="26"/>
  <c r="B69" i="26"/>
  <c r="AB69" i="26"/>
  <c r="K69" i="26"/>
  <c r="X69" i="26"/>
  <c r="Y69" i="26"/>
  <c r="P69" i="26"/>
  <c r="S119" i="24"/>
  <c r="FA119" i="24"/>
  <c r="DW121" i="24"/>
  <c r="R122" i="24"/>
  <c r="BC122" i="24"/>
  <c r="Q123" i="24"/>
  <c r="EC123" i="24"/>
  <c r="BB125" i="24"/>
  <c r="AC126" i="24"/>
  <c r="Q127" i="24"/>
  <c r="BO129" i="24"/>
  <c r="CM130" i="24"/>
  <c r="FF130" i="24"/>
  <c r="EC145" i="24"/>
  <c r="AK146" i="24"/>
  <c r="EC146" i="24"/>
  <c r="AK148" i="24"/>
  <c r="EC148" i="24"/>
  <c r="AK150" i="24"/>
  <c r="IY111" i="24"/>
  <c r="DC13" i="9"/>
  <c r="CI13" i="9"/>
  <c r="P59" i="26"/>
  <c r="R59" i="26"/>
  <c r="B59" i="26"/>
  <c r="K59" i="26"/>
  <c r="U59" i="26"/>
  <c r="O59" i="26"/>
  <c r="AA59" i="26"/>
  <c r="T59" i="26"/>
  <c r="H59" i="26" s="1"/>
  <c r="I59" i="26" s="1"/>
  <c r="Z59" i="26"/>
  <c r="V59" i="26"/>
  <c r="DU121" i="24"/>
  <c r="BI125" i="24"/>
  <c r="FG130" i="24"/>
  <c r="IY117" i="24"/>
  <c r="BR29" i="9"/>
  <c r="E28" i="24"/>
  <c r="H34" i="24"/>
  <c r="F34" i="24"/>
  <c r="E34" i="24"/>
  <c r="W19" i="26"/>
  <c r="X19" i="26"/>
  <c r="AA19" i="26"/>
  <c r="T19" i="26"/>
  <c r="AB19" i="26"/>
  <c r="G19" i="26" s="1"/>
  <c r="M19" i="26"/>
  <c r="Q19" i="26"/>
  <c r="U19" i="26"/>
  <c r="Y19" i="26"/>
  <c r="L19" i="26"/>
  <c r="P19" i="26"/>
  <c r="R33" i="26"/>
  <c r="B33" i="26"/>
  <c r="AC35" i="26"/>
  <c r="N35" i="26"/>
  <c r="AB35" i="26"/>
  <c r="W35" i="26"/>
  <c r="P35" i="26"/>
  <c r="L35" i="26"/>
  <c r="S35" i="26"/>
  <c r="F35" i="26" s="1"/>
  <c r="U35" i="26"/>
  <c r="Q35" i="26"/>
  <c r="K35" i="26"/>
  <c r="Y35" i="26"/>
  <c r="V35" i="26"/>
  <c r="AA35" i="26"/>
  <c r="B35" i="26"/>
  <c r="JK130" i="24"/>
  <c r="JL130" i="24"/>
  <c r="AB17" i="26"/>
  <c r="Y17" i="26"/>
  <c r="Z17" i="26"/>
  <c r="U17" i="26"/>
  <c r="O17" i="26"/>
  <c r="T17" i="26"/>
  <c r="Q17" i="26"/>
  <c r="R17" i="26"/>
  <c r="S17" i="26"/>
  <c r="X17" i="26"/>
  <c r="AC17" i="26"/>
  <c r="V17" i="26"/>
  <c r="W17" i="26"/>
  <c r="AA17" i="26"/>
  <c r="M17" i="26"/>
  <c r="G17" i="26" s="1"/>
  <c r="B17" i="26"/>
  <c r="Q122" i="24"/>
  <c r="BA122" i="24"/>
  <c r="BA125" i="24"/>
  <c r="BM125" i="24"/>
  <c r="GE111" i="24"/>
  <c r="IY118" i="24"/>
  <c r="IZ118" i="24"/>
  <c r="JW117" i="24"/>
  <c r="H13" i="24"/>
  <c r="F13" i="24"/>
  <c r="H78" i="24"/>
  <c r="F78" i="24"/>
  <c r="E78" i="24"/>
  <c r="CI35" i="9"/>
  <c r="AA58" i="26"/>
  <c r="Q69" i="26"/>
  <c r="F69" i="26" s="1"/>
  <c r="V20" i="26"/>
  <c r="M20" i="26"/>
  <c r="K20" i="26"/>
  <c r="AC20" i="26"/>
  <c r="P20" i="26"/>
  <c r="U20" i="26"/>
  <c r="X20" i="26"/>
  <c r="F20" i="26" s="1"/>
  <c r="B20" i="26"/>
  <c r="Y20" i="26"/>
  <c r="R20" i="26"/>
  <c r="S20" i="26"/>
  <c r="Y21" i="26"/>
  <c r="J21" i="26"/>
  <c r="AC21" i="26"/>
  <c r="V21" i="26"/>
  <c r="R21" i="26"/>
  <c r="F21" i="26" s="1"/>
  <c r="Z21" i="26"/>
  <c r="K21" i="26"/>
  <c r="L23" i="26"/>
  <c r="AA23" i="26"/>
  <c r="AB23" i="26"/>
  <c r="Q23" i="26"/>
  <c r="AB26" i="26"/>
  <c r="O26" i="26"/>
  <c r="G26" i="26" s="1"/>
  <c r="X26" i="26"/>
  <c r="AA26" i="26"/>
  <c r="K26" i="26"/>
  <c r="W26" i="26"/>
  <c r="V26" i="26"/>
  <c r="T26" i="26"/>
  <c r="B26" i="26"/>
  <c r="R26" i="26"/>
  <c r="AC26" i="26"/>
  <c r="M26" i="26"/>
  <c r="W37" i="26"/>
  <c r="S37" i="26"/>
  <c r="Q37" i="26"/>
  <c r="B37" i="26"/>
  <c r="Q42" i="26"/>
  <c r="K42" i="26"/>
  <c r="F42" i="26" s="1"/>
  <c r="X42" i="26"/>
  <c r="AB42" i="26"/>
  <c r="T42" i="26"/>
  <c r="AA100" i="26"/>
  <c r="S100" i="26"/>
  <c r="T100" i="26"/>
  <c r="B100" i="26"/>
  <c r="K100" i="26"/>
  <c r="F100" i="26" s="1"/>
  <c r="Q14" i="26"/>
  <c r="M14" i="26"/>
  <c r="X14" i="26"/>
  <c r="R14" i="26"/>
  <c r="J14" i="26"/>
  <c r="U14" i="26"/>
  <c r="B51" i="26"/>
  <c r="L51" i="26"/>
  <c r="F51" i="26" s="1"/>
  <c r="Y51" i="26"/>
  <c r="X51" i="26"/>
  <c r="AA51" i="26"/>
  <c r="S51" i="26"/>
  <c r="M51" i="26"/>
  <c r="T51" i="26"/>
  <c r="V51" i="26"/>
  <c r="W51" i="26"/>
  <c r="N20" i="26"/>
  <c r="J51" i="26"/>
  <c r="J20" i="26"/>
  <c r="S94" i="26"/>
  <c r="U94" i="26"/>
  <c r="K94" i="26"/>
  <c r="W97" i="26"/>
  <c r="G97" i="26" s="1"/>
  <c r="AB97" i="26"/>
  <c r="K97" i="26"/>
  <c r="E83" i="24"/>
  <c r="N21" i="26"/>
  <c r="N51" i="26"/>
  <c r="O90" i="26"/>
  <c r="T90" i="26"/>
  <c r="AB14" i="26"/>
  <c r="H14" i="26" s="1"/>
  <c r="I14" i="26" s="1"/>
  <c r="Q43" i="26"/>
  <c r="P43" i="26"/>
  <c r="V43" i="26"/>
  <c r="AB43" i="26"/>
  <c r="AA43" i="26"/>
  <c r="S43" i="26"/>
  <c r="R43" i="26"/>
  <c r="Y43" i="26"/>
  <c r="N43" i="26"/>
  <c r="F43" i="26" s="1"/>
  <c r="U51" i="26"/>
  <c r="Z51" i="26"/>
  <c r="B14" i="26"/>
  <c r="N25" i="26"/>
  <c r="Y25" i="26"/>
  <c r="L26" i="26"/>
  <c r="S39" i="26"/>
  <c r="G39" i="26" s="1"/>
  <c r="AB39" i="26"/>
  <c r="J42" i="26"/>
  <c r="W86" i="26"/>
  <c r="K86" i="26"/>
  <c r="V31" i="26"/>
  <c r="T31" i="26"/>
  <c r="B31" i="26"/>
  <c r="AC31" i="26"/>
  <c r="K31" i="26"/>
  <c r="F31" i="26" s="1"/>
  <c r="T38" i="26"/>
  <c r="S38" i="26"/>
  <c r="U38" i="26"/>
  <c r="N38" i="26"/>
  <c r="AC38" i="26"/>
  <c r="O63" i="26"/>
  <c r="X63" i="26"/>
  <c r="Y63" i="26"/>
  <c r="W63" i="26"/>
  <c r="N63" i="26"/>
  <c r="B74" i="26"/>
  <c r="Y74" i="26"/>
  <c r="R74" i="26"/>
  <c r="T3" i="26"/>
  <c r="M3" i="26"/>
  <c r="H3" i="26" s="1"/>
  <c r="I3" i="26" s="1"/>
  <c r="Z3" i="26"/>
  <c r="O28" i="26"/>
  <c r="V28" i="26"/>
  <c r="AA28" i="26"/>
  <c r="N34" i="26"/>
  <c r="Z34" i="26"/>
  <c r="AC34" i="26"/>
  <c r="R34" i="26"/>
  <c r="H34" i="26" s="1"/>
  <c r="I34" i="26" s="1"/>
  <c r="Y34" i="26"/>
  <c r="U34" i="26"/>
  <c r="L40" i="26"/>
  <c r="P40" i="26"/>
  <c r="S40" i="26"/>
  <c r="U40" i="26"/>
  <c r="AC40" i="26"/>
  <c r="U45" i="26"/>
  <c r="V46" i="26"/>
  <c r="H46" i="26" s="1"/>
  <c r="I46" i="26" s="1"/>
  <c r="O67" i="26"/>
  <c r="Z67" i="26"/>
  <c r="U67" i="26"/>
  <c r="AB67" i="26"/>
  <c r="S67" i="26"/>
  <c r="Y67" i="26"/>
  <c r="J82" i="26"/>
  <c r="H82" i="26" s="1"/>
  <c r="I82" i="26" s="1"/>
  <c r="Q82" i="26"/>
  <c r="L82" i="26"/>
  <c r="Z89" i="26"/>
  <c r="X89" i="26"/>
  <c r="M93" i="26"/>
  <c r="K88" i="26"/>
  <c r="W88" i="26"/>
  <c r="T74" i="26"/>
  <c r="H74" i="26" s="1"/>
  <c r="I74" i="26" s="1"/>
  <c r="J63" i="26"/>
  <c r="G63" i="26" s="1"/>
  <c r="O46" i="26"/>
  <c r="T45" i="26"/>
  <c r="M55" i="26"/>
  <c r="W38" i="26"/>
  <c r="K28" i="26"/>
  <c r="T24" i="26"/>
  <c r="Y50" i="26"/>
  <c r="O24" i="26"/>
  <c r="H24" i="26" s="1"/>
  <c r="I24" i="26" s="1"/>
  <c r="V13" i="26"/>
  <c r="X3" i="26"/>
  <c r="AA40" i="26"/>
  <c r="AC24" i="26"/>
  <c r="Z50" i="26"/>
  <c r="W40" i="26"/>
  <c r="AB34" i="26"/>
  <c r="AB4" i="26"/>
  <c r="G4" i="26" s="1"/>
  <c r="M4" i="26"/>
  <c r="AC4" i="26"/>
  <c r="R4" i="26"/>
  <c r="B4" i="26"/>
  <c r="W4" i="26"/>
  <c r="P4" i="26"/>
  <c r="X13" i="26"/>
  <c r="G13" i="26" s="1"/>
  <c r="AB22" i="26"/>
  <c r="F22" i="26" s="1"/>
  <c r="AA36" i="26"/>
  <c r="W36" i="26"/>
  <c r="Z36" i="26"/>
  <c r="AB36" i="26"/>
  <c r="B45" i="26"/>
  <c r="L53" i="26"/>
  <c r="K53" i="26"/>
  <c r="B54" i="26"/>
  <c r="X54" i="26"/>
  <c r="AA56" i="26"/>
  <c r="L56" i="26"/>
  <c r="AC56" i="26"/>
  <c r="AB56" i="26"/>
  <c r="K56" i="26"/>
  <c r="Z56" i="26"/>
  <c r="J56" i="26"/>
  <c r="H56" i="26" s="1"/>
  <c r="I56" i="26" s="1"/>
  <c r="O73" i="26"/>
  <c r="J73" i="26"/>
  <c r="Y73" i="26"/>
  <c r="Z73" i="26"/>
  <c r="B73" i="26"/>
  <c r="R81" i="26"/>
  <c r="U81" i="26"/>
  <c r="F81" i="26" s="1"/>
  <c r="S95" i="26"/>
  <c r="F95" i="26" s="1"/>
  <c r="AC95" i="26"/>
  <c r="N95" i="26"/>
  <c r="P3" i="26"/>
  <c r="Y24" i="26"/>
  <c r="AA45" i="26"/>
  <c r="Q45" i="26"/>
  <c r="AC45" i="26"/>
  <c r="M45" i="26"/>
  <c r="G45" i="26" s="1"/>
  <c r="N45" i="26"/>
  <c r="AC46" i="26"/>
  <c r="N46" i="26"/>
  <c r="AB50" i="26"/>
  <c r="B50" i="26"/>
  <c r="N50" i="26"/>
  <c r="S50" i="26"/>
  <c r="P50" i="26"/>
  <c r="F50" i="26" s="1"/>
  <c r="M63" i="26"/>
  <c r="U74" i="26"/>
  <c r="Z78" i="26"/>
  <c r="Y78" i="26"/>
  <c r="V87" i="26"/>
  <c r="AC87" i="26"/>
  <c r="W93" i="26"/>
  <c r="K93" i="26"/>
  <c r="F93" i="26" s="1"/>
  <c r="N10" i="26"/>
  <c r="U10" i="26"/>
  <c r="W18" i="26"/>
  <c r="B18" i="26"/>
  <c r="AB29" i="26"/>
  <c r="U57" i="26"/>
  <c r="P64" i="26"/>
  <c r="F64" i="26" s="1"/>
  <c r="AC64" i="26"/>
  <c r="H64" i="26" s="1"/>
  <c r="I64" i="26" s="1"/>
  <c r="AA68" i="26"/>
  <c r="F68" i="26" s="1"/>
  <c r="M98" i="26"/>
  <c r="X2" i="12"/>
  <c r="R42" i="24"/>
  <c r="DC25" i="5"/>
  <c r="DC16" i="5"/>
  <c r="DF25" i="5"/>
  <c r="DF16" i="5"/>
  <c r="S42" i="24"/>
  <c r="AE42" i="24"/>
  <c r="AK43" i="24"/>
  <c r="AF43" i="24"/>
  <c r="U33" i="26"/>
  <c r="G163" i="26"/>
  <c r="G124" i="26"/>
  <c r="F125" i="26"/>
  <c r="F131" i="26"/>
  <c r="F132" i="26"/>
  <c r="F133" i="26"/>
  <c r="F134" i="26"/>
  <c r="H135" i="26"/>
  <c r="I135" i="26" s="1"/>
  <c r="H136" i="26"/>
  <c r="I136" i="26" s="1"/>
  <c r="F142" i="26"/>
  <c r="G144" i="26"/>
  <c r="G146" i="26"/>
  <c r="H147" i="26"/>
  <c r="I147" i="26" s="1"/>
  <c r="G148" i="26"/>
  <c r="F149" i="26"/>
  <c r="F150" i="26"/>
  <c r="H153" i="26"/>
  <c r="I153" i="26" s="1"/>
  <c r="F154" i="26"/>
  <c r="H155" i="26"/>
  <c r="I155" i="26" s="1"/>
  <c r="F158" i="26"/>
  <c r="H160" i="26"/>
  <c r="I160" i="26" s="1"/>
  <c r="H162" i="26"/>
  <c r="I162" i="26" s="1"/>
  <c r="H163" i="26"/>
  <c r="I163" i="26" s="1"/>
  <c r="G165" i="26"/>
  <c r="H166" i="26"/>
  <c r="I166" i="26" s="1"/>
  <c r="H168" i="26"/>
  <c r="I168" i="26" s="1"/>
  <c r="G169" i="26"/>
  <c r="H172" i="26"/>
  <c r="I172" i="26" s="1"/>
  <c r="H176" i="26"/>
  <c r="I176" i="26" s="1"/>
  <c r="H177" i="26"/>
  <c r="I177" i="26" s="1"/>
  <c r="G178" i="26"/>
  <c r="H179" i="26"/>
  <c r="I179" i="26" s="1"/>
  <c r="F180" i="26"/>
  <c r="H181" i="26"/>
  <c r="I181" i="26" s="1"/>
  <c r="G182" i="26"/>
  <c r="G183" i="26"/>
  <c r="H184" i="26"/>
  <c r="I184" i="26" s="1"/>
  <c r="F185" i="26"/>
  <c r="F186" i="26"/>
  <c r="F187" i="26"/>
  <c r="H188" i="26"/>
  <c r="I188" i="26" s="1"/>
  <c r="H190" i="26"/>
  <c r="I190" i="26" s="1"/>
  <c r="G191" i="26"/>
  <c r="G192" i="26"/>
  <c r="H193" i="26"/>
  <c r="I193" i="26" s="1"/>
  <c r="F194" i="26"/>
  <c r="H195" i="26"/>
  <c r="I195" i="26" s="1"/>
  <c r="G196" i="26"/>
  <c r="H197" i="26"/>
  <c r="I197" i="26" s="1"/>
  <c r="H198" i="26"/>
  <c r="I198" i="26" s="1"/>
  <c r="H199" i="26"/>
  <c r="I199" i="26" s="1"/>
  <c r="G86" i="26"/>
  <c r="F120" i="26"/>
  <c r="G113" i="26"/>
  <c r="G129" i="26"/>
  <c r="F182" i="26"/>
  <c r="F53" i="26"/>
  <c r="G60" i="26"/>
  <c r="H15" i="26"/>
  <c r="I15" i="26" s="1"/>
  <c r="G16" i="26"/>
  <c r="H98" i="26"/>
  <c r="I98" i="26" s="1"/>
  <c r="G149" i="26"/>
  <c r="F160" i="26"/>
  <c r="G62" i="26"/>
  <c r="G36" i="26"/>
  <c r="H7" i="26"/>
  <c r="I7" i="26" s="1"/>
  <c r="F52" i="26"/>
  <c r="G109" i="26"/>
  <c r="F113" i="26"/>
  <c r="F114" i="26"/>
  <c r="F121" i="26"/>
  <c r="H48" i="26"/>
  <c r="I48" i="26" s="1"/>
  <c r="H104" i="26"/>
  <c r="I104" i="26" s="1"/>
  <c r="H106" i="26"/>
  <c r="I106" i="26" s="1"/>
  <c r="F108" i="26"/>
  <c r="F109" i="26"/>
  <c r="G111" i="26"/>
  <c r="G114" i="26"/>
  <c r="F115" i="26"/>
  <c r="G116" i="26"/>
  <c r="H118" i="26"/>
  <c r="I118" i="26" s="1"/>
  <c r="G120" i="26"/>
  <c r="F124" i="26"/>
  <c r="H49" i="26"/>
  <c r="I49" i="26" s="1"/>
  <c r="H41" i="26"/>
  <c r="I41" i="26" s="1"/>
  <c r="G44" i="26"/>
  <c r="G77" i="26"/>
  <c r="H72" i="26"/>
  <c r="I72" i="26" s="1"/>
  <c r="F155" i="26"/>
  <c r="H99" i="26"/>
  <c r="I99" i="26" s="1"/>
  <c r="F98" i="26"/>
  <c r="G94" i="26"/>
  <c r="H88" i="26"/>
  <c r="I88" i="26" s="1"/>
  <c r="F73" i="26"/>
  <c r="G67" i="26"/>
  <c r="H66" i="26"/>
  <c r="I66" i="26" s="1"/>
  <c r="F9" i="26"/>
  <c r="H85" i="26"/>
  <c r="I85" i="26" s="1"/>
  <c r="H35" i="26"/>
  <c r="I35" i="26" s="1"/>
  <c r="H8" i="26"/>
  <c r="I8" i="26" s="1"/>
  <c r="H79" i="26"/>
  <c r="I79" i="26" s="1"/>
  <c r="H65" i="26"/>
  <c r="I65" i="26" s="1"/>
  <c r="H13" i="26"/>
  <c r="I13" i="26" s="1"/>
  <c r="G49" i="26"/>
  <c r="F40" i="26"/>
  <c r="G131" i="26"/>
  <c r="F61" i="26"/>
  <c r="G197" i="26"/>
  <c r="H141" i="26"/>
  <c r="I141" i="26" s="1"/>
  <c r="G143" i="26"/>
  <c r="G170" i="26"/>
  <c r="H175" i="26"/>
  <c r="I175" i="26" s="1"/>
  <c r="G185" i="26"/>
  <c r="G190" i="26"/>
  <c r="H192" i="26"/>
  <c r="I192" i="26" s="1"/>
  <c r="G193" i="26"/>
  <c r="H194" i="26"/>
  <c r="I194" i="26" s="1"/>
  <c r="F197" i="26"/>
  <c r="G48" i="26"/>
  <c r="F156" i="26"/>
  <c r="F49" i="26"/>
  <c r="F96" i="26"/>
  <c r="F192" i="26"/>
  <c r="H191" i="26"/>
  <c r="I191" i="26" s="1"/>
  <c r="H89" i="26"/>
  <c r="I89" i="26" s="1"/>
  <c r="H112" i="26"/>
  <c r="I112" i="26" s="1"/>
  <c r="G24" i="26"/>
  <c r="H133" i="26"/>
  <c r="I133" i="26" s="1"/>
  <c r="G90" i="26"/>
  <c r="G84" i="26"/>
  <c r="G83" i="26"/>
  <c r="F48" i="26"/>
  <c r="F23" i="26"/>
  <c r="G65" i="26"/>
  <c r="F178" i="26"/>
  <c r="G181" i="26"/>
  <c r="F106" i="26"/>
  <c r="F77" i="26"/>
  <c r="F72" i="26"/>
  <c r="H150" i="26"/>
  <c r="I150" i="26" s="1"/>
  <c r="F112" i="26"/>
  <c r="G98" i="26"/>
  <c r="F99" i="26"/>
  <c r="H84" i="26"/>
  <c r="I84" i="26" s="1"/>
  <c r="F80" i="26"/>
  <c r="F193" i="26"/>
  <c r="H76" i="26"/>
  <c r="I76" i="26" s="1"/>
  <c r="H53" i="26"/>
  <c r="I53" i="26" s="1"/>
  <c r="G27" i="26"/>
  <c r="F176" i="26"/>
  <c r="H137" i="26"/>
  <c r="I137" i="26" s="1"/>
  <c r="G155" i="26"/>
  <c r="G189" i="26"/>
  <c r="F190" i="26"/>
  <c r="H29" i="26"/>
  <c r="I29" i="26" s="1"/>
  <c r="H83" i="26"/>
  <c r="I83" i="26" s="1"/>
  <c r="G80" i="26"/>
  <c r="H18" i="26"/>
  <c r="I18" i="26" s="1"/>
  <c r="F181" i="26"/>
  <c r="G112" i="26"/>
  <c r="H169" i="26"/>
  <c r="I169" i="26" s="1"/>
  <c r="F169" i="26"/>
  <c r="G136" i="26"/>
  <c r="H131" i="26"/>
  <c r="I131" i="26" s="1"/>
  <c r="H125" i="26"/>
  <c r="I125" i="26" s="1"/>
  <c r="F127" i="26"/>
  <c r="F129" i="26"/>
  <c r="G135" i="26"/>
  <c r="F138" i="26"/>
  <c r="G139" i="26"/>
  <c r="H92" i="26"/>
  <c r="I92" i="26" s="1"/>
  <c r="H36" i="26"/>
  <c r="I36" i="26" s="1"/>
  <c r="F32" i="26"/>
  <c r="G92" i="26"/>
  <c r="H196" i="26"/>
  <c r="I196" i="26" s="1"/>
  <c r="F184" i="26"/>
  <c r="G199" i="26"/>
  <c r="F91" i="26"/>
  <c r="F10" i="26"/>
  <c r="G32" i="26"/>
  <c r="H47" i="26"/>
  <c r="I47" i="26" s="1"/>
  <c r="G52" i="26"/>
  <c r="F56" i="26"/>
  <c r="G73" i="26"/>
  <c r="F79" i="26"/>
  <c r="F102" i="26"/>
  <c r="H121" i="26"/>
  <c r="I121" i="26" s="1"/>
  <c r="F123" i="26"/>
  <c r="H124" i="26"/>
  <c r="I124" i="26" s="1"/>
  <c r="G15" i="26"/>
  <c r="H148" i="26"/>
  <c r="I148" i="26" s="1"/>
  <c r="F55" i="26"/>
  <c r="F196" i="26"/>
  <c r="G72" i="26"/>
  <c r="H114" i="26"/>
  <c r="I114" i="26" s="1"/>
  <c r="F41" i="26"/>
  <c r="H30" i="26"/>
  <c r="I30" i="26" s="1"/>
  <c r="H75" i="26"/>
  <c r="I75" i="26" s="1"/>
  <c r="G70" i="26"/>
  <c r="G28" i="26"/>
  <c r="G23" i="26"/>
  <c r="G47" i="26"/>
  <c r="H37" i="26"/>
  <c r="I37" i="26" s="1"/>
  <c r="H40" i="26"/>
  <c r="I40" i="26" s="1"/>
  <c r="F36" i="26"/>
  <c r="H17" i="26"/>
  <c r="I17" i="26" s="1"/>
  <c r="H87" i="26"/>
  <c r="I87" i="26" s="1"/>
  <c r="H149" i="26"/>
  <c r="I149" i="26" s="1"/>
  <c r="H185" i="26"/>
  <c r="I185" i="26" s="1"/>
  <c r="F84" i="26"/>
  <c r="H25" i="26"/>
  <c r="I25" i="26" s="1"/>
  <c r="H6" i="26"/>
  <c r="I6" i="26" s="1"/>
  <c r="H109" i="26"/>
  <c r="I109" i="26" s="1"/>
  <c r="H113" i="26"/>
  <c r="I113" i="26" s="1"/>
  <c r="F15" i="26"/>
  <c r="G9" i="26"/>
  <c r="G30" i="26"/>
  <c r="F16" i="26"/>
  <c r="F44" i="26"/>
  <c r="H12" i="26"/>
  <c r="I12" i="26" s="1"/>
  <c r="H183" i="26"/>
  <c r="I183" i="26" s="1"/>
  <c r="G41" i="26"/>
  <c r="F74" i="26"/>
  <c r="G53" i="26"/>
  <c r="H60" i="26"/>
  <c r="I60" i="26" s="1"/>
  <c r="G37" i="26"/>
  <c r="F67" i="26"/>
  <c r="H120" i="26"/>
  <c r="I120" i="26" s="1"/>
  <c r="H161" i="26"/>
  <c r="I161" i="26" s="1"/>
  <c r="F163" i="26"/>
  <c r="G176" i="26"/>
  <c r="H178" i="26"/>
  <c r="I178" i="26" s="1"/>
  <c r="H182" i="26"/>
  <c r="I182" i="26" s="1"/>
  <c r="F183" i="26"/>
  <c r="G184" i="26"/>
  <c r="H73" i="26"/>
  <c r="I73" i="26" s="1"/>
  <c r="G137" i="26"/>
  <c r="F137" i="26"/>
  <c r="G152" i="26"/>
  <c r="H57" i="26"/>
  <c r="I57" i="26" s="1"/>
  <c r="G57" i="26"/>
  <c r="F157" i="26"/>
  <c r="H157" i="26"/>
  <c r="I157" i="26" s="1"/>
  <c r="G157" i="26"/>
  <c r="G159" i="26"/>
  <c r="F159" i="26"/>
  <c r="H159" i="26"/>
  <c r="I159" i="26" s="1"/>
  <c r="G160" i="26"/>
  <c r="G78" i="26"/>
  <c r="H78" i="26"/>
  <c r="I78" i="26" s="1"/>
  <c r="G42" i="26"/>
  <c r="H62" i="26"/>
  <c r="I62" i="26" s="1"/>
  <c r="H44" i="26"/>
  <c r="I44" i="26" s="1"/>
  <c r="F30" i="26"/>
  <c r="F37" i="26"/>
  <c r="H9" i="26"/>
  <c r="I9" i="26" s="1"/>
  <c r="F90" i="26"/>
  <c r="H16" i="26"/>
  <c r="I16" i="26" s="1"/>
  <c r="H96" i="26"/>
  <c r="I96" i="26" s="1"/>
  <c r="F83" i="26"/>
  <c r="F29" i="26"/>
  <c r="H123" i="26"/>
  <c r="I123" i="26" s="1"/>
  <c r="F27" i="26"/>
  <c r="G91" i="26"/>
  <c r="F78" i="26"/>
  <c r="F89" i="26"/>
  <c r="G71" i="26"/>
  <c r="H71" i="26"/>
  <c r="I71" i="26" s="1"/>
  <c r="F71" i="26"/>
  <c r="G6" i="26"/>
  <c r="G154" i="26"/>
  <c r="H154" i="26"/>
  <c r="I154" i="26" s="1"/>
  <c r="G156" i="26"/>
  <c r="G174" i="26"/>
  <c r="F174" i="26"/>
  <c r="H174" i="26"/>
  <c r="I174" i="26" s="1"/>
  <c r="G195" i="26"/>
  <c r="F195" i="26"/>
  <c r="G198" i="26"/>
  <c r="F198" i="26"/>
  <c r="F200" i="26"/>
  <c r="F126" i="26"/>
  <c r="G126" i="26"/>
  <c r="H128" i="26"/>
  <c r="I128" i="26" s="1"/>
  <c r="G128" i="26"/>
  <c r="F139" i="26"/>
  <c r="H139" i="26"/>
  <c r="I139" i="26" s="1"/>
  <c r="H156" i="26"/>
  <c r="I156" i="26" s="1"/>
  <c r="H200" i="26"/>
  <c r="I200" i="26" s="1"/>
  <c r="G200" i="26"/>
  <c r="H93" i="26"/>
  <c r="I93" i="26" s="1"/>
  <c r="F8" i="26"/>
  <c r="H61" i="26"/>
  <c r="I61" i="26" s="1"/>
  <c r="F122" i="26"/>
  <c r="H122" i="26"/>
  <c r="I122" i="26" s="1"/>
  <c r="F60" i="26"/>
  <c r="F62" i="26"/>
  <c r="F24" i="26"/>
  <c r="G96" i="26"/>
  <c r="G29" i="26"/>
  <c r="H126" i="26"/>
  <c r="I126" i="26" s="1"/>
  <c r="G123" i="26"/>
  <c r="G89" i="26"/>
  <c r="G10" i="26"/>
  <c r="F128" i="26"/>
  <c r="F38" i="26"/>
  <c r="G38" i="26"/>
  <c r="H38" i="26"/>
  <c r="I38" i="26" s="1"/>
  <c r="F136" i="26"/>
  <c r="H152" i="26"/>
  <c r="I152" i="26" s="1"/>
  <c r="F152" i="26"/>
  <c r="G153" i="26"/>
  <c r="F153" i="26"/>
  <c r="G161" i="26"/>
  <c r="H165" i="26"/>
  <c r="I165" i="26" s="1"/>
  <c r="G172" i="26"/>
  <c r="F172" i="26"/>
  <c r="F173" i="26"/>
  <c r="H173" i="26"/>
  <c r="I173" i="26" s="1"/>
  <c r="G173" i="26"/>
  <c r="F191" i="26"/>
  <c r="G194" i="26"/>
  <c r="F199" i="26"/>
  <c r="G12" i="26"/>
  <c r="F28" i="26"/>
  <c r="F47" i="26"/>
  <c r="G64" i="26"/>
  <c r="H90" i="26"/>
  <c r="I90" i="26" s="1"/>
  <c r="H77" i="26"/>
  <c r="I77" i="26" s="1"/>
  <c r="H55" i="26"/>
  <c r="I55" i="26" s="1"/>
  <c r="H52" i="26"/>
  <c r="I52" i="26" s="1"/>
  <c r="G122" i="26"/>
  <c r="G61" i="26"/>
  <c r="G158" i="26"/>
  <c r="F76" i="26"/>
  <c r="G18" i="26"/>
  <c r="F18" i="26"/>
  <c r="G14" i="26"/>
  <c r="G8" i="26"/>
  <c r="F2" i="26"/>
  <c r="G2" i="26"/>
  <c r="H2" i="26"/>
  <c r="I2" i="26" s="1"/>
  <c r="G20" i="26"/>
  <c r="H32" i="26"/>
  <c r="I32" i="26" s="1"/>
  <c r="H102" i="26"/>
  <c r="I102" i="26" s="1"/>
  <c r="G103" i="26"/>
  <c r="H108" i="26"/>
  <c r="I108" i="26" s="1"/>
  <c r="G108" i="26"/>
  <c r="H111" i="26"/>
  <c r="I111" i="26" s="1"/>
  <c r="F111" i="26"/>
  <c r="G115" i="26"/>
  <c r="H115" i="26"/>
  <c r="I115" i="26" s="1"/>
  <c r="F116" i="26"/>
  <c r="H116" i="26"/>
  <c r="I116" i="26" s="1"/>
  <c r="F117" i="26"/>
  <c r="G117" i="26"/>
  <c r="H117" i="26"/>
  <c r="I117" i="26" s="1"/>
  <c r="G119" i="26"/>
  <c r="F119" i="26"/>
  <c r="H119" i="26"/>
  <c r="I119" i="26" s="1"/>
  <c r="G145" i="26"/>
  <c r="H145" i="26"/>
  <c r="I145" i="26" s="1"/>
  <c r="F145" i="26"/>
  <c r="H146" i="26"/>
  <c r="I146" i="26" s="1"/>
  <c r="F146" i="26"/>
  <c r="G147" i="26"/>
  <c r="F147" i="26"/>
  <c r="F148" i="26"/>
  <c r="G150" i="26"/>
  <c r="G151" i="26"/>
  <c r="F151" i="26"/>
  <c r="H151" i="26"/>
  <c r="I151" i="26" s="1"/>
  <c r="H158" i="26"/>
  <c r="I158" i="26" s="1"/>
  <c r="H189" i="26"/>
  <c r="I189" i="26" s="1"/>
  <c r="F189" i="26"/>
  <c r="F12" i="26"/>
  <c r="H28" i="26"/>
  <c r="I28" i="26" s="1"/>
  <c r="G99" i="26"/>
  <c r="G55" i="26"/>
  <c r="G138" i="26"/>
  <c r="H91" i="26"/>
  <c r="I91" i="26" s="1"/>
  <c r="F70" i="26"/>
  <c r="H27" i="26"/>
  <c r="I27" i="26" s="1"/>
  <c r="G25" i="26"/>
  <c r="F86" i="26"/>
  <c r="H86" i="26"/>
  <c r="I86" i="26" s="1"/>
  <c r="G75" i="26"/>
  <c r="F75" i="26"/>
  <c r="G59" i="26"/>
  <c r="G66" i="26"/>
  <c r="F66" i="26"/>
  <c r="H67" i="26"/>
  <c r="I67" i="26" s="1"/>
  <c r="G54" i="26"/>
  <c r="F54" i="26"/>
  <c r="H54" i="26"/>
  <c r="I54" i="26" s="1"/>
  <c r="G102" i="26"/>
  <c r="G110" i="26"/>
  <c r="H110" i="26"/>
  <c r="I110" i="26" s="1"/>
  <c r="F110" i="26"/>
  <c r="G118" i="26"/>
  <c r="F118" i="26"/>
  <c r="F171" i="26"/>
  <c r="H171" i="26"/>
  <c r="I171" i="26" s="1"/>
  <c r="G171" i="26"/>
  <c r="H186" i="26"/>
  <c r="I186" i="26" s="1"/>
  <c r="G186" i="26"/>
  <c r="H187" i="26"/>
  <c r="I187" i="26" s="1"/>
  <c r="G187" i="26"/>
  <c r="F188" i="26"/>
  <c r="G188" i="26"/>
  <c r="H127" i="26"/>
  <c r="I127" i="26" s="1"/>
  <c r="G127" i="26"/>
  <c r="H80" i="26"/>
  <c r="I80" i="26" s="1"/>
  <c r="H23" i="26"/>
  <c r="I23" i="26" s="1"/>
  <c r="G43" i="26"/>
  <c r="F57" i="26"/>
  <c r="F92" i="26"/>
  <c r="G85" i="26"/>
  <c r="F85" i="26"/>
  <c r="F94" i="26"/>
  <c r="H94" i="26"/>
  <c r="I94" i="26" s="1"/>
  <c r="F88" i="26"/>
  <c r="G88" i="26"/>
  <c r="G79" i="26"/>
  <c r="F87" i="26"/>
  <c r="G87" i="26"/>
  <c r="F65" i="26"/>
  <c r="H70" i="26"/>
  <c r="I70" i="26" s="1"/>
  <c r="F104" i="26"/>
  <c r="G104" i="26"/>
  <c r="H105" i="26"/>
  <c r="I105" i="26" s="1"/>
  <c r="G105" i="26"/>
  <c r="F105" i="26"/>
  <c r="G106" i="26"/>
  <c r="G107" i="26"/>
  <c r="H107" i="26"/>
  <c r="I107" i="26" s="1"/>
  <c r="F107" i="26"/>
  <c r="G121" i="26"/>
  <c r="G125" i="26"/>
  <c r="F130" i="26"/>
  <c r="G132" i="26"/>
  <c r="H132" i="26"/>
  <c r="I132" i="26" s="1"/>
  <c r="G133" i="26"/>
  <c r="F135" i="26"/>
  <c r="H138" i="26"/>
  <c r="I138" i="26" s="1"/>
  <c r="G140" i="26"/>
  <c r="H144" i="26"/>
  <c r="I144" i="26" s="1"/>
  <c r="F144" i="26"/>
  <c r="H170" i="26"/>
  <c r="I170" i="26" s="1"/>
  <c r="F170" i="26"/>
  <c r="H129" i="26"/>
  <c r="I129" i="26" s="1"/>
  <c r="F6" i="26"/>
  <c r="H10" i="26"/>
  <c r="I10" i="26" s="1"/>
  <c r="G76" i="26"/>
  <c r="G40" i="26"/>
  <c r="G35" i="26"/>
  <c r="H103" i="26"/>
  <c r="I103" i="26" s="1"/>
  <c r="F103" i="26"/>
  <c r="H130" i="26"/>
  <c r="I130" i="26" s="1"/>
  <c r="G134" i="26"/>
  <c r="H134" i="26"/>
  <c r="I134" i="26" s="1"/>
  <c r="H140" i="26"/>
  <c r="I140" i="26" s="1"/>
  <c r="F140" i="26"/>
  <c r="G141" i="26"/>
  <c r="F141" i="26"/>
  <c r="G142" i="26"/>
  <c r="H142" i="26"/>
  <c r="I142" i="26" s="1"/>
  <c r="F143" i="26"/>
  <c r="H143" i="26"/>
  <c r="I143" i="26" s="1"/>
  <c r="F162" i="26"/>
  <c r="G162" i="26"/>
  <c r="G164" i="26"/>
  <c r="H164" i="26"/>
  <c r="I164" i="26" s="1"/>
  <c r="F164" i="26"/>
  <c r="F166" i="26"/>
  <c r="G166" i="26"/>
  <c r="G167" i="26"/>
  <c r="F167" i="26"/>
  <c r="H167" i="26"/>
  <c r="I167" i="26" s="1"/>
  <c r="G168" i="26"/>
  <c r="F168" i="26"/>
  <c r="G175" i="26"/>
  <c r="F175" i="26"/>
  <c r="F177" i="26"/>
  <c r="G177" i="26"/>
  <c r="F179" i="26"/>
  <c r="G179" i="26"/>
  <c r="H180" i="26"/>
  <c r="I180" i="26" s="1"/>
  <c r="G180" i="26"/>
  <c r="F161" i="26"/>
  <c r="F165" i="26"/>
  <c r="F25" i="26"/>
  <c r="G130" i="26"/>
  <c r="S33" i="26"/>
  <c r="AC33" i="26"/>
  <c r="T33" i="26"/>
  <c r="Y33" i="26"/>
  <c r="AB33" i="26"/>
  <c r="Q33" i="26"/>
  <c r="M33" i="26"/>
  <c r="L33" i="26"/>
  <c r="G93" i="26" l="1"/>
  <c r="G21" i="26"/>
  <c r="F7" i="26"/>
  <c r="G100" i="26"/>
  <c r="H50" i="26"/>
  <c r="I50" i="26" s="1"/>
  <c r="H45" i="26"/>
  <c r="I45" i="26" s="1"/>
  <c r="G74" i="26"/>
  <c r="H81" i="26"/>
  <c r="I81" i="26" s="1"/>
  <c r="G31" i="26"/>
  <c r="G46" i="26"/>
  <c r="G101" i="26"/>
  <c r="F46" i="26"/>
  <c r="F34" i="26"/>
  <c r="H69" i="26"/>
  <c r="I69" i="26" s="1"/>
  <c r="H68" i="26"/>
  <c r="I68" i="26" s="1"/>
  <c r="G95" i="26"/>
  <c r="F3" i="26"/>
  <c r="G34" i="26"/>
  <c r="F63" i="26"/>
  <c r="G50" i="26"/>
  <c r="H97" i="26"/>
  <c r="I97" i="26" s="1"/>
  <c r="G5" i="26"/>
  <c r="H63" i="26"/>
  <c r="I63" i="26" s="1"/>
  <c r="F17" i="26"/>
  <c r="F97" i="26"/>
  <c r="G56" i="26"/>
  <c r="H4" i="26"/>
  <c r="I4" i="26" s="1"/>
  <c r="F45" i="26"/>
  <c r="H100" i="26"/>
  <c r="I100" i="26" s="1"/>
  <c r="F39" i="26"/>
  <c r="G68" i="26"/>
  <c r="G3" i="26"/>
  <c r="F82" i="26"/>
  <c r="H20" i="26"/>
  <c r="I20" i="26" s="1"/>
  <c r="F14" i="26"/>
  <c r="H58" i="26"/>
  <c r="I58" i="26" s="1"/>
  <c r="H26" i="26"/>
  <c r="I26" i="26" s="1"/>
  <c r="H95" i="26"/>
  <c r="I95" i="26" s="1"/>
  <c r="H5" i="26"/>
  <c r="I5" i="26" s="1"/>
  <c r="G58" i="26"/>
  <c r="F101" i="26"/>
  <c r="H31" i="26"/>
  <c r="I31" i="26" s="1"/>
  <c r="H22" i="26"/>
  <c r="I22" i="26" s="1"/>
  <c r="F13" i="26"/>
  <c r="H11" i="26"/>
  <c r="I11" i="26" s="1"/>
  <c r="H19" i="26"/>
  <c r="I19" i="26" s="1"/>
  <c r="F11" i="26"/>
  <c r="G22" i="26"/>
  <c r="G81" i="26"/>
  <c r="F19" i="26"/>
  <c r="F59" i="26"/>
  <c r="H43" i="26"/>
  <c r="I43" i="26" s="1"/>
  <c r="H51" i="26"/>
  <c r="I51" i="26" s="1"/>
  <c r="H21" i="26"/>
  <c r="I21" i="26" s="1"/>
  <c r="F26" i="26"/>
  <c r="G69" i="26"/>
  <c r="H42" i="26"/>
  <c r="I42" i="26" s="1"/>
  <c r="G51" i="26"/>
  <c r="G82" i="26"/>
  <c r="F4" i="26"/>
  <c r="H39" i="26"/>
  <c r="I39" i="26" s="1"/>
  <c r="H33" i="26"/>
  <c r="I33" i="26" s="1"/>
  <c r="F33" i="26"/>
  <c r="G33" i="26"/>
</calcChain>
</file>

<file path=xl/sharedStrings.xml><?xml version="1.0" encoding="utf-8"?>
<sst xmlns="http://schemas.openxmlformats.org/spreadsheetml/2006/main" count="3612" uniqueCount="1127">
  <si>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</si>
  <si>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</si>
  <si>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</si>
  <si>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</si>
  <si>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</si>
  <si>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</si>
  <si>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</si>
  <si>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</si>
  <si>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</si>
  <si>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</si>
  <si>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</si>
  <si>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</si>
  <si>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</si>
  <si>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</si>
  <si>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</si>
  <si>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</si>
  <si>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</si>
  <si>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</si>
  <si>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</si>
  <si>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</si>
  <si>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</si>
  <si>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</si>
  <si>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</si>
  <si>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</si>
  <si>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</si>
  <si>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</si>
  <si>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</si>
  <si>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</si>
  <si>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</si>
  <si>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</si>
  <si>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</si>
  <si>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</si>
  <si>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</si>
  <si>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</si>
  <si>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</si>
  <si>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</si>
  <si>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</si>
  <si>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</si>
  <si>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</si>
  <si>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</si>
  <si>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</si>
  <si>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</si>
  <si>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</si>
  <si>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</si>
  <si>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</si>
  <si>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</si>
  <si>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</si>
  <si>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</si>
  <si>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</si>
  <si>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</si>
  <si>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</si>
  <si>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</si>
  <si>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</si>
  <si>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</si>
  <si>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</si>
  <si>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</si>
  <si>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</si>
  <si>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</si>
  <si>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</si>
  <si>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</si>
  <si>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</si>
  <si>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</si>
  <si>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</si>
  <si>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</si>
  <si>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</si>
  <si>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</si>
  <si>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</si>
  <si>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</si>
  <si>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</si>
  <si>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</si>
  <si>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</si>
  <si>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</si>
  <si>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</si>
  <si>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</si>
  <si>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</si>
  <si>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</si>
  <si>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</si>
  <si>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</si>
  <si>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</si>
  <si>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</si>
  <si>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</si>
  <si>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</si>
  <si>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</si>
  <si>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</si>
  <si>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</si>
  <si>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</si>
  <si>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</si>
  <si>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</si>
  <si>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</si>
  <si>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</si>
  <si>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</si>
  <si>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</si>
  <si>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</si>
  <si>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</si>
  <si>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</si>
  <si>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</si>
  <si>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</si>
  <si>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</si>
  <si>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</si>
  <si>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</si>
  <si>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</si>
  <si>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</si>
  <si>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</si>
  <si>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</si>
  <si>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</si>
  <si>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</si>
  <si>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</si>
  <si>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</si>
  <si>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</si>
  <si>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</si>
  <si>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</si>
  <si>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</si>
  <si>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</si>
  <si>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</si>
  <si>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</si>
  <si>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</si>
  <si>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</si>
  <si>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</si>
  <si>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</si>
  <si>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</si>
  <si>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</si>
  <si>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</si>
  <si>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</si>
  <si>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</si>
  <si>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</si>
  <si>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</si>
  <si>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</si>
  <si>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</si>
  <si>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</si>
  <si>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</si>
  <si>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</si>
  <si>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</si>
  <si>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</si>
  <si>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</si>
  <si>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</si>
  <si>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</si>
  <si>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</si>
  <si>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</si>
  <si>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</si>
  <si>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</si>
  <si>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</si>
  <si>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</si>
  <si>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</si>
  <si>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</si>
  <si>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</si>
  <si>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</si>
  <si>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</si>
  <si>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</si>
  <si>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</si>
  <si>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</si>
  <si>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</si>
  <si>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</si>
  <si>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</si>
  <si>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</si>
  <si>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</si>
  <si>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</si>
  <si>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</si>
  <si>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</si>
  <si>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</si>
  <si>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</si>
  <si>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</si>
  <si>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</si>
  <si>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</si>
  <si>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</si>
  <si>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</si>
  <si>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</si>
  <si>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</si>
  <si>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</si>
  <si>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</si>
  <si>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</si>
  <si>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</si>
  <si>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</si>
  <si>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</si>
  <si>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</si>
  <si>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</si>
  <si>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</si>
  <si>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</si>
  <si>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</si>
  <si>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</si>
  <si>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</si>
  <si>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</si>
  <si>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</si>
  <si>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</si>
  <si>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</si>
  <si>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</si>
  <si>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</si>
  <si>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</si>
  <si>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</si>
  <si>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</si>
  <si>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</si>
  <si>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</si>
  <si>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</si>
  <si>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</si>
  <si>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</si>
  <si>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</si>
  <si>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</si>
  <si>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</si>
  <si>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</si>
  <si>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</si>
  <si>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</si>
  <si>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</si>
  <si>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</si>
  <si>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</si>
  <si>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</si>
  <si>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</si>
  <si>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</si>
  <si>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</si>
  <si>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</si>
  <si>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</si>
  <si>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</si>
  <si>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</si>
  <si>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</si>
  <si>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</si>
  <si>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</si>
  <si>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</si>
  <si>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</si>
  <si>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</si>
  <si>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</si>
  <si>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</si>
  <si>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</si>
  <si>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</si>
  <si>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</si>
  <si>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</si>
  <si>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</si>
  <si>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</si>
  <si>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</si>
  <si>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</si>
  <si>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</si>
  <si>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</si>
  <si>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</si>
  <si>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</si>
  <si>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</si>
  <si>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</si>
  <si>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</si>
  <si>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</si>
  <si>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</si>
  <si>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</si>
  <si>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</si>
  <si>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</si>
  <si>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</si>
  <si>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</si>
  <si>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</si>
  <si>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</si>
  <si>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</si>
  <si>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</si>
  <si>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</si>
  <si>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</si>
  <si>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</si>
  <si>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</si>
  <si>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</si>
  <si>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</si>
  <si>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</si>
  <si>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</si>
  <si>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</si>
  <si>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</si>
  <si>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</si>
  <si>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</si>
  <si>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</si>
  <si>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</si>
  <si>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</si>
  <si>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</si>
  <si>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</si>
  <si>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</si>
  <si>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</si>
  <si>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</si>
  <si>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</si>
  <si>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</si>
  <si>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</si>
  <si>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</si>
  <si>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</si>
  <si>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</si>
  <si>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</si>
  <si>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</si>
  <si>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</si>
  <si>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</si>
  <si>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</si>
  <si>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</si>
  <si>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</si>
  <si>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</si>
  <si>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</si>
  <si>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</si>
  <si>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</si>
  <si>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</si>
  <si>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</si>
  <si>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</si>
  <si>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</si>
  <si>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</si>
  <si>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</si>
  <si>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</si>
  <si>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</si>
  <si>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</si>
  <si>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</si>
  <si>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</si>
  <si>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</si>
  <si>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</si>
  <si>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Ireland</t>
  </si>
  <si>
    <t>ie_fg01</t>
  </si>
  <si>
    <t>blue</t>
  </si>
  <si>
    <t>ie_lp01</t>
  </si>
  <si>
    <t>red</t>
  </si>
  <si>
    <t>ie_dl01</t>
  </si>
  <si>
    <t>magenta</t>
  </si>
  <si>
    <t>ie_ff01</t>
  </si>
  <si>
    <t>orange</t>
  </si>
  <si>
    <t>ie_pds01</t>
  </si>
  <si>
    <t>blue (dark)</t>
  </si>
  <si>
    <t>green</t>
  </si>
  <si>
    <t>ie_gp01</t>
  </si>
  <si>
    <t>green (light)</t>
  </si>
  <si>
    <t>ie_indp01</t>
  </si>
  <si>
    <t>ie_sf01</t>
  </si>
  <si>
    <t>green (dark)</t>
  </si>
  <si>
    <t>ie_np01</t>
  </si>
  <si>
    <t>ie_sp01</t>
  </si>
  <si>
    <t>red (dark)</t>
  </si>
  <si>
    <t>ie_cs01</t>
  </si>
  <si>
    <t>ie_wp01</t>
  </si>
  <si>
    <t>red (light)</t>
  </si>
  <si>
    <t>ie_others01</t>
  </si>
  <si>
    <t>ie_lib01</t>
  </si>
  <si>
    <t>yellow (dark)</t>
  </si>
  <si>
    <t>ie_nl01</t>
  </si>
  <si>
    <t>ie_ula01</t>
  </si>
  <si>
    <t>Fine Gael</t>
  </si>
  <si>
    <t>FG</t>
  </si>
  <si>
    <t>Labour Party</t>
  </si>
  <si>
    <t>LP</t>
  </si>
  <si>
    <t>Democratic Left</t>
  </si>
  <si>
    <t>DL</t>
  </si>
  <si>
    <t xml:space="preserve">Fianna Fáil </t>
  </si>
  <si>
    <t>FF</t>
  </si>
  <si>
    <t>Progressive Democrats</t>
  </si>
  <si>
    <t>PDs</t>
  </si>
  <si>
    <t>Green Party</t>
  </si>
  <si>
    <t>GP</t>
  </si>
  <si>
    <t>Independent</t>
  </si>
  <si>
    <t>Sinn Féin</t>
  </si>
  <si>
    <t>SF</t>
  </si>
  <si>
    <t>National Party</t>
  </si>
  <si>
    <t>NP</t>
  </si>
  <si>
    <t>Socialist Party</t>
  </si>
  <si>
    <t>Christian Solidarity</t>
  </si>
  <si>
    <t>CS</t>
  </si>
  <si>
    <t>The Workers' Party</t>
  </si>
  <si>
    <t>WP</t>
  </si>
  <si>
    <t>Others and independents</t>
  </si>
  <si>
    <t>Others</t>
  </si>
  <si>
    <t>Libertas</t>
  </si>
  <si>
    <t>Lib</t>
  </si>
  <si>
    <t>Natural Law</t>
  </si>
  <si>
    <t>NL</t>
  </si>
  <si>
    <t>United Left Alliance</t>
  </si>
  <si>
    <t>ULA</t>
  </si>
  <si>
    <t>Fianna Fáil</t>
  </si>
  <si>
    <t xml:space="preserve">Progressive Democrats </t>
  </si>
  <si>
    <t>Christian Centrist Party</t>
  </si>
  <si>
    <t>CCP</t>
  </si>
  <si>
    <t>The Workers'  Party</t>
  </si>
  <si>
    <t xml:space="preserve">Haughey IV </t>
  </si>
  <si>
    <t>Haughey IV</t>
  </si>
  <si>
    <t>Reynolds I</t>
  </si>
  <si>
    <t xml:space="preserve">Reynolds I </t>
  </si>
  <si>
    <t>Reynolds II</t>
  </si>
  <si>
    <t xml:space="preserve">Reynolds II </t>
  </si>
  <si>
    <t xml:space="preserve">Bruton I </t>
  </si>
  <si>
    <t xml:space="preserve">Ahern I </t>
  </si>
  <si>
    <t>Ahern I</t>
  </si>
  <si>
    <t xml:space="preserve">Ahern II </t>
  </si>
  <si>
    <t>Ahern III</t>
  </si>
  <si>
    <t>Cowen I</t>
  </si>
  <si>
    <t xml:space="preserve">Cowen I </t>
  </si>
  <si>
    <t>1992</t>
  </si>
  <si>
    <t>1993</t>
  </si>
  <si>
    <t>1994</t>
  </si>
  <si>
    <t>1995</t>
  </si>
  <si>
    <t>1996</t>
  </si>
  <si>
    <t>1997</t>
  </si>
  <si>
    <t>1998</t>
  </si>
  <si>
    <t>Fine Gael (FG)</t>
  </si>
  <si>
    <t>47</t>
  </si>
  <si>
    <t>8</t>
  </si>
  <si>
    <t>33</t>
  </si>
  <si>
    <t>6</t>
  </si>
  <si>
    <t>32</t>
  </si>
  <si>
    <t>Democratic Left (DL)</t>
  </si>
  <si>
    <t>1</t>
  </si>
  <si>
    <t>Fianna Fáil (FF)</t>
  </si>
  <si>
    <t>77</t>
  </si>
  <si>
    <t>13</t>
  </si>
  <si>
    <t>15</t>
  </si>
  <si>
    <t>68</t>
  </si>
  <si>
    <t>9</t>
  </si>
  <si>
    <t>14</t>
  </si>
  <si>
    <t>76</t>
  </si>
  <si>
    <t>81</t>
  </si>
  <si>
    <t>78</t>
  </si>
  <si>
    <t>79</t>
  </si>
  <si>
    <t>12</t>
  </si>
  <si>
    <t>73</t>
  </si>
  <si>
    <t>Progressive Democrats (PDs)</t>
  </si>
  <si>
    <t>2</t>
  </si>
  <si>
    <t>4</t>
  </si>
  <si>
    <t>Green Party (GP)</t>
  </si>
  <si>
    <t>Fianna Fáil (Soldiers of Ireland/Destiny)</t>
  </si>
  <si>
    <t>Fine Gael (Tribe of Irish/the Gaels)</t>
  </si>
  <si>
    <t>Progressive  Democrats</t>
  </si>
  <si>
    <t>Sinn Féin (Ourselves)</t>
  </si>
  <si>
    <t>Progressive Dems</t>
  </si>
  <si>
    <t>0</t>
  </si>
  <si>
    <t>Workers' Party</t>
  </si>
  <si>
    <t>Independents</t>
  </si>
  <si>
    <t>First Preference Vote total</t>
  </si>
  <si>
    <t>Second Preference vote total, including transfers</t>
  </si>
  <si>
    <t>ie_Banotti01</t>
  </si>
  <si>
    <t>Mary Banotti</t>
  </si>
  <si>
    <t>ie_McAleese01</t>
  </si>
  <si>
    <t>Mary McAleese</t>
  </si>
  <si>
    <t>ie_Nally01</t>
  </si>
  <si>
    <t>Derek Nally</t>
  </si>
  <si>
    <t>ie_Roche01</t>
  </si>
  <si>
    <t>Adi Roche</t>
  </si>
  <si>
    <t>ie_Scallon01</t>
  </si>
  <si>
    <t>Rosemary Scallon</t>
  </si>
  <si>
    <t>ie_Higgins01</t>
  </si>
  <si>
    <t>Michael D. Higgins</t>
  </si>
  <si>
    <t>ie_Gallagher01</t>
  </si>
  <si>
    <t>Seán Gallagher</t>
  </si>
  <si>
    <t>ie_McGuinness01</t>
  </si>
  <si>
    <t>Martin McGuinness</t>
  </si>
  <si>
    <t>ie_Mitchell01</t>
  </si>
  <si>
    <t>Gay Mitchell</t>
  </si>
  <si>
    <t>ie_Norris01</t>
  </si>
  <si>
    <t>David Norris</t>
  </si>
  <si>
    <t>ie_Davis01</t>
  </si>
  <si>
    <t>Mary Davis</t>
  </si>
  <si>
    <t>Results of the national referendum on the Amsterdam Treaty</t>
  </si>
  <si>
    <t>Results of the national referendum to insert a new Article 28(a) adding Local Government to the Constitution</t>
  </si>
  <si>
    <t>21st Amendment of the Constitution Bill, 2001 for the Prohibition of the Death Penalty (passed)</t>
  </si>
  <si>
    <t>23rd Amendment of the Constitution Bill, 2001 to allow the state to ratify the Rome Statute of the International Criminal Court (passed)</t>
  </si>
  <si>
    <t>24th Amendment of the Constitution Bill, 2001 to allow the state to ratify the Treaty of Nice (rejected)</t>
  </si>
  <si>
    <t>Twenty-fifth Amendment of the Constitution for Protection of Human Life in Pregnancy (rejected)</t>
  </si>
  <si>
    <t>Twenty-sixth Amendment of the Constitution Bill, 2002 for the Treaty of Nice (passed)</t>
  </si>
  <si>
    <t xml:space="preserve">Results of the referendum on Irish citizenship (27th amendment of the Constitution) ; Question: That the state limit citizenship to those born of at least one Irish percent </t>
  </si>
  <si>
    <t xml:space="preserve">Result of the referendum on the Twenty-eighth Amendment to the Constitution: The Lisbon Treaty; Question: To enable the state ratify the Treaty of Lisbon amending the Treaty on European Union and the Treaty establishing the European Community, signed at Lisbon on the 13th day of December 2007, and that Ireland may be a member of the European Union established by virtue of that Treaty </t>
  </si>
  <si>
    <t xml:space="preserve">Result of the referendum on the Twenty-eighth Amendment to the Constitution Bill 2009: The Lisbon Treaty; Question: To enable the state to ratify the Treaty of Lisbon amending the Treaty on European Union and the Treaty establishing the European Community, signed at Lisbon on the 13th day of December 2007, and that Ireland may be a member of the European Union established by virtue of that Treaty. </t>
  </si>
  <si>
    <t>To allow the reduction in judicial pay</t>
  </si>
  <si>
    <t>To enshrine in the constitution the right of the Oireachtas to inquire into matters of public importance and make findings of fact</t>
  </si>
  <si>
    <t>ie_ref_1992_01</t>
  </si>
  <si>
    <t>European Union Treaty</t>
  </si>
  <si>
    <t>approving the European Union Treaty</t>
  </si>
  <si>
    <t>Yes, in favor</t>
  </si>
  <si>
    <t>No, not in favor</t>
  </si>
  <si>
    <t>ie_ref_1992_02a</t>
  </si>
  <si>
    <t>Right to Life</t>
  </si>
  <si>
    <t>on right to life</t>
  </si>
  <si>
    <t>ie_ref_1992_02b</t>
  </si>
  <si>
    <t>Freedom of travel</t>
  </si>
  <si>
    <t>approving freedom of travel</t>
  </si>
  <si>
    <t>ie_ref_1992_02c</t>
  </si>
  <si>
    <t>Freedom of informaiton</t>
  </si>
  <si>
    <t>approving freedom of information</t>
  </si>
  <si>
    <t>ie_ref_1997_01</t>
  </si>
  <si>
    <t>Cabinet confidentiality</t>
  </si>
  <si>
    <t>on cabinet confidentiality</t>
  </si>
  <si>
    <t>ie_ref_1998_01a</t>
  </si>
  <si>
    <t>Northern Ireland</t>
  </si>
  <si>
    <t>amend Constitutional Articles 2, 3 and 29 on the relationship with Northern Ireland</t>
  </si>
  <si>
    <t>ie_ref_1998_01b</t>
  </si>
  <si>
    <t>Amsterdam Treaty</t>
  </si>
  <si>
    <t>on the Amsterdam Treaty</t>
  </si>
  <si>
    <t>ie_ref_1999_01</t>
  </si>
  <si>
    <t>Local Government</t>
  </si>
  <si>
    <t>to insert a new Article 28(a) adding Local Government to the Constitution</t>
  </si>
  <si>
    <t>ie_ref_2001_01a</t>
  </si>
  <si>
    <t>Death penalty</t>
  </si>
  <si>
    <t>ie_ref_2001_01b</t>
  </si>
  <si>
    <t>Rome Statute on ICC</t>
  </si>
  <si>
    <t>ie_ref_2001c</t>
  </si>
  <si>
    <t>Treaty of Nice</t>
  </si>
  <si>
    <t>ie_ref_2002_01</t>
  </si>
  <si>
    <t>Human Life</t>
  </si>
  <si>
    <t>ie_ref_2002_02</t>
  </si>
  <si>
    <t>ie_ref_2004_01</t>
  </si>
  <si>
    <t>Citizenship</t>
  </si>
  <si>
    <t xml:space="preserve">Irish citizenship (27th amendment of the Constitution) ; Question: That the state limit citizenship to those born of at least one Irish percent </t>
  </si>
  <si>
    <t>ie_ref_2008_01</t>
  </si>
  <si>
    <t>Lisbon Treaty</t>
  </si>
  <si>
    <t xml:space="preserve">the Twenty-eighth Amendment to the Constitution: The Lisbon Treaty; Question: To enable the state ratify the Treaty of Lisbon amending the Treaty on European Union and the Treaty establishing the European Community, signed at Lisbon on the 13th day of December 2007, and that Ireland may be a member of the European Union established by virtue of that Treaty </t>
  </si>
  <si>
    <t>ie_ref_2009_01</t>
  </si>
  <si>
    <t xml:space="preserve">the Twenty-eighth Amendment to the Constitution Bill 2009: The Lisbon Treaty; Question: To enable the state to ratify the Treaty of Lisbon amending the Treaty on European Union and the Treaty establishing the European Community, signed at Lisbon on the 13th day of December 2007, and that Ireland may be a member of the European Union established by virtue of that Treaty. </t>
  </si>
  <si>
    <t>ie_ref_2011_01a</t>
  </si>
  <si>
    <t>Judicial pay</t>
  </si>
  <si>
    <t>ie_ref_2011_01b</t>
  </si>
  <si>
    <t>Oireachtas</t>
  </si>
  <si>
    <t>Results of the national referendum approving the European Union Treaty</t>
  </si>
  <si>
    <t>Results of the national referendum on right to life</t>
  </si>
  <si>
    <t>Results of the national referendum approving freedom of travel</t>
  </si>
  <si>
    <t>Results of the national referendum approving freedom of information</t>
  </si>
  <si>
    <t>Results of the national referendum on cabinet confidentiality</t>
  </si>
  <si>
    <t>Results of the national referendum to amend Articles 2, 3 and 29 on the relationship with Northern Ireland</t>
  </si>
  <si>
    <t>TY  - JOUR</t>
  </si>
  <si>
    <t>AU  - Marsh, Michael</t>
  </si>
  <si>
    <t>AU  - O'Malley, Eoin</t>
  </si>
  <si>
    <t>TI  - Ireland</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</si>
  <si>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</si>
  <si>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</si>
  <si>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</si>
  <si>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</si>
  <si>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</si>
  <si>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</si>
  <si>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</si>
  <si>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</si>
  <si>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</si>
  <si>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</si>
  <si>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</si>
  <si>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</si>
  <si>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</si>
  <si>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</si>
  <si>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</si>
  <si>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</si>
  <si>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</si>
  <si>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</si>
  <si>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</si>
  <si>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</si>
  <si>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</si>
  <si>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</si>
  <si>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</si>
  <si>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</si>
  <si>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</si>
  <si>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</si>
  <si>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</si>
  <si>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</si>
  <si>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</si>
  <si>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</si>
  <si>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</si>
  <si>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http://dx.doi.org/10.1111/j.1475-6765.1992.tb00330.x</t>
  </si>
  <si>
    <t>UR  - http://dx.doi.org/10.1111/j.1475-6765.1993.tb00398.x</t>
  </si>
  <si>
    <t>UR  - http://dx.doi.org/10.1111/j.1475-6765.1994.tb00454.x</t>
  </si>
  <si>
    <t>UR  - http://dx.doi.org/10.1111/j.1475-6765.1995.tb00503.x</t>
  </si>
  <si>
    <t>UR  - http://dx.doi.org/10.1111/j.1475-6765.1996.tb00690.x</t>
  </si>
  <si>
    <t>UR  - http://dx.doi.org/10.1111/1475-6765.00357</t>
  </si>
  <si>
    <t>UR  - http://dx.doi.org/10.1111/1475-6765.00051-i1</t>
  </si>
  <si>
    <t>UR  - http://dx.doi.org/10.1111/j.1475-6765.1999.tb00720.x</t>
  </si>
  <si>
    <t>UR  - http://dx.doi.org/10.1111/j.1475-6765.2000.tb01149.x</t>
  </si>
  <si>
    <t>UR  - http://dx.doi.org/10.1111/1475-6765.00609</t>
  </si>
  <si>
    <t>UR  - http://dx.doi.org/10.1111/1475-6765.00052</t>
  </si>
  <si>
    <t>UR  - http://dx.doi.org/10.1111/j.0304-4130.2003.00123.x</t>
  </si>
  <si>
    <t>UR  - http://dx.doi.org/10.1111/j.1475-6765.2004.00196.x</t>
  </si>
  <si>
    <t>UR  - http://dx.doi.org/10.1111/j.1475-6765.2005.00268.x</t>
  </si>
  <si>
    <t>UR  - http://dx.doi.org/10.1111/j.1475-6765.2006.00668.x</t>
  </si>
  <si>
    <t>UR  - http://dx.doi.org/10.1111/j.1475-6765.2007.00743.x</t>
  </si>
  <si>
    <t>UR  - http://dx.doi.org/10.1111/j.1475-6765.2008.00796.x</t>
  </si>
  <si>
    <t>UR  - http://dx.doi.org/10.1111/j.1475-6765.2009.01860.x</t>
  </si>
  <si>
    <t>UR  - http://dx.doi.org/10.1111/j.1475-6765.2010.01957.x</t>
  </si>
  <si>
    <t>UR  - http://dx.doi.org/10.1111/j.1475-6765.2011.02026.x</t>
  </si>
  <si>
    <t>UR  - http://dx.doi.org/10.1111/j.2047-8852.2012.00016.x</t>
  </si>
  <si>
    <t>DO  - 10.1111/j.1475-6765.1992.tb00330.x</t>
  </si>
  <si>
    <t>DO  - 10.1111/j.1475-6765.1993.tb00398.x</t>
  </si>
  <si>
    <t>DO  - 10.1111/j.1475-6765.1994.tb00454.x</t>
  </si>
  <si>
    <t>DO  - 10.1111/j.1475-6765.1995.tb00503.x</t>
  </si>
  <si>
    <t>DO  - 10.1111/j.1475-6765.1996.tb00690.x</t>
  </si>
  <si>
    <t>DO  - 10.1111/1475-6765.00357</t>
  </si>
  <si>
    <t>DO  - 10.1111/1475-6765.00051-i1</t>
  </si>
  <si>
    <t>DO  - 10.1111/j.1475-6765.1999.tb00720.x</t>
  </si>
  <si>
    <t>DO  - 10.1111/j.1475-6765.2000.tb01149.x</t>
  </si>
  <si>
    <t>DO  - 10.1111/1475-6765.00609</t>
  </si>
  <si>
    <t>DO  - 10.1111/1475-6765.00052</t>
  </si>
  <si>
    <t>DO  - 10.1111/j.0304-4130.2003.00123.x</t>
  </si>
  <si>
    <t>DO  - 10.1111/j.1475-6765.2004.00196.x</t>
  </si>
  <si>
    <t>DO  - 10.1111/j.1475-6765.2005.00268.x</t>
  </si>
  <si>
    <t>DO  - 10.1111/j.1475-6765.2006.00668.x</t>
  </si>
  <si>
    <t>DO  - 10.1111/j.1475-6765.2007.00743.x</t>
  </si>
  <si>
    <t>DO  - 10.1111/j.1475-6765.2008.00796.x</t>
  </si>
  <si>
    <t>DO  - 10.1111/j.1475-6765.2009.01860.x</t>
  </si>
  <si>
    <t>DO  - 10.1111/j.1475-6765.2010.01957.x</t>
  </si>
  <si>
    <t>DO  - 10.1111/j.1475-6765.2011.02026.x</t>
  </si>
  <si>
    <t>DO  - 10.1111/j.2047-8852.2012.00016.x</t>
  </si>
  <si>
    <t>SP  - 437</t>
  </si>
  <si>
    <t>SP  - 455</t>
  </si>
  <si>
    <t>SP  - 331</t>
  </si>
  <si>
    <t>SP  - 375</t>
  </si>
  <si>
    <t>SP  - 377</t>
  </si>
  <si>
    <t>SP  - 399</t>
  </si>
  <si>
    <t>SP  - 429</t>
  </si>
  <si>
    <t>SP  - 423</t>
  </si>
  <si>
    <t>SP  - 420</t>
  </si>
  <si>
    <t>SP  - 330</t>
  </si>
  <si>
    <t>SP  - 978</t>
  </si>
  <si>
    <t>SP  - 979</t>
  </si>
  <si>
    <t>SP  - 1030</t>
  </si>
  <si>
    <t>SP  - 1049</t>
  </si>
  <si>
    <t>SP  - 1132</t>
  </si>
  <si>
    <t>SP  - 980</t>
  </si>
  <si>
    <t>SP  - 1012</t>
  </si>
  <si>
    <t>SP  - 986</t>
  </si>
  <si>
    <t>SP  - 1017</t>
  </si>
  <si>
    <t>SP  - 1004</t>
  </si>
  <si>
    <t>SP  - 141</t>
  </si>
  <si>
    <t>EP  - 442</t>
  </si>
  <si>
    <t>EP  - 466</t>
  </si>
  <si>
    <t>EP  - 337</t>
  </si>
  <si>
    <t>EP  - 383</t>
  </si>
  <si>
    <t>EP  - 404</t>
  </si>
  <si>
    <t>EP  - 439</t>
  </si>
  <si>
    <t>EP  - 427</t>
  </si>
  <si>
    <t>EP  - 424</t>
  </si>
  <si>
    <t>EP  - 334</t>
  </si>
  <si>
    <t>EP  - 983</t>
  </si>
  <si>
    <t>EP  - 985</t>
  </si>
  <si>
    <t>EP  - 1032</t>
  </si>
  <si>
    <t>EP  - 1055</t>
  </si>
  <si>
    <t>EP  - 1134</t>
  </si>
  <si>
    <t>EP  - 1018</t>
  </si>
  <si>
    <t>EP  - 991</t>
  </si>
  <si>
    <t>EP  - 1024</t>
  </si>
  <si>
    <t>EP  - 1010</t>
  </si>
  <si>
    <t>EP  - 152</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</si>
  <si>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</si>
  <si>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</si>
  <si>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</si>
  <si>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</si>
  <si>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</si>
  <si>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</si>
  <si>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</si>
  <si>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</si>
  <si>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</si>
  <si>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</si>
  <si>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</si>
  <si>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</si>
  <si>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</si>
  <si>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</si>
  <si>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</si>
  <si>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</si>
  <si>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</si>
  <si>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</si>
  <si>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</si>
  <si>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</si>
  <si>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</si>
  <si>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</si>
  <si>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http://en.wikipedia.org/wiki/Politics_of_Ireland</t>
  </si>
  <si>
    <t>http://parlgov.org/stable/data/irl.html</t>
  </si>
  <si>
    <t>http://www.nsd.uib.no/european_election_database/country/ireland</t>
  </si>
  <si>
    <t>http://www.ipu.org/parline-e/reports/2153_A.htm</t>
  </si>
  <si>
    <t>http://data.un.org/CountryProfile.aspx?crname=Ireland</t>
  </si>
  <si>
    <t>https://www.cia.gov/library/publications/the-world-factbook/geos/ei.html</t>
  </si>
  <si>
    <t>The full data file in xlsx format also contains information on referendums</t>
  </si>
  <si>
    <t>Prime Minister/Taoiseach:</t>
  </si>
  <si>
    <t>Deputy Prime Minister/Tinaiste:</t>
  </si>
  <si>
    <t>Minister for Defense:</t>
  </si>
  <si>
    <t>Minister for the Gaeltacht:</t>
  </si>
  <si>
    <t>Minister for the Defence and for the Gaeltacht:</t>
  </si>
  <si>
    <t>Minister for Agriculture and Food:</t>
  </si>
  <si>
    <t>Minister for Agriculture, Food and Forestry:</t>
  </si>
  <si>
    <t>Minister for Agriculture, Fisheries and Food:</t>
  </si>
  <si>
    <t>Minister for Agriculture, Food and the Marine</t>
  </si>
  <si>
    <t>Minister for Communications, Energy and Natural Resources</t>
  </si>
  <si>
    <t>Minister for Education and Science</t>
  </si>
  <si>
    <t>Minister for Education and Science:</t>
  </si>
  <si>
    <t>Minister for Arts, Heritage, Gaeltacht and the Islands:</t>
  </si>
  <si>
    <t>Minister for Arts, Culture and Gaeltacht:</t>
  </si>
  <si>
    <t>Minister for Arts, Heritage and the Gaeltacht</t>
  </si>
  <si>
    <t>Minister for Arts, Sport and Tourism:</t>
  </si>
  <si>
    <t>Minister for Community, Rural and Gaeltacht Affairs:</t>
  </si>
  <si>
    <t>Minister for Energy:</t>
  </si>
  <si>
    <t>Minister for the Environment:</t>
  </si>
  <si>
    <t>Minister for the Environment and Local Government:</t>
  </si>
  <si>
    <t>Minister for the Environment, Community and Local Government</t>
  </si>
  <si>
    <t>Minister for Environment, Heritage and Local Government:</t>
  </si>
  <si>
    <t>Minister for Foreign Affairs:</t>
  </si>
  <si>
    <t>Minister for Finance:</t>
  </si>
  <si>
    <t>Minister for Enterprise and Employment:</t>
  </si>
  <si>
    <t>Minister for Enterprise, Trade and Employment:</t>
  </si>
  <si>
    <t>Minister for Health:</t>
  </si>
  <si>
    <t>Minister for Health and Children:</t>
  </si>
  <si>
    <t>Minister for Children and Youth Affairs</t>
  </si>
  <si>
    <t>Minister for Industry and Commerce:</t>
  </si>
  <si>
    <t>Minister for Industry and Commerce, Minister for Justice: Pidraig Flynn (1939 male, FF)</t>
  </si>
  <si>
    <t>Minister for Equality and Law Reform:</t>
  </si>
  <si>
    <t>Minister for Justice:</t>
  </si>
  <si>
    <t>Minister for Justice and Communications:</t>
  </si>
  <si>
    <t>Minister for Justice, Equality and Law Reform:</t>
  </si>
  <si>
    <t>Minister for Justice and Equality</t>
  </si>
  <si>
    <t>Minister for Labour:</t>
  </si>
  <si>
    <t>Minister for the Marine:</t>
  </si>
  <si>
    <t>Minister for the Marine and Natural Resources:</t>
  </si>
  <si>
    <t>Minister for Communications, Marine and Natural Resources:</t>
  </si>
  <si>
    <t>Minister for Public Enterprise:</t>
  </si>
  <si>
    <t>Minister for Social Welfare:</t>
  </si>
  <si>
    <t>Minister for Social, Community and Family Affairs:</t>
  </si>
  <si>
    <t>Minister for Social and Family Affairs:</t>
  </si>
  <si>
    <t>Minister for Transport:</t>
  </si>
  <si>
    <t>Minister for Tourism and Transport:</t>
  </si>
  <si>
    <t>Minister for Tourism, Transport and Communications:</t>
  </si>
  <si>
    <t>Minister for Tourism, Sport and Recreation:</t>
  </si>
  <si>
    <t>Minister for Tourism and Trade:</t>
  </si>
  <si>
    <t>Minister for Transport, Energy and Communications:</t>
  </si>
  <si>
    <t>Minister for Public Expenditure and Reform</t>
  </si>
  <si>
    <t>Minister for Jobs, Enterprise and Innovation</t>
  </si>
  <si>
    <t>Minister for Social Protection</t>
  </si>
  <si>
    <t>Prime Minister</t>
  </si>
  <si>
    <t>Taoiseach</t>
  </si>
  <si>
    <t>Deputy Prime Minister</t>
  </si>
  <si>
    <t>Tánaiste</t>
  </si>
  <si>
    <t>Enda Kenny (1951 male, Fine Gael)</t>
  </si>
  <si>
    <t>Éamon Gilmore (1955 male, Labour)</t>
  </si>
  <si>
    <t>Alan Shatter (1951 male, Fine Gael)</t>
  </si>
  <si>
    <t>Simon Coveney (1972 male, Fine Gael)</t>
  </si>
  <si>
    <t>Pat Rabbitte (1949 male, Labour)</t>
  </si>
  <si>
    <t>Ruairí Quinn (1946 male, Labour)</t>
  </si>
  <si>
    <t>Jimmy Deenihan (1952 male, Fine Gael)</t>
  </si>
  <si>
    <t>Phil Hogan (1960 male, Fine Gael)</t>
  </si>
  <si>
    <t>Michael Noonan (1943 male, Fine Gael)</t>
  </si>
  <si>
    <t>James Reilly (1955 male, Fine Gael)</t>
  </si>
  <si>
    <t>Frances FitzGerald (1950 female, Fine Gael)</t>
  </si>
  <si>
    <t>Brendan Howlin (1956 male, Labour)</t>
  </si>
  <si>
    <t>Richard Bruton (1953 male, Fine Gael)</t>
  </si>
  <si>
    <t>Joan Burton (1949 female, Labour)</t>
  </si>
  <si>
    <t>Kenny I</t>
  </si>
  <si>
    <t>Enda Kenny (1951 male, ie_fg01)</t>
  </si>
  <si>
    <t>Alan Shatter (1951 male, ie_fg01)</t>
  </si>
  <si>
    <t>Simon Coveney (1972 male, ie_fg01)</t>
  </si>
  <si>
    <t>Jimmy Deenihan (1952 male, ie_fg01)</t>
  </si>
  <si>
    <t>Phil Hogan (1960 male, ie_fg01)</t>
  </si>
  <si>
    <t>Michael Noonan (1943 male, ie_fg01)</t>
  </si>
  <si>
    <t>James Reilly (1955 male, ie_fg01)</t>
  </si>
  <si>
    <t>Frances FitzGerald (1950 female, ie_fg01)</t>
  </si>
  <si>
    <t>Richard Bruton (1953 male, ie_fg01)</t>
  </si>
  <si>
    <t>Éamon Gilmore (1955 male, ie_lp01)</t>
  </si>
  <si>
    <t>Pat Rabbitte (1949 male, ie_lp01)</t>
  </si>
  <si>
    <t>Ruairí Quinn (1946 male, ie_lp01)</t>
  </si>
  <si>
    <t>Brendan Howlin (1956 male, ie_lp01)</t>
  </si>
  <si>
    <t>Joan Burton (1949 female, ie_lp01)</t>
  </si>
  <si>
    <t>Date:</t>
  </si>
  <si>
    <t>Government:</t>
  </si>
  <si>
    <t>Bruton I</t>
  </si>
  <si>
    <t>Ahern II</t>
  </si>
  <si>
    <t>Charles Haughey (1925 male, FF)</t>
  </si>
  <si>
    <t>Prime Minister/Taoiseach: Albert Reynolds (1932 male, Fianna Fail)</t>
  </si>
  <si>
    <t>Prime Ministernaoiseach, Minister for Energy: Albert Reynolds (1932 male, FF)</t>
  </si>
  <si>
    <t>Prime Minister/Taoiseach: Albert Reynolds (1932 male, FF)</t>
  </si>
  <si>
    <t>Prime Ministernaoiseach: John Bruton (1947 male, FG)</t>
  </si>
  <si>
    <t>Prime Minister/Taoiseach: Bertie Ahern (1951 male, Fianna Fáil)</t>
  </si>
  <si>
    <t>Taoiseach (Prime Minister): Bertie Ahern (1951 male, FF)</t>
  </si>
  <si>
    <t>Prime Minister/Taoiseach: Brian Cowen (1960 male, Fianna Fáil)</t>
  </si>
  <si>
    <t>John Wilson (1923 male, FF)</t>
  </si>
  <si>
    <t>Deputy Prime MinistedTinaiste - Minister for the Defence and for the Gaeltacht: John Wilson (1923 male, Fianna Fail)</t>
  </si>
  <si>
    <t>Deputy Prime Ministerninaiste, Minister for Foreign Affairs: Dick Spring (1950 male, Labour)</t>
  </si>
  <si>
    <t>Deputy Prime Minister/Tbnaiste, Minister for Foreign Affairs: Dick Spring (1950 male, Labour)</t>
  </si>
  <si>
    <t>Deputy Prime Minister/Tánaiste – Minister for Enterprise and Employment: Mary Harney (1953 female, Progressive Democrats)</t>
  </si>
  <si>
    <t>Deputy Prime Minister/Tánaiste - Minister for Enterprise, Trade and Employment: Mary Harney (1953 female, Progressive Democrats)</t>
  </si>
  <si>
    <t>Tánaiste and Minister for Health: Mary Harney (1953 female, PD)</t>
  </si>
  <si>
    <r>
      <t xml:space="preserve">Michael McDowell (1951 male, PD) </t>
    </r>
    <r>
      <rPr>
        <i/>
        <sz val="8"/>
        <rFont val="Calibri"/>
        <family val="2"/>
      </rPr>
      <t>replaced</t>
    </r>
    <r>
      <rPr>
        <sz val="8"/>
        <rFont val="Calibri"/>
        <family val="2"/>
      </rPr>
      <t xml:space="preserve"> Mary Harney (1953 female, PD) as Tánaiste (Deputy Prime Minister) on September 12. Each kept their respective ministerial portfolios , 2006</t>
    </r>
  </si>
  <si>
    <t>Deputy Prime Minister/Tánaiste – Minister for Finance: Brian Cowen (1960 male, Fianna Fáil)</t>
  </si>
  <si>
    <t>Deputy Prime Minister/Tánaiste and Minister for Enterprise, Trade and Employment: Mary Coughlan (1965 female, Fianna Fáil)</t>
  </si>
  <si>
    <t>*Charles Haughey (1925 male, FF)</t>
  </si>
  <si>
    <t>Vincent Brady (1936 male, FF)</t>
  </si>
  <si>
    <t>Minister for Defence, Minister for the Marine: David Andrews (1935 male, FF)</t>
  </si>
  <si>
    <t>Minister for Defence and the Marine: Hugh Coveney (1935 male, FG)</t>
  </si>
  <si>
    <t>Minister for Defence and for the Marine: Hugh Coveney (1935 male, FG); replaced on May 21 by Sean Barrett (1944 male, FG)</t>
  </si>
  <si>
    <t>Minister for Defence and the Marine: Seán Barrett (1944 male, FG)</t>
  </si>
  <si>
    <t xml:space="preserve">Minister for Defence: Michael Smith (1940 male, Fianna Fáil) </t>
  </si>
  <si>
    <t>Minister for Defence: Willie O'Dea (1952 male, FF)</t>
  </si>
  <si>
    <t>Minister for Defence: Willie O'Dea (1952 male, Fianna Fáil)</t>
  </si>
  <si>
    <t>Minister for Defence</t>
  </si>
  <si>
    <t>Michael O'Kennedy (1936 male, FF)</t>
  </si>
  <si>
    <t>Michael Woods (1935 male, FF)</t>
  </si>
  <si>
    <t>Minister for Agriculture and Food: Joe Walsh (1943 male, Fianna Fail)</t>
  </si>
  <si>
    <t>Minister for Agriculture and Food: Joe Walsh (1943 male, Fianna Fáil)</t>
  </si>
  <si>
    <t>Minister for Agriculture and Food: Mary Coughlan (1965 female, FF), 2004</t>
  </si>
  <si>
    <t>Minister for Agriculture, Food and Forestry: Joe Walsh (1943 male, FF)</t>
  </si>
  <si>
    <t>Minister for Agriculture, Food and Forestry: Ivan Yates (1959 male, FG)</t>
  </si>
  <si>
    <t>Minister for Agriculture, Fisheries and Food: Mary Coughlan (1965 female, Fianna Fáil)</t>
  </si>
  <si>
    <t>Minister for Agriculture, Fisheries and Food: Brendan Smith (1956, male Fianna Fáil)</t>
  </si>
  <si>
    <t>Mary O'Rourke (1937 female, FF)</t>
  </si>
  <si>
    <t>Noel Davern (1945 male, FF)</t>
  </si>
  <si>
    <t>Minister for Education: S*amus Brennan (1948 male, Fianna Fail)</t>
  </si>
  <si>
    <t>Minister for Education: Niamh Bhreathnach (1945 female, Labour)</t>
  </si>
  <si>
    <t>Minister for Education Micheál Martin (1960 male, Fianna Fáil)</t>
  </si>
  <si>
    <t>Minister for Education and Science: Noel Dempsey (1953 male, Fianna Fáil)</t>
  </si>
  <si>
    <t>Minister for Education and Science: Mary Hanafin (1959 female, FF), 2004</t>
  </si>
  <si>
    <t>Minister for Education and Science: Mary Hanafin (1959 female, Fianna Fáil)</t>
  </si>
  <si>
    <t xml:space="preserve">Minister for Education and Science: Batt O'Keeffe (1945, male Fianna Fáil) </t>
  </si>
  <si>
    <t>Minister for Arts, Heritage, Gaeltacht and the Islands: Síle de Valera (1954 female, Fianna Fáil)</t>
  </si>
  <si>
    <t>Minister for Arts, Culture and Gaeltacht: Michael D. Higgins (1941 male, Labour)</t>
  </si>
  <si>
    <t>Minister for Arts, Culture &amp; the Gaeltacht: Michael D. Higgins (1941 male, Labour)</t>
  </si>
  <si>
    <t xml:space="preserve">Minister for Arts, Sport and Tourism: John O'Donoghue (1956 male, Fianna Fáil) </t>
  </si>
  <si>
    <t>Minister for Arts, Sport and Tourism: John O'Donoghue (1956 male, FF)*, 2004</t>
  </si>
  <si>
    <t>Minister for Arts, Sport and Tourism: Seamus Brennan (1948 male, Fianna Fáil)</t>
  </si>
  <si>
    <t>Minister for Arts, Sport and Tourism: Martin Cullen (1954 male, Fianna Fáil)</t>
  </si>
  <si>
    <t>Minister for Community, Rural and Gaeltacht Affairs: Éamon Ó Cuív (1950 male, Fianna Fáil)</t>
  </si>
  <si>
    <t>Minister for Community, Rural and Gaeltacht (Irish-language region) Affairs: Éamon Ó Cuív (1950 male, FF)*, 2004</t>
  </si>
  <si>
    <t>Bobby Molloy (1936 male, PD)</t>
  </si>
  <si>
    <t>Minister for Energy: Bobby Molloy (1936 male, Progressive Democrat); resigned 4 November, succeeded by the Taoiseach Albert Reynolds.</t>
  </si>
  <si>
    <t>Minister for Transport, Energy and Communications: Brian Cowen (1960 male, FF)</t>
  </si>
  <si>
    <t>Padraig Flynn (1939 male, FF; dismissed 8.11.1991)</t>
  </si>
  <si>
    <t>Rory O’Hanlon (1934 male, FF)</t>
  </si>
  <si>
    <t>Minister for the Environment: Michael Smith (1940 male, Fianna Ffil)</t>
  </si>
  <si>
    <t>Minister for the Environment: Michael Smith (1940 male, FF)</t>
  </si>
  <si>
    <t>Minister for Environment: Brendan Howlin (1956 male, Labour)</t>
  </si>
  <si>
    <t>Minister for the Environment: Noel Dempsey (1953 male, Fianna Fáil)</t>
  </si>
  <si>
    <t>Minister for the Environment and Local Government: Martin Cullen (1954 male, Fianna Fáil)</t>
  </si>
  <si>
    <t>Minister for the Environment and Local Government: John Gormley (1959 male, Green Party)</t>
  </si>
  <si>
    <t>Minister for Environment, Heritage and Local Government: Dick Roche (1947 male, FF), 2004</t>
  </si>
  <si>
    <t>Gerard Collins (1938 male, FF)</t>
  </si>
  <si>
    <t>Minister for Foreign Affairs: David Andrews (1935 male, Fianna Fail)</t>
  </si>
  <si>
    <t xml:space="preserve">Minister for Foreign Affairs: David Andrews (1935 male, Fianna Fáil) </t>
  </si>
  <si>
    <t xml:space="preserve">Minister for Foreign Affairs: Brian Cowen (1960 male, Fianna Fáil) </t>
  </si>
  <si>
    <t>Minister for Foreign Affairs: Dermot Ahern (1955 male, FF)</t>
  </si>
  <si>
    <t>Minister for Foreign Affairs: Dermot Ahern (1955 male, Fianna Fáil)</t>
  </si>
  <si>
    <t>Minister for Foreign Affairs: Micheál Martin (1960 male, Fianna Fáil)</t>
  </si>
  <si>
    <t>Minister of Foreign Affairs</t>
  </si>
  <si>
    <t>Albert Reynolds (1932 male, FF; dismissed 7.11.1991)</t>
  </si>
  <si>
    <t>Bertie Ahern (1951 male, FF)</t>
  </si>
  <si>
    <t>Minister for Finance: Bertie Ahern (1951 male, Fianna Fail)</t>
  </si>
  <si>
    <t>Minister for Finance: Bertie Ahern (1951 male, FF)</t>
  </si>
  <si>
    <t>Minister for Finance: Ruairí Quinn (1946 male, Labour)</t>
  </si>
  <si>
    <t>Minister for Finance Charlie McCreevy (1949 male, Fianna Fáil)</t>
  </si>
  <si>
    <t>Minister for Finance: Charlie McCreevy (1949 male, Fianna Fáil)</t>
  </si>
  <si>
    <t>Minister for Finance: Brian Cowen (1960 male, FF), 2004</t>
  </si>
  <si>
    <t>Minister for Finance: Brian Lenihan (1959 male, Fianna Fáil)</t>
  </si>
  <si>
    <t>Minister for Finance</t>
  </si>
  <si>
    <t>Minister for Enterprise and Employment: Ruairi Quinn (1946 male, Labour)</t>
  </si>
  <si>
    <t>Minister for Enterprise and Employment: Richard Bruton (1953 male, FG))</t>
  </si>
  <si>
    <t>Deputy Prime Minister/Tánaiste – Minister for Enterprise and Employment: Mary Harney (1953 female, Progressive Democrats), until 1998@</t>
  </si>
  <si>
    <t>Deputy Prime Minister/T´anaiste – Minister for Enterprise, Trade and Employment: Mary Harney (1953 female, PDs), from 1998 (@)</t>
  </si>
  <si>
    <t>Minister for Enterprise, Trade and Employment: Micheál Martin (1960 male, FF), 2004</t>
  </si>
  <si>
    <t>Minister for Enterprise, Trade and Employment: Micheál Martin (1960 male, Fianna Fáil)</t>
  </si>
  <si>
    <t>Rory O'Hanlon (1934 male, FF)</t>
  </si>
  <si>
    <t>Minister for Health: John O’Connell (1930 male, Fianna Fail)</t>
  </si>
  <si>
    <t>Minister for Health: Brendan Howlin (1956 male, Labour)</t>
  </si>
  <si>
    <t>Minister for Health: Michael Noonan (1943 male, FG)</t>
  </si>
  <si>
    <t>Tánaiste and Minister for Health: Mary Harney (1953 female, PD), 2004</t>
  </si>
  <si>
    <t>Minister for Health</t>
  </si>
  <si>
    <t>Minister for Health and Children: Brian Cowen (1960 male, Fianna Fáil)</t>
  </si>
  <si>
    <t>Minister for Health and Children: Micheál Martin (1960 male, Fianna Fáil)</t>
  </si>
  <si>
    <t>Minister for Health and Children: Mary Harney (1953 female, Progressive Democrats)</t>
  </si>
  <si>
    <t>Desmond O’Malley (1939 male, PD)</t>
  </si>
  <si>
    <t>Minister for Industry and Commerce: Desmond O’Malley (1939 male, Progressive Democrat); resigned on 4 November, succeeded by the Minister for Justice, Piidraig Hynn.</t>
  </si>
  <si>
    <t>Minister for Equality and Law Reform: Mervyn Taylor (1931 male, Labour)</t>
  </si>
  <si>
    <t>Ray Burke (1943 male, FF*)</t>
  </si>
  <si>
    <t>Minister for Justice, Piidraig Flynn (1939 male, Fianna Fail)</t>
  </si>
  <si>
    <t>Minister for Justice: Miire Geoghegan-Quinn (1950 female, FF)</t>
  </si>
  <si>
    <t>Minister for Justice: Nora Owen (1945 female, FG)</t>
  </si>
  <si>
    <t>Minister for Justice, Equality and Law Reform: John O’Donoghue (1956 male, Fianna Fáil)</t>
  </si>
  <si>
    <t>Minister for Justice, Equality and Law Reform: Michael McDowell (1951 male, Progressive Democrats)</t>
  </si>
  <si>
    <t>Minister for Justice, Equality and Law Reform: Michael McDowell (1951 male, PD)*</t>
  </si>
  <si>
    <t>Minister for Justice, Equality and Law Reform: Brian Lenihan (1959 male, Fianna Fáil)</t>
  </si>
  <si>
    <t>Minister for Justice, Equality and Law Reform: Dermot Ahern (1955 male, Fianna Fáil)</t>
  </si>
  <si>
    <t>Minister for Labour: Brian Cowen (1960 male, Fianna Fail)</t>
  </si>
  <si>
    <t>Minister for the Marine: Michael Woods (1935 male, Fianna Fail)</t>
  </si>
  <si>
    <t>Minister for the Marine and Natural Resources: Michael Woods (1935 male, Fianna Fáil)</t>
  </si>
  <si>
    <t>Minister for Communications, Marine and Natural Resources: Dermot Ahern (1955 male, Fianna Fáil)</t>
  </si>
  <si>
    <t>Minister for Communications, Marine and Natural Resources: Noel Dempsey (1953 male, FF), 2004</t>
  </si>
  <si>
    <t>Minister for Communications, Marine and Natural Resources: Éamon Ryan (1963 male, Green Party)</t>
  </si>
  <si>
    <t>Minister for Public Enterprise: Mary O’Rourke (1937 female, Fianna Fáil)</t>
  </si>
  <si>
    <t>Minister for Social Welfare: Charles McCreevy (1949 male, Fianna Fail)</t>
  </si>
  <si>
    <t>Minister for Social Welfare: Michael Woods (1935 male, FF)</t>
    <phoneticPr fontId="20" type="noConversion"/>
  </si>
  <si>
    <t>Minister for Social Welfare: Proinsias De Rossa (1940 male, DL)</t>
  </si>
  <si>
    <t>Minister for Social, Community and Family Affairs: Dermot Ahern (1955 male, Fianna Fáil)</t>
  </si>
  <si>
    <t xml:space="preserve">Minister for Social and Family Affairs: Mary Coughlan (1965 female, Fianna Fáil) </t>
  </si>
  <si>
    <t>Minister for Social and Family Affairs: Séamus Brennan (1948 male, FF), 2004</t>
  </si>
  <si>
    <t>Minister for Social and Family Affairs: Martin Cullen (1954 male, Fianna Fáil)</t>
  </si>
  <si>
    <t>Minister for Social and Family Affairs: Mary Hanafin (1959 female, Fianna Fáil)</t>
  </si>
  <si>
    <t>Minister for Transport: Seamus Brennan (1948 male, Fianna Fáil)</t>
  </si>
  <si>
    <t>Minister for Transport: Martin Cullen (1954 male, FF), 2004</t>
  </si>
  <si>
    <t>Minister for Transport: Noel Dempsey (1953 male, Fianna Fáil)</t>
  </si>
  <si>
    <t>Seamus Brennan (1948 male, FF*)</t>
  </si>
  <si>
    <t>Seamus Brennan (1948 male, FF)</t>
  </si>
  <si>
    <t>Minister for Tourism, Transport and Communications: Máire Geoghegan-Quinn (1950 female, Fianna Fail)</t>
  </si>
  <si>
    <t>Minister for Tourism, Sport and Recreation: James McDaid (1949 male, Fianna Fáil)</t>
  </si>
  <si>
    <t>Minister for Tourism and Trade: Charlie McCreevy (1949 male, FF)</t>
  </si>
  <si>
    <t>Minister for Tourism and Trade: Enda Kenny (1951 male, FG)</t>
  </si>
  <si>
    <t>Minister for Transport, Energy and Communications: Michael Lowry (1954 male, FG)</t>
  </si>
  <si>
    <t>Minister for Transport, Energy and Communications: Alan Dukes (1945 male, FG)</t>
  </si>
  <si>
    <t>Note: *The Taoiseach, Charles Haughey, took on the additional post of Minister of Defence on 31
October 1990 after the incumbent had been sacked. There were thus only 14 members of the
Cabinet on 1 January 1991. The post was filled on 5 February, 1991. The new Minister of
Defence was Brendan Daly (1940 male FF). In addition at this time, Seamus Brennan, Minister
for Transport and Tourism, was given the added responsibility for Communications, a portfolio
previously held by Justice Minister Ray Burke.
Issues</t>
  </si>
  <si>
    <t>Note: The Progressive Democrats withdrew from the government on 4 November, and the government itself resigned on 5 November following its defeat in a vote of no confidence in the DBil, which was then dissolved. The outgoing ministers continued to serve in their positions pending the election and the formation of a new government.</t>
  </si>
  <si>
    <t>Note: Ray Burke resigned as Minister for Foreign Affairs on Oct 7, 1997 and was replaced by Andrews the next day, who was himself replaced as the Minister for Defence by Michael Smith</t>
  </si>
  <si>
    <t xml:space="preserve">Note: Two other political appointees, the government chief whip and the Attorney General, also sit at cabinet but are not full cabinet members.
</t>
  </si>
  <si>
    <t>Note: * Ministers who kept their portfolios following the reshuffle on 29 September.</t>
  </si>
  <si>
    <t>Note: Three other political appointees – the government chief whip, the Attorney General and the Minister for Children – also sit at cabinet, but are not full cabinet members.</t>
  </si>
  <si>
    <t>gray (light)</t>
  </si>
  <si>
    <t>PY  - 2013</t>
  </si>
  <si>
    <t>SP  - 105</t>
  </si>
  <si>
    <t>EP  - 110</t>
  </si>
  <si>
    <t>VL  - 52</t>
  </si>
  <si>
    <t>UR  - http://dx.doi.org/10.1111/j.2047-8852.12015</t>
  </si>
  <si>
    <t>DO  - 10.1111/j.2047-8852.12015</t>
  </si>
  <si>
    <t>EPP</t>
  </si>
  <si>
    <t>ALDE</t>
  </si>
  <si>
    <t>-</t>
  </si>
  <si>
    <t>GUE/NGL</t>
  </si>
  <si>
    <t>Various</t>
  </si>
  <si>
    <t>Direct Democracy Ireland (DDI)</t>
  </si>
  <si>
    <t>People Before Profit Alliance (PBPA)</t>
  </si>
  <si>
    <t>Catholic Democrats</t>
  </si>
  <si>
    <t>Catholic Democrats (CD)</t>
  </si>
  <si>
    <t>Direct Democracy Ireland</t>
  </si>
  <si>
    <t>People Before Profit Alliance</t>
  </si>
  <si>
    <t>DDI</t>
  </si>
  <si>
    <t>CD</t>
  </si>
  <si>
    <t>ie_ddi01</t>
  </si>
  <si>
    <t>ie_cd01</t>
  </si>
  <si>
    <t>https://electionsireland.org/result.cfm?election=1994E&amp;cons=527</t>
  </si>
  <si>
    <t>Independent-Rónán Mullen</t>
  </si>
  <si>
    <t>Independent-Nessa Childers</t>
  </si>
  <si>
    <t>Independent-Diarmuid O’Flynn</t>
  </si>
  <si>
    <t>Fis Nua (FN)</t>
  </si>
  <si>
    <t>Independent-Pat Cox</t>
  </si>
  <si>
    <t>Independent-Dana Rosemary Scallion</t>
  </si>
  <si>
    <t>Independent-Marian Harkin</t>
  </si>
  <si>
    <t>Independent-Kathy Sinnott</t>
  </si>
  <si>
    <t>Independent-Luke ‘Ming’ Flanagan</t>
  </si>
  <si>
    <t>S&amp;D</t>
  </si>
  <si>
    <t>ie_pbp01</t>
  </si>
  <si>
    <t>PBP</t>
  </si>
  <si>
    <t>ie_fn01</t>
  </si>
  <si>
    <t>no acronym</t>
  </si>
  <si>
    <t>FN</t>
  </si>
  <si>
    <t>Fis Nua</t>
  </si>
  <si>
    <t>New Vision</t>
  </si>
  <si>
    <t>ie_independent_pc01</t>
  </si>
  <si>
    <t>ie_independent_ds01</t>
  </si>
  <si>
    <t>ie_independent_mh01</t>
  </si>
  <si>
    <t>ie_independent_ks01</t>
  </si>
  <si>
    <t>ie_independent_lf01</t>
  </si>
  <si>
    <t>ie_independent_rm01</t>
  </si>
  <si>
    <t>ie_independent_nc01</t>
  </si>
  <si>
    <t>ie_independent_do01</t>
  </si>
  <si>
    <t>Ad interim</t>
  </si>
  <si>
    <t>Minister for Industry and Commerce</t>
  </si>
  <si>
    <t>Charles Flanagan (1956 male, Fine Gael)</t>
  </si>
  <si>
    <t>Alex White (1958 male, Labour)</t>
  </si>
  <si>
    <t>Minister for Education and Skills</t>
  </si>
  <si>
    <t>Jan O'Sullivan (1950 female, Labour)</t>
  </si>
  <si>
    <t>Alan Kelly (1975 male, Labour)</t>
  </si>
  <si>
    <t>Minister for Foreign Affairs and Trade:</t>
  </si>
  <si>
    <t>Leo Varadkar (1979 male, Fine Gael)</t>
  </si>
  <si>
    <t>Minister for Transport, Tourism and Sport:</t>
  </si>
  <si>
    <t>Calculations for integration with ParlGov Database</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</si>
  <si>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</si>
  <si>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</si>
  <si>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</si>
  <si>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</si>
  <si>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</si>
  <si>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</si>
  <si>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</si>
  <si>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</si>
  <si>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</si>
  <si>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</si>
  <si>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</si>
  <si>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Needs ministers before 2011
Format: Needs new parvotes_lh (currently empty), parlvotes_uh, info_parties 
Additional data: Could use party logo, party website, party founding, name, merge/split, leader data</t>
  </si>
  <si>
    <t>VL  - 56</t>
  </si>
  <si>
    <t>PY  - 2017</t>
  </si>
  <si>
    <t>AU  - COURTNEY, MICHAEL</t>
  </si>
  <si>
    <t>AU  - O'MALLEY, EOIN</t>
  </si>
  <si>
    <t>PB  - John Wiley &amp; Sons Ltd</t>
  </si>
  <si>
    <t>UR  - http://dx.doi.org/10.1111/2047-8852.12162</t>
  </si>
  <si>
    <t>DO  - 10.1111/2047-8852.12162</t>
  </si>
  <si>
    <t>SP  - 137</t>
  </si>
  <si>
    <t>EP  - 144</t>
  </si>
  <si>
    <t>ER  -</t>
  </si>
  <si>
    <t>ie_sd01</t>
  </si>
  <si>
    <t>Social Democrats</t>
  </si>
  <si>
    <t>Daonlathaigh Shóisialta</t>
  </si>
  <si>
    <t>SD</t>
  </si>
  <si>
    <t>ie_aaa-pbp01</t>
  </si>
  <si>
    <t>Anti-Austerity Party-People Before Profits</t>
  </si>
  <si>
    <t>AAA-PBP</t>
  </si>
  <si>
    <t>Anti-Austerity Alliance-People Before Profits</t>
  </si>
  <si>
    <t>ie_i4c01</t>
  </si>
  <si>
    <t>I4C</t>
  </si>
  <si>
    <t>Neamhspleáigh ar son an Athraithe</t>
  </si>
  <si>
    <t>Independents 4 Change</t>
  </si>
  <si>
    <t>Independent 4 Change</t>
  </si>
  <si>
    <t>ie_ref_2012_01a</t>
  </si>
  <si>
    <t>Fiscal Compact</t>
  </si>
  <si>
    <t>To allow the government to ratify the fiscal compact 9Treaty on Stability, Coordination and Governance in Economic and Monetary Union).</t>
  </si>
  <si>
    <t>ie_ref_2012_01b</t>
  </si>
  <si>
    <t>Constitution</t>
  </si>
  <si>
    <t>To explicitly enshrine the legal rights of children in the Constitution</t>
  </si>
  <si>
    <t>ie_ref_2013_01a</t>
  </si>
  <si>
    <t>Seanad</t>
  </si>
  <si>
    <t>To Abolish the Seanad Eireann</t>
  </si>
  <si>
    <t>ie_ref_2015_01a</t>
  </si>
  <si>
    <t>Same-Sex Marriage</t>
  </si>
  <si>
    <t>Marriage may be contracted in accordance with law by two persons without distinction as to their sex</t>
  </si>
  <si>
    <t>Abortion</t>
  </si>
  <si>
    <t>ie_ref_2018_01a</t>
  </si>
  <si>
    <t>Regulation of Termination of Pregnancy</t>
  </si>
  <si>
    <t>Kenny II</t>
  </si>
  <si>
    <t>www.taoiseach.gov.ie</t>
  </si>
  <si>
    <t>ie_ref_2018_01b</t>
  </si>
  <si>
    <t>Blasphemy</t>
  </si>
  <si>
    <t>Repeal of offence of publication or utterance of blasphemous matter</t>
  </si>
  <si>
    <t>Frances Fitzgerald (1950 female, ie_fg01)</t>
  </si>
  <si>
    <t>Leo Varadkar (1979 male, ie_fg01)</t>
  </si>
  <si>
    <t>Charles Flanagan (1956 male, ie_fg01)</t>
  </si>
  <si>
    <t>male</t>
  </si>
  <si>
    <t>Paschal Donohoe (1974 male, ie_fg01)</t>
  </si>
  <si>
    <t>Heather Humphreys (1964 female, ie_fg01)</t>
  </si>
  <si>
    <t>Minister for Arts, Heritage, Regional, Rural and Gaeltacht Affair</t>
  </si>
  <si>
    <t>female</t>
  </si>
  <si>
    <t>Simon Harris (1986 male, ie_fg01)</t>
  </si>
  <si>
    <t>Michael Creed (1963 male, ie_fg01)</t>
  </si>
  <si>
    <t>Mary Mitchell-O'Connor (1959 female, ie_fg01)</t>
  </si>
  <si>
    <t>Minister for Housing, Planning, Community, and Local Government</t>
  </si>
  <si>
    <t>Minister for Communications, Climate Action and Environment</t>
  </si>
  <si>
    <t>Valadkar I</t>
  </si>
  <si>
    <t>Minister for Enterprise and Innovation</t>
  </si>
  <si>
    <t>Josepha Madigan (1970 female, ie_fg01)</t>
  </si>
  <si>
    <t>Regina Doherty (1971 female, ie_fg01)</t>
  </si>
  <si>
    <t>Eoghan Murphy (1982 male, ie_fg01)</t>
  </si>
  <si>
    <t>Michael Ring (1953 male, ie_fg01)</t>
  </si>
  <si>
    <t>Varadkar I</t>
  </si>
  <si>
    <t>http://www.referendum.ie/current-referendum/</t>
  </si>
  <si>
    <t>Minister for Employment and Social Protection</t>
  </si>
  <si>
    <t>Minister for Community and Rural Affairs:</t>
  </si>
  <si>
    <t>Shane Ross (1949 male, ie_others01)</t>
  </si>
  <si>
    <t>Denis Naughten (1973 male, ie_others01)</t>
  </si>
  <si>
    <t>Katherine Zappone (1953 female, ie_others01)</t>
  </si>
  <si>
    <t>ie_Casey01</t>
  </si>
  <si>
    <t>Peter Casey</t>
  </si>
  <si>
    <t>Liadh Ní Riada</t>
  </si>
  <si>
    <t>ie_Riada01</t>
  </si>
  <si>
    <t>Joan Freeman</t>
  </si>
  <si>
    <t>ie_Freeman01</t>
  </si>
  <si>
    <t>Gavin Duffy</t>
  </si>
  <si>
    <t>ie_Duffy01</t>
  </si>
  <si>
    <t>Source: https://www.housing.gov.ie/search/archived/archived/archived/current/category/local-government/sub-topic/presidential-elections/sub-type/results/topic/voting/type/publications</t>
  </si>
  <si>
    <t>ie_ref_2019_01</t>
  </si>
  <si>
    <t>Do you approve of the proposal to amend the Constitution contained in the undermentioned Bill? The Thirty-Eighth Amendment of the Constitutions (Dissolution of Marriage) Bill 2016</t>
  </si>
  <si>
    <t>Dissolution of Marriage</t>
  </si>
  <si>
    <t>asked to resign</t>
  </si>
  <si>
    <t>reshuffle</t>
  </si>
  <si>
    <t>Joe McHugh (1971 male, ie_fg01)</t>
  </si>
  <si>
    <t>https://data.oireachtas.ie/ie/oireachtas/electoralProcess/electionResults/dail/2016/2016-04-28_32nd-dail-general-election-results_en.pdf</t>
  </si>
  <si>
    <t>Solidarity-People Before Profit</t>
  </si>
  <si>
    <t>ie_aontu01</t>
  </si>
  <si>
    <t>Unite</t>
  </si>
  <si>
    <t>Aontú</t>
  </si>
  <si>
    <t>https://data.oireachtas.ie/ie/oireachtas/electoralProcess/electionResults/dail/2020/2020-05-01_33rd-dail-general-election-results_en.pdf</t>
  </si>
  <si>
    <t>Micheál Martin (1960 male, ie_ff01)</t>
  </si>
  <si>
    <t>Martin I</t>
  </si>
  <si>
    <t>Éamon Ryan (1963 male, ie_gp01)</t>
  </si>
  <si>
    <t>Michael McGrath (1976 male, ie_ff01)</t>
  </si>
  <si>
    <t>Minister for Tourism, Culture, Arts, Gaeltacht, Sport and Media</t>
  </si>
  <si>
    <t>Catherine Martin (1972 female, ie_gp01)</t>
  </si>
  <si>
    <t>Darragh O'Brien (1974 male, ie_ff01)</t>
  </si>
  <si>
    <t>Norma Foley (1970 female, ie_ff01)</t>
  </si>
  <si>
    <t>Minister for Justice, Social Protection and Rural and Community Development</t>
  </si>
  <si>
    <t>Roderic O'Gorman (1982 male, ie_gp01)</t>
  </si>
  <si>
    <t>Minister of Further and Higher Education, Research, Innovation and Science</t>
  </si>
  <si>
    <t>Minister Without Portfolio</t>
  </si>
  <si>
    <t>Helen McEntee (1986 female, ie_fg01)</t>
  </si>
  <si>
    <t>Stephen Donnelly (1975 male, ie_ff01)</t>
  </si>
  <si>
    <t>Barry Cowen (1967 male, ie_ff01)</t>
  </si>
  <si>
    <t>Dara Calleary (1973 male, ie_ff01)</t>
  </si>
  <si>
    <t>Charlie McConalogue (1977 male, ie_ff01)</t>
  </si>
  <si>
    <t>Varadkar II</t>
  </si>
  <si>
    <t>Minister for Justice</t>
  </si>
  <si>
    <t>Minister for Labour</t>
  </si>
  <si>
    <t>Minister for Public Enterprise</t>
  </si>
  <si>
    <t>Minister for Social Protection and Rural and Community Development</t>
  </si>
  <si>
    <t>Minister for Enterprise, Trade and Employment</t>
  </si>
  <si>
    <t>Minister for Foreign Affairs and Defense</t>
  </si>
  <si>
    <t>Minister for Housing, Local Government, and Heritage</t>
  </si>
  <si>
    <t>Minister for Education</t>
  </si>
  <si>
    <t>Minister for Children, Equality,Disability, Integration and Youth</t>
  </si>
  <si>
    <t>AU  - ARLOW, JONATHAN</t>
  </si>
  <si>
    <t>AU  - LYNCH, CATHERINE</t>
  </si>
  <si>
    <t>TI  - Ireland: Political development and data for 2017</t>
  </si>
  <si>
    <t>TI  - Ireland: Political Developments and Data in 2018</t>
  </si>
  <si>
    <t>TI  - Ireland: Political Developments and Data in 2019</t>
  </si>
  <si>
    <t>TI  - Ireland: Political Developments and Data in 2020</t>
  </si>
  <si>
    <t>JO  - EUROPEAN JOURNAL OF POLITICAL RESEARCH POLITICAL DATA YEARBOOK</t>
  </si>
  <si>
    <t>VL  - 57</t>
  </si>
  <si>
    <t>VL  - 58</t>
  </si>
  <si>
    <t>VL  - 59</t>
  </si>
  <si>
    <t>VL  - 60</t>
  </si>
  <si>
    <t>PB  - John Wiley &amp; Sons, Ltd</t>
  </si>
  <si>
    <t>SN  - 2047-8844</t>
  </si>
  <si>
    <t>UR  - https://doi.org/10.1111/2047-8852.12228</t>
  </si>
  <si>
    <t>UR  - https://doi.org/10.1111/2047-8852.12265</t>
  </si>
  <si>
    <t>UR  - https://doi.org/10.1111/2047-8852.12284</t>
  </si>
  <si>
    <t>UR  - https://doi.org/10.1111/2047-8852.12348</t>
  </si>
  <si>
    <t>DO  - 10.1111/2047-8852.12228</t>
  </si>
  <si>
    <t>DO  - 10.1111/2047-8852.12265</t>
  </si>
  <si>
    <t>DO  - 10.1111/2047-8852.12284</t>
  </si>
  <si>
    <t>DO  - 10.1111/2047-8852.12348</t>
  </si>
  <si>
    <t>SP  - 142</t>
  </si>
  <si>
    <t>SP  - 136</t>
  </si>
  <si>
    <t>SP  - 187</t>
  </si>
  <si>
    <t>SP  - 182</t>
  </si>
  <si>
    <t>EP  - 147</t>
  </si>
  <si>
    <t>EP  - 142</t>
  </si>
  <si>
    <t>EP  - 192</t>
  </si>
  <si>
    <t>EP  - 191</t>
  </si>
  <si>
    <t>PY  - 2018</t>
  </si>
  <si>
    <t>PY  - 2019</t>
  </si>
  <si>
    <t>PY  - 2020</t>
  </si>
  <si>
    <t>PY  - 2021</t>
  </si>
  <si>
    <t>AU1  - Lynch, Catherine</t>
  </si>
  <si>
    <t>AU1  - O'Malley, Eoin</t>
  </si>
  <si>
    <t>AU1  - Arlow, Jonathan</t>
  </si>
  <si>
    <t>AU2  - O'Malley, Eoin</t>
  </si>
  <si>
    <t>TI  - Ireland: Political Developments and Data in 2021</t>
  </si>
  <si>
    <t>TI  - Ireland: Political Developments and Data in 2022</t>
  </si>
  <si>
    <t>TI  - Ireland: Political Developments and Data in 2023</t>
  </si>
  <si>
    <t>VL  - 61</t>
  </si>
  <si>
    <t>VL  - 62</t>
  </si>
  <si>
    <t>VL  - 63</t>
  </si>
  <si>
    <t>PB - John Wiley &amp; Sons, Ltd</t>
  </si>
  <si>
    <t>UR  - https://doi.org/10.1111/2047-8852.12375</t>
  </si>
  <si>
    <t>UR  - https://doi.org/10.1111/2047-8852.12413</t>
  </si>
  <si>
    <t>UR  - https://doi.org/10.1111/2047-8852.12457</t>
  </si>
  <si>
    <t>DO  - 10.1111/2047-8852.12375</t>
  </si>
  <si>
    <t>DO  - 10.1111/2047-8852.12413</t>
  </si>
  <si>
    <t>DO  - 10.1111/2047-8852.12457</t>
  </si>
  <si>
    <t>SP  - 225</t>
  </si>
  <si>
    <t>SP  - 239</t>
  </si>
  <si>
    <t>SP  - 227</t>
  </si>
  <si>
    <t>EP  - 229</t>
  </si>
  <si>
    <t>EP  - 248</t>
  </si>
  <si>
    <t>EP  - 234</t>
  </si>
  <si>
    <t>PY  - 2022</t>
  </si>
  <si>
    <t>PY  - 2023</t>
  </si>
  <si>
    <t>PY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</si>
</sst>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0.00000"/>
    <numFmt numFmtId="171" formatCode="yyyy"/>
    <numFmt numFmtId="172" formatCode="0.000%"/>
    <numFmt numFmtId="173" formatCode="yyyy\-mm\-dd"/>
    <numFmt numFmtId="174" formatCode="[$-409]d\-mmm\-yyyy;@"/>
  </numFmts>
  <fonts count="42"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8"/>
      <color indexed="8"/>
      <name val="Calibri"/>
      <family val="2"/>
    </font>
    <font>
      <sz val="8.5"/>
      <name val="Times New Roman"/>
      <family val="1"/>
    </font>
    <font>
      <i/>
      <sz val="8"/>
      <name val="Calibri"/>
      <family val="2"/>
    </font>
    <font>
      <sz val="8"/>
      <color rgb="FF333333"/>
      <name val="Verdana"/>
      <family val="2"/>
    </font>
    <font>
      <sz val="8"/>
      <color rgb="FF222222"/>
      <name val="Consolas"/>
      <family val="3"/>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indexed="13"/>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4.9989318521683403E-2"/>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0" fontId="4" fillId="0" borderId="0"/>
    <xf numFmtId="43" fontId="3" fillId="0" borderId="0" applyFont="0" applyFill="0" applyBorder="0" applyAlignment="0" applyProtection="0"/>
  </cellStyleXfs>
  <cellXfs count="241">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6" fillId="0" borderId="0" xfId="0" applyFont="1" applyProtection="1">
      <alignment horizontal="left" vertical="top"/>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26" borderId="2" xfId="0" applyNumberFormat="1" applyFont="1" applyFill="1" applyBorder="1">
      <alignment horizontal="left" vertical="top"/>
    </xf>
    <xf numFmtId="0" fontId="6" fillId="29" borderId="0" xfId="0" applyFont="1" applyFill="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6" borderId="2" xfId="0" applyFont="1" applyFill="1" applyBorder="1">
      <alignment horizontal="left" vertical="top"/>
    </xf>
    <xf numFmtId="3" fontId="6" fillId="25" borderId="0" xfId="0" applyNumberFormat="1" applyFont="1" applyFill="1" applyAlignment="1">
      <alignment horizontal="left" vertical="top" wrapText="1"/>
    </xf>
    <xf numFmtId="165" fontId="6" fillId="0" borderId="0" xfId="0" applyNumberFormat="1" applyFont="1" applyProtection="1">
      <alignment horizontal="left" vertical="top"/>
      <protection locked="0"/>
    </xf>
    <xf numFmtId="0" fontId="6" fillId="25" borderId="0" xfId="2" applyFont="1" applyFill="1" applyAlignment="1">
      <alignment horizontal="left" vertical="top"/>
    </xf>
    <xf numFmtId="166" fontId="6" fillId="0" borderId="0" xfId="0" applyNumberFormat="1" applyFont="1" applyProtection="1">
      <alignment horizontal="left" vertical="top"/>
      <protection locked="0"/>
    </xf>
    <xf numFmtId="4" fontId="6" fillId="0" borderId="0" xfId="0" applyNumberFormat="1" applyFont="1" applyProtection="1">
      <alignment horizontal="left" vertical="top"/>
      <protection locked="0"/>
    </xf>
    <xf numFmtId="4" fontId="6" fillId="25" borderId="0" xfId="0" applyNumberFormat="1" applyFont="1" applyFill="1" applyAlignment="1">
      <alignment horizontal="left" vertical="top" wrapText="1"/>
    </xf>
    <xf numFmtId="3" fontId="6" fillId="29" borderId="2" xfId="0" applyNumberFormat="1" applyFont="1" applyFill="1" applyBorder="1">
      <alignment horizontal="left" vertical="top"/>
    </xf>
    <xf numFmtId="3" fontId="6" fillId="0" borderId="0" xfId="0" applyNumberFormat="1" applyFont="1" applyAlignment="1">
      <alignment horizontal="left" vertical="top" wrapText="1"/>
    </xf>
    <xf numFmtId="166" fontId="6" fillId="0" borderId="0" xfId="0" applyNumberFormat="1" applyFont="1" applyAlignment="1">
      <alignment horizontal="left" vertical="top" wrapText="1"/>
    </xf>
    <xf numFmtId="0" fontId="26" fillId="0" borderId="0" xfId="0" applyFont="1" applyAlignment="1"/>
    <xf numFmtId="0" fontId="6" fillId="29" borderId="2" xfId="0" applyFont="1" applyFill="1" applyBorder="1">
      <alignment horizontal="left" vertical="top"/>
    </xf>
    <xf numFmtId="0" fontId="6" fillId="29" borderId="2" xfId="3" applyFont="1" applyFill="1" applyBorder="1" applyAlignment="1">
      <alignment horizontal="left" vertical="top"/>
    </xf>
    <xf numFmtId="166" fontId="6" fillId="0" borderId="0" xfId="3" applyNumberFormat="1" applyFont="1" applyAlignment="1">
      <alignment horizontal="left" vertical="top"/>
    </xf>
    <xf numFmtId="3" fontId="6" fillId="29" borderId="2" xfId="3" applyNumberFormat="1" applyFont="1" applyFill="1" applyBorder="1" applyAlignment="1">
      <alignment horizontal="left" vertical="top"/>
    </xf>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30" borderId="2" xfId="0" applyFont="1" applyFill="1" applyBorder="1">
      <alignment horizontal="left" vertical="top"/>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166" fontId="6" fillId="0" borderId="0" xfId="45" applyNumberFormat="1" applyFont="1" applyAlignment="1">
      <alignment horizontal="left" vertical="top"/>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10" fontId="6" fillId="0" borderId="0" xfId="45" applyNumberFormat="1" applyFont="1" applyFill="1" applyBorder="1" applyAlignment="1">
      <alignment horizontal="left" vertical="top"/>
    </xf>
    <xf numFmtId="10" fontId="6" fillId="0" borderId="2" xfId="0" applyNumberFormat="1" applyFont="1" applyBorder="1" applyProtection="1">
      <alignment horizontal="left" vertical="top"/>
      <protection locked="0"/>
    </xf>
    <xf numFmtId="3" fontId="6" fillId="25" borderId="2" xfId="0" applyNumberFormat="1" applyFont="1" applyFill="1" applyBorder="1">
      <alignment horizontal="left" vertical="top"/>
    </xf>
    <xf numFmtId="10" fontId="6" fillId="25" borderId="0" xfId="0" applyNumberFormat="1" applyFont="1" applyFill="1">
      <alignment horizontal="left" vertical="top"/>
    </xf>
    <xf numFmtId="0" fontId="6" fillId="37" borderId="0" xfId="0" applyFont="1" applyFill="1">
      <alignment horizontal="left" vertical="top"/>
    </xf>
    <xf numFmtId="15" fontId="6" fillId="37" borderId="0" xfId="0" applyNumberFormat="1" applyFont="1" applyFill="1">
      <alignment horizontal="left" vertical="top"/>
    </xf>
    <xf numFmtId="164" fontId="6" fillId="37" borderId="0" xfId="0" applyNumberFormat="1" applyFont="1" applyFill="1">
      <alignment horizontal="left" vertical="top"/>
    </xf>
    <xf numFmtId="15" fontId="6" fillId="37" borderId="2" xfId="0" applyNumberFormat="1" applyFont="1" applyFill="1" applyBorder="1">
      <alignment horizontal="left" vertical="top"/>
    </xf>
    <xf numFmtId="164" fontId="6" fillId="37" borderId="14" xfId="0" applyNumberFormat="1" applyFont="1" applyFill="1" applyBorder="1">
      <alignment horizontal="left" vertical="top"/>
    </xf>
    <xf numFmtId="165" fontId="6" fillId="37" borderId="2" xfId="0" applyNumberFormat="1" applyFont="1" applyFill="1" applyBorder="1">
      <alignment horizontal="left" vertical="top"/>
    </xf>
    <xf numFmtId="0" fontId="6" fillId="37" borderId="0" xfId="0" applyFont="1" applyFill="1" applyAlignment="1">
      <alignment horizontal="left" vertical="top" wrapText="1"/>
    </xf>
    <xf numFmtId="0" fontId="6" fillId="37" borderId="2" xfId="0" applyFont="1" applyFill="1" applyBorder="1" applyAlignment="1">
      <alignment horizontal="left" vertical="top" wrapText="1"/>
    </xf>
    <xf numFmtId="0" fontId="6" fillId="37" borderId="14" xfId="0" applyFont="1" applyFill="1" applyBorder="1" applyAlignment="1">
      <alignment horizontal="left" vertical="top" wrapText="1"/>
    </xf>
    <xf numFmtId="0" fontId="6" fillId="37" borderId="2" xfId="0" applyFont="1" applyFill="1" applyBorder="1">
      <alignment horizontal="left" vertical="top"/>
    </xf>
    <xf numFmtId="0" fontId="6" fillId="37" borderId="14" xfId="0" applyFont="1" applyFill="1" applyBorder="1">
      <alignment horizontal="left" vertical="top"/>
    </xf>
    <xf numFmtId="0" fontId="26" fillId="37" borderId="0" xfId="0" applyFont="1" applyFill="1" applyAlignment="1"/>
    <xf numFmtId="0" fontId="6" fillId="37" borderId="0" xfId="0" applyFont="1" applyFill="1" applyProtection="1">
      <alignment horizontal="left" vertical="top"/>
      <protection locked="0"/>
    </xf>
    <xf numFmtId="49" fontId="6" fillId="37" borderId="0" xfId="0" applyNumberFormat="1" applyFont="1" applyFill="1">
      <alignment horizontal="left" vertical="top"/>
    </xf>
    <xf numFmtId="0" fontId="6" fillId="37" borderId="2" xfId="0" applyFont="1" applyFill="1" applyBorder="1" applyProtection="1">
      <alignment horizontal="left" vertical="top"/>
      <protection locked="0"/>
    </xf>
    <xf numFmtId="0" fontId="6" fillId="37" borderId="14" xfId="0" applyFont="1" applyFill="1" applyBorder="1" applyProtection="1">
      <alignment horizontal="left" vertical="top"/>
      <protection locked="0"/>
    </xf>
    <xf numFmtId="0" fontId="6" fillId="37" borderId="1" xfId="0" applyFont="1" applyFill="1" applyBorder="1">
      <alignment horizontal="left" vertical="top"/>
    </xf>
    <xf numFmtId="165" fontId="6" fillId="37" borderId="0" xfId="0" applyNumberFormat="1" applyFont="1" applyFill="1">
      <alignment horizontal="left" vertical="top"/>
    </xf>
    <xf numFmtId="165" fontId="6" fillId="37" borderId="12" xfId="0" applyNumberFormat="1" applyFont="1" applyFill="1" applyBorder="1">
      <alignment horizontal="left" vertical="top"/>
    </xf>
    <xf numFmtId="165" fontId="6" fillId="37" borderId="13" xfId="0" applyNumberFormat="1" applyFont="1" applyFill="1" applyBorder="1">
      <alignment horizontal="left" vertical="top"/>
    </xf>
    <xf numFmtId="0" fontId="6" fillId="37" borderId="12" xfId="0" applyFont="1" applyFill="1" applyBorder="1">
      <alignment horizontal="left" vertical="top"/>
    </xf>
    <xf numFmtId="0" fontId="6" fillId="37" borderId="13" xfId="0" applyFont="1" applyFill="1" applyBorder="1">
      <alignment horizontal="left" vertical="top"/>
    </xf>
    <xf numFmtId="3" fontId="6" fillId="37" borderId="0" xfId="2" applyNumberFormat="1" applyFont="1" applyFill="1" applyAlignment="1">
      <alignment horizontal="left" vertical="top"/>
    </xf>
    <xf numFmtId="3" fontId="6" fillId="37" borderId="0" xfId="0" applyNumberFormat="1" applyFont="1" applyFill="1">
      <alignment horizontal="left" vertical="top"/>
    </xf>
    <xf numFmtId="3" fontId="6" fillId="37" borderId="2" xfId="0" applyNumberFormat="1" applyFont="1" applyFill="1" applyBorder="1">
      <alignment horizontal="left" vertical="top"/>
    </xf>
    <xf numFmtId="3" fontId="6" fillId="37" borderId="12" xfId="0" applyNumberFormat="1" applyFont="1" applyFill="1" applyBorder="1">
      <alignment horizontal="left" vertical="top"/>
    </xf>
    <xf numFmtId="3" fontId="6" fillId="37" borderId="13" xfId="0" applyNumberFormat="1" applyFont="1" applyFill="1" applyBorder="1">
      <alignment horizontal="left" vertical="top"/>
    </xf>
    <xf numFmtId="166" fontId="6" fillId="37" borderId="0" xfId="2" applyNumberFormat="1" applyFont="1" applyFill="1" applyAlignment="1">
      <alignment horizontal="left" vertical="top"/>
    </xf>
    <xf numFmtId="166" fontId="6" fillId="37" borderId="0" xfId="0" applyNumberFormat="1" applyFont="1" applyFill="1">
      <alignment horizontal="left" vertical="top"/>
    </xf>
    <xf numFmtId="166" fontId="6" fillId="37" borderId="2" xfId="0" applyNumberFormat="1" applyFont="1" applyFill="1" applyBorder="1">
      <alignment horizontal="left" vertical="top"/>
    </xf>
    <xf numFmtId="166" fontId="6" fillId="37" borderId="12" xfId="0" applyNumberFormat="1" applyFont="1" applyFill="1" applyBorder="1">
      <alignment horizontal="left" vertical="top"/>
    </xf>
    <xf numFmtId="166" fontId="6" fillId="37" borderId="13" xfId="0" applyNumberFormat="1" applyFont="1" applyFill="1" applyBorder="1">
      <alignment horizontal="left" vertical="top"/>
    </xf>
    <xf numFmtId="166" fontId="6" fillId="37" borderId="2" xfId="45" applyNumberFormat="1" applyFont="1" applyFill="1" applyBorder="1" applyAlignment="1" applyProtection="1">
      <alignment horizontal="left" vertical="top"/>
      <protection locked="0"/>
    </xf>
    <xf numFmtId="166" fontId="6" fillId="37" borderId="2" xfId="0" applyNumberFormat="1" applyFont="1" applyFill="1" applyBorder="1" applyProtection="1">
      <alignment horizontal="left" vertical="top"/>
      <protection locked="0"/>
    </xf>
    <xf numFmtId="9" fontId="6" fillId="37" borderId="2" xfId="0" applyNumberFormat="1" applyFont="1" applyFill="1" applyBorder="1" applyProtection="1">
      <alignment horizontal="left" vertical="top"/>
      <protection locked="0"/>
    </xf>
    <xf numFmtId="0" fontId="6" fillId="37" borderId="12" xfId="0" applyFont="1" applyFill="1" applyBorder="1" applyAlignment="1">
      <alignment horizontal="left" vertical="top" wrapText="1"/>
    </xf>
    <xf numFmtId="0" fontId="6" fillId="37" borderId="13" xfId="0" applyFont="1" applyFill="1" applyBorder="1" applyAlignment="1">
      <alignment horizontal="left" vertical="top" wrapText="1"/>
    </xf>
    <xf numFmtId="166" fontId="6" fillId="37" borderId="0" xfId="45" applyNumberFormat="1" applyFont="1" applyFill="1" applyBorder="1" applyAlignment="1">
      <alignment horizontal="left" vertical="top"/>
    </xf>
    <xf numFmtId="166" fontId="6" fillId="37" borderId="0" xfId="45" applyNumberFormat="1" applyFont="1" applyFill="1" applyBorder="1" applyAlignment="1" applyProtection="1">
      <alignment horizontal="left" vertical="top"/>
      <protection locked="0"/>
    </xf>
    <xf numFmtId="0" fontId="6" fillId="37" borderId="13" xfId="0" applyFont="1" applyFill="1" applyBorder="1" applyProtection="1">
      <alignment horizontal="left" vertical="top"/>
      <protection locked="0"/>
    </xf>
    <xf numFmtId="167" fontId="6" fillId="37" borderId="0" xfId="0" applyNumberFormat="1" applyFont="1" applyFill="1" applyProtection="1">
      <alignment horizontal="left" vertical="top"/>
      <protection locked="0"/>
    </xf>
    <xf numFmtId="0" fontId="6" fillId="37" borderId="12" xfId="0" applyFont="1" applyFill="1" applyBorder="1" applyProtection="1">
      <alignment horizontal="left" vertical="top"/>
      <protection locked="0"/>
    </xf>
    <xf numFmtId="0" fontId="26" fillId="37" borderId="0" xfId="0" applyFont="1" applyFill="1" applyAlignment="1" applyProtection="1">
      <protection locked="0"/>
    </xf>
    <xf numFmtId="0" fontId="7" fillId="37" borderId="0" xfId="0" applyFont="1" applyFill="1">
      <alignment horizontal="left" vertical="top"/>
    </xf>
    <xf numFmtId="166" fontId="7" fillId="37" borderId="0" xfId="45" applyNumberFormat="1" applyFont="1" applyFill="1" applyBorder="1" applyAlignment="1">
      <alignment horizontal="left" vertical="top"/>
    </xf>
    <xf numFmtId="168" fontId="7" fillId="37" borderId="0" xfId="0" applyNumberFormat="1" applyFont="1" applyFill="1">
      <alignment horizontal="left" vertical="top"/>
    </xf>
    <xf numFmtId="166" fontId="7" fillId="37" borderId="0" xfId="0" applyNumberFormat="1" applyFont="1" applyFill="1">
      <alignment horizontal="left" vertical="top"/>
    </xf>
    <xf numFmtId="0" fontId="7" fillId="37" borderId="2" xfId="0" applyFont="1" applyFill="1" applyBorder="1">
      <alignment horizontal="left" vertical="top"/>
    </xf>
    <xf numFmtId="168" fontId="7" fillId="37" borderId="12" xfId="0" applyNumberFormat="1" applyFont="1" applyFill="1" applyBorder="1">
      <alignment horizontal="left" vertical="top"/>
    </xf>
    <xf numFmtId="10" fontId="36" fillId="0" borderId="0" xfId="45" applyNumberFormat="1" applyFont="1" applyFill="1" applyBorder="1" applyAlignment="1">
      <alignment horizontal="left" vertical="top"/>
    </xf>
    <xf numFmtId="10" fontId="6" fillId="0" borderId="2" xfId="45" applyNumberFormat="1" applyFont="1" applyFill="1" applyBorder="1" applyAlignment="1" applyProtection="1">
      <alignment horizontal="left" vertical="top"/>
      <protection locked="0"/>
    </xf>
    <xf numFmtId="10" fontId="6" fillId="0" borderId="2" xfId="0" applyNumberFormat="1" applyFont="1" applyBorder="1">
      <alignment horizontal="left" vertical="top"/>
    </xf>
    <xf numFmtId="10" fontId="6" fillId="0" borderId="0" xfId="45" applyNumberFormat="1" applyFont="1" applyFill="1" applyBorder="1" applyAlignment="1" applyProtection="1">
      <alignment horizontal="left" vertical="top"/>
      <protection locked="0"/>
    </xf>
    <xf numFmtId="0" fontId="2" fillId="0" borderId="0" xfId="2" applyFont="1"/>
    <xf numFmtId="0" fontId="2" fillId="38" borderId="0" xfId="2" applyFont="1" applyFill="1"/>
    <xf numFmtId="0" fontId="37" fillId="0" borderId="0" xfId="48" applyFont="1"/>
    <xf numFmtId="0" fontId="38" fillId="0" borderId="0" xfId="2" applyFont="1" applyAlignment="1">
      <alignment vertical="center"/>
    </xf>
    <xf numFmtId="0" fontId="3" fillId="0" borderId="0" xfId="2"/>
    <xf numFmtId="170" fontId="6" fillId="0" borderId="0" xfId="0" applyNumberFormat="1" applyFont="1" applyProtection="1">
      <alignment horizontal="left" vertical="top"/>
      <protection locked="0"/>
    </xf>
    <xf numFmtId="0" fontId="6" fillId="39" borderId="0" xfId="46" applyFont="1" applyFill="1" applyAlignment="1">
      <alignment horizontal="left" vertical="top" wrapText="1"/>
    </xf>
    <xf numFmtId="0" fontId="6" fillId="25" borderId="0" xfId="46" applyFont="1" applyFill="1" applyAlignment="1">
      <alignment horizontal="left" vertical="top" wrapText="1"/>
    </xf>
    <xf numFmtId="171" fontId="6" fillId="40" borderId="0" xfId="46" applyNumberFormat="1" applyFont="1" applyFill="1">
      <alignment horizontal="left" vertical="top"/>
    </xf>
    <xf numFmtId="0" fontId="26" fillId="29" borderId="0" xfId="46" applyFont="1" applyFill="1">
      <alignment horizontal="left" vertical="top"/>
    </xf>
    <xf numFmtId="171" fontId="40" fillId="0" borderId="0" xfId="46" applyNumberFormat="1" applyFont="1">
      <alignment horizontal="left" vertical="top"/>
    </xf>
    <xf numFmtId="171" fontId="41" fillId="0" borderId="0" xfId="46" applyNumberFormat="1" applyFont="1">
      <alignment horizontal="left" vertical="top"/>
    </xf>
    <xf numFmtId="166" fontId="6" fillId="0" borderId="0" xfId="46" applyNumberFormat="1" applyFont="1">
      <alignment horizontal="left" vertical="top"/>
    </xf>
    <xf numFmtId="171" fontId="6" fillId="0" borderId="0" xfId="49" applyNumberFormat="1" applyFont="1" applyFill="1" applyAlignment="1">
      <alignment horizontal="left" vertical="top"/>
    </xf>
    <xf numFmtId="166" fontId="6" fillId="41" borderId="0" xfId="46" applyNumberFormat="1" applyFont="1" applyFill="1">
      <alignment horizontal="left" vertical="top"/>
    </xf>
    <xf numFmtId="172" fontId="6" fillId="41" borderId="0" xfId="46" applyNumberFormat="1" applyFont="1" applyFill="1">
      <alignment horizontal="left" vertical="top"/>
    </xf>
    <xf numFmtId="173" fontId="6" fillId="0" borderId="0" xfId="46" applyNumberFormat="1" applyFont="1">
      <alignment horizontal="left" vertical="top"/>
    </xf>
    <xf numFmtId="0" fontId="30" fillId="34" borderId="0" xfId="46" applyFont="1" applyFill="1" applyAlignment="1">
      <alignment horizontal="left" vertical="top" wrapText="1"/>
    </xf>
    <xf numFmtId="0" fontId="6" fillId="37" borderId="0" xfId="46" applyFont="1" applyFill="1">
      <alignment horizontal="left" vertical="top"/>
    </xf>
    <xf numFmtId="174" fontId="6" fillId="41" borderId="0" xfId="46" applyNumberFormat="1" applyFont="1" applyFill="1">
      <alignment horizontal="left" vertical="top"/>
    </xf>
    <xf numFmtId="0" fontId="6" fillId="41" borderId="0" xfId="46" applyFont="1" applyFill="1" applyAlignment="1">
      <alignment horizontal="center" vertical="top"/>
    </xf>
    <xf numFmtId="0" fontId="6" fillId="37" borderId="0" xfId="46" applyFont="1" applyFill="1" applyAlignment="1">
      <alignment vertical="top" wrapText="1"/>
    </xf>
    <xf numFmtId="49" fontId="2" fillId="0" borderId="0" xfId="0" applyNumberFormat="1" applyFont="1" applyAlignment="1">
      <alignment vertical="center"/>
    </xf>
    <xf numFmtId="0" fontId="2" fillId="0" borderId="0" xfId="0" applyFont="1" applyAlignment="1">
      <alignment vertical="center"/>
    </xf>
    <xf numFmtId="15" fontId="6" fillId="0" borderId="15" xfId="0" applyNumberFormat="1" applyFont="1" applyBorder="1" applyProtection="1">
      <alignment horizontal="left" vertical="top"/>
      <protection locked="0"/>
    </xf>
    <xf numFmtId="0" fontId="1" fillId="0" borderId="2" xfId="1" applyFill="1" applyBorder="1" applyProtection="1">
      <alignment horizontal="left" vertical="top"/>
      <protection locked="0"/>
    </xf>
    <xf numFmtId="0" fontId="8" fillId="0" borderId="0" xfId="46" applyFont="1" applyAlignment="1">
      <alignment horizontal="left" vertical="top" wrapText="1"/>
    </xf>
    <xf numFmtId="0" fontId="28" fillId="0" borderId="0" xfId="46" applyFont="1">
      <alignment horizontal="left" vertical="top"/>
    </xf>
    <xf numFmtId="0" fontId="6" fillId="41" borderId="0" xfId="46" applyFont="1" applyFill="1" applyAlignment="1">
      <alignment vertical="top" wrapText="1"/>
    </xf>
    <xf numFmtId="0" fontId="8" fillId="41" borderId="0" xfId="46" applyFont="1" applyFill="1" applyAlignment="1">
      <alignment vertical="top" wrapText="1"/>
    </xf>
    <xf numFmtId="0" fontId="6" fillId="0" borderId="0" xfId="0" applyFont="1" applyAlignment="1">
      <alignment horizontal="left" vertical="top" wrapText="1"/>
    </xf>
    <xf numFmtId="0" fontId="6" fillId="26" borderId="0" xfId="0" applyFont="1" applyFill="1" applyAlignment="1">
      <alignment horizontal="left" vertical="top"/>
    </xf>
    <xf numFmtId="0" fontId="6" fillId="32" borderId="0" xfId="0" applyFont="1" applyFill="1" applyAlignment="1">
      <alignment horizontal="left" vertical="top"/>
    </xf>
    <xf numFmtId="0" fontId="6" fillId="0" borderId="0" xfId="0" applyFont="1" applyAlignment="1">
      <alignment horizontal="left" vertical="top"/>
    </xf>
    <xf numFmtId="0" fontId="26" fillId="25" borderId="0" xfId="2" applyFont="1" applyFill="1" applyAlignment="1">
      <alignment horizontal="left" vertical="top"/>
    </xf>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9"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rmal_ministers" xfId="48"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62">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BED2BE"/>
      <color rgb="FFDCDCDC"/>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referendum.ie/current-referendu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taoiseach.gov.ie/" TargetMode="External"/><Relationship Id="rId1" Type="http://schemas.openxmlformats.org/officeDocument/2006/relationships/hyperlink" Target="http://www.taoiseach.gov.ie/"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D1"/>
    </sheetView>
  </sheetViews>
  <sheetFormatPr defaultColWidth="9.08984375" defaultRowHeight="10.5" x14ac:dyDescent="0.25"/>
  <cols>
    <col min="1" max="1" width="11.90625" style="98" customWidth="1"/>
    <col min="2" max="3" width="16.08984375" style="98" customWidth="1"/>
    <col min="4" max="4" width="17.36328125" style="98" customWidth="1"/>
    <col min="5" max="11" width="16.08984375" style="98" customWidth="1"/>
    <col min="12" max="16" width="13.54296875" style="98" customWidth="1"/>
    <col min="17" max="17" width="27.36328125" style="98" customWidth="1"/>
    <col min="18" max="16384" width="9.08984375" style="98"/>
  </cols>
  <sheetData>
    <row r="1" spans="1:17" ht="26" x14ac:dyDescent="0.25">
      <c r="A1" s="233" t="s">
        <v>295</v>
      </c>
      <c r="B1" s="233"/>
      <c r="C1" s="233"/>
      <c r="D1" s="233"/>
      <c r="E1" s="146"/>
      <c r="F1" s="146"/>
      <c r="G1" s="146"/>
      <c r="H1" s="146"/>
      <c r="I1" s="146"/>
      <c r="J1" s="146"/>
      <c r="K1" s="146"/>
      <c r="L1" s="224" t="s">
        <v>946</v>
      </c>
      <c r="M1" s="225">
        <v>42253</v>
      </c>
      <c r="N1" s="226"/>
      <c r="O1" s="226"/>
      <c r="P1" s="226"/>
      <c r="Q1" s="226"/>
    </row>
    <row r="2" spans="1:17" ht="69" customHeight="1" x14ac:dyDescent="0.25">
      <c r="A2" s="232"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Ireland.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Ireland,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Ireland and during which periods, and provides additional information and information for editors and country authors.  If you have any questions, please email the PDY editors.  Contact information can be found at http://www.politicaldatayearbook.com/AboutUs.aspx</v>
      </c>
      <c r="B2" s="232"/>
      <c r="C2" s="232"/>
      <c r="D2" s="232"/>
      <c r="E2" s="232"/>
      <c r="F2" s="232"/>
      <c r="G2" s="232"/>
      <c r="H2" s="232"/>
      <c r="I2" s="232"/>
      <c r="J2" s="232"/>
      <c r="K2" s="232"/>
      <c r="L2" s="227" t="s">
        <v>947</v>
      </c>
      <c r="M2" s="234" t="s">
        <v>950</v>
      </c>
      <c r="N2" s="235"/>
      <c r="O2" s="235"/>
      <c r="P2" s="235"/>
      <c r="Q2" s="235"/>
    </row>
    <row r="3" spans="1:17" x14ac:dyDescent="0.25">
      <c r="A3" s="114" t="s">
        <v>6</v>
      </c>
      <c r="B3" s="115" t="s">
        <v>1</v>
      </c>
      <c r="C3" s="116" t="s">
        <v>86</v>
      </c>
      <c r="D3" s="116" t="s">
        <v>294</v>
      </c>
      <c r="E3" s="116" t="s">
        <v>87</v>
      </c>
      <c r="F3" s="117" t="s">
        <v>141</v>
      </c>
      <c r="G3" s="117" t="s">
        <v>88</v>
      </c>
      <c r="H3" s="117" t="s">
        <v>89</v>
      </c>
      <c r="I3" s="116" t="s">
        <v>90</v>
      </c>
      <c r="J3" s="116" t="s">
        <v>91</v>
      </c>
      <c r="K3" s="116" t="s">
        <v>92</v>
      </c>
      <c r="L3" s="118" t="s">
        <v>2</v>
      </c>
      <c r="M3" s="119" t="s">
        <v>0</v>
      </c>
      <c r="N3" s="119" t="s">
        <v>85</v>
      </c>
      <c r="O3" s="118" t="s">
        <v>142</v>
      </c>
      <c r="P3" s="118" t="s">
        <v>948</v>
      </c>
      <c r="Q3" s="223" t="s">
        <v>143</v>
      </c>
    </row>
    <row r="4" spans="1:17" ht="94.5" x14ac:dyDescent="0.25">
      <c r="A4" s="120" t="s">
        <v>144</v>
      </c>
      <c r="B4" s="120" t="s">
        <v>145</v>
      </c>
      <c r="C4" s="120" t="s">
        <v>146</v>
      </c>
      <c r="D4" s="120" t="s">
        <v>147</v>
      </c>
      <c r="E4" s="120" t="s">
        <v>148</v>
      </c>
      <c r="F4" s="121" t="s">
        <v>149</v>
      </c>
      <c r="G4" s="121" t="s">
        <v>150</v>
      </c>
      <c r="H4" s="121" t="s">
        <v>151</v>
      </c>
      <c r="I4" s="120" t="s">
        <v>152</v>
      </c>
      <c r="J4" s="120" t="s">
        <v>153</v>
      </c>
      <c r="K4" s="120" t="s">
        <v>154</v>
      </c>
      <c r="L4" s="120" t="s">
        <v>155</v>
      </c>
      <c r="M4" s="120" t="s">
        <v>156</v>
      </c>
      <c r="N4" s="120" t="s">
        <v>157</v>
      </c>
      <c r="O4" s="120" t="s">
        <v>158</v>
      </c>
      <c r="P4" s="120" t="s">
        <v>949</v>
      </c>
      <c r="Q4" s="120" t="s">
        <v>159</v>
      </c>
    </row>
    <row r="5" spans="1:17" ht="31.5" x14ac:dyDescent="0.25">
      <c r="A5" s="120" t="str">
        <f>"Status for "&amp;A1</f>
        <v>Status for Ireland</v>
      </c>
      <c r="B5" s="120" t="s">
        <v>160</v>
      </c>
      <c r="C5" s="120"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1905-1905</v>
      </c>
      <c r="D5" s="120"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2016-2023</v>
      </c>
      <c r="E5" s="120"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1992-2020</v>
      </c>
      <c r="F5" s="121"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Ireland</v>
      </c>
      <c r="G5" s="121"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Ireland</v>
      </c>
      <c r="H5" s="121"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Ireland</v>
      </c>
      <c r="I5" s="120"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20" t="str">
        <f>IF(MAX(presvotes!$A$2:$ZZ$2)&lt;1,"Tab is grey to indicate that this information is not collected for "&amp;$A$1,IF(MAX(presvotes!$A$2:$ZZ$2)=MIN(presvotes!$A$2:$ZZ$2),"Dataset includes only "&amp;YEAR(MAX(presvotes!$A$2:$ZZ$2)),"Dataset includes years "&amp;YEAR(MIN(presvotes!$A$2:$ZZ$2))&amp;"-"&amp;YEAR(MAX(presvotes!$A$2:$ZZ$2))))</f>
        <v>Dataset includes years 1997-2018</v>
      </c>
      <c r="K5" s="120" t="str">
        <f>IF(MAX(refvotes!$A$2:$ZZ$2)&lt;1,"Tab is grey to indicate that this information is not collected for "&amp;$A$1,IF(MAX(refvotes!$A$2:$ZZ$2)=MIN(refvotes!$A$2:$ZZ$2),"Dataset includes only "&amp;YEAR(MAX(refvotes!$A$2:$ZZ$2)),"Dataset includes years "&amp;YEAR(MIN(refvotes!$A$2:$ZZ$2))&amp;"-"&amp;YEAR(MAX(refvotes!$A$2:$ZZ$2))))</f>
        <v>Dataset includes years 1992-2019</v>
      </c>
      <c r="L5" s="120" t="s">
        <v>160</v>
      </c>
      <c r="M5" s="120" t="s">
        <v>160</v>
      </c>
      <c r="N5" s="120" t="s">
        <v>160</v>
      </c>
      <c r="O5" s="120" t="s">
        <v>160</v>
      </c>
      <c r="P5" s="120" t="s">
        <v>160</v>
      </c>
      <c r="Q5" s="120" t="s">
        <v>161</v>
      </c>
    </row>
    <row r="6" spans="1:17" ht="21" x14ac:dyDescent="0.25">
      <c r="A6" s="120" t="str">
        <f>"Special notes for "&amp;A1</f>
        <v>Special notes for Ireland</v>
      </c>
      <c r="B6" s="120"/>
      <c r="C6" s="120"/>
      <c r="D6" s="120"/>
      <c r="E6" s="120"/>
      <c r="F6" s="120"/>
      <c r="G6" s="120"/>
      <c r="H6" s="120"/>
      <c r="I6" s="120"/>
      <c r="J6" s="120"/>
      <c r="K6" s="120"/>
      <c r="L6" s="120"/>
      <c r="M6" s="120"/>
      <c r="N6" s="120"/>
      <c r="Q6" s="120"/>
    </row>
    <row r="7" spans="1:17" ht="294" x14ac:dyDescent="0.25">
      <c r="A7" s="122" t="s">
        <v>162</v>
      </c>
      <c r="B7" s="122" t="s">
        <v>163</v>
      </c>
      <c r="C7" s="122"/>
      <c r="D7" s="122" t="s">
        <v>110</v>
      </c>
      <c r="E7" s="122"/>
      <c r="F7" s="122" t="s">
        <v>164</v>
      </c>
      <c r="G7" s="122"/>
      <c r="H7" s="122" t="s">
        <v>164</v>
      </c>
      <c r="I7" s="122"/>
      <c r="J7" s="122"/>
      <c r="K7" s="122" t="s">
        <v>165</v>
      </c>
      <c r="L7" s="122" t="s">
        <v>84</v>
      </c>
      <c r="M7" s="122" t="s">
        <v>166</v>
      </c>
      <c r="N7" s="122" t="s">
        <v>167</v>
      </c>
      <c r="O7" s="122" t="s">
        <v>166</v>
      </c>
      <c r="P7" s="122"/>
      <c r="Q7" s="122" t="s">
        <v>168</v>
      </c>
    </row>
    <row r="8" spans="1:17" x14ac:dyDescent="0.25">
      <c r="A8" s="120"/>
      <c r="B8" s="120"/>
      <c r="C8" s="120"/>
      <c r="D8" s="120"/>
      <c r="E8" s="120"/>
      <c r="F8" s="120"/>
      <c r="G8" s="120"/>
      <c r="H8" s="120"/>
      <c r="I8" s="120"/>
      <c r="J8" s="120"/>
      <c r="K8" s="120"/>
      <c r="L8" s="120"/>
      <c r="M8" s="120"/>
      <c r="N8" s="120"/>
    </row>
    <row r="13" spans="1:17" x14ac:dyDescent="0.25">
      <c r="A13" s="123"/>
    </row>
  </sheetData>
  <mergeCells count="3">
    <mergeCell ref="A2:K2"/>
    <mergeCell ref="A1:D1"/>
    <mergeCell ref="M2:Q2"/>
  </mergeCells>
  <conditionalFormatting sqref="C4:C5">
    <cfRule type="expression" dxfId="61"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BED2BE"/>
  </sheetPr>
  <dimension ref="A1:BY100"/>
  <sheetViews>
    <sheetView zoomScaleNormal="100" workbookViewId="0">
      <pane xSplit="2" ySplit="10" topLeftCell="C11" activePane="bottomRight" state="frozen"/>
      <selection activeCell="I6" sqref="I6"/>
      <selection pane="topRight" activeCell="I6" sqref="I6"/>
      <selection pane="bottomLeft" activeCell="I6" sqref="I6"/>
      <selection pane="bottomRight" sqref="A1:XFD1048576"/>
    </sheetView>
  </sheetViews>
  <sheetFormatPr defaultColWidth="9.08984375" defaultRowHeight="13.5" customHeight="1" x14ac:dyDescent="0.25"/>
  <cols>
    <col min="1" max="1" width="9.08984375" style="2"/>
    <col min="2" max="2" width="11" style="2" customWidth="1"/>
    <col min="3" max="3" width="16.90625" style="2" customWidth="1"/>
    <col min="4" max="4" width="10.36328125" style="2" customWidth="1"/>
    <col min="5" max="5" width="8.90625" style="2" customWidth="1"/>
    <col min="6" max="16384" width="9.08984375" style="2"/>
  </cols>
  <sheetData>
    <row r="1" spans="1:77" ht="46.5" customHeight="1" x14ac:dyDescent="0.25">
      <c r="A1" s="14" t="s">
        <v>36</v>
      </c>
      <c r="B1" s="16"/>
      <c r="C1" s="65"/>
      <c r="D1" s="66" t="s">
        <v>37</v>
      </c>
      <c r="E1" s="16"/>
      <c r="F1" s="66" t="s">
        <v>40</v>
      </c>
      <c r="G1" s="16"/>
      <c r="H1" s="65"/>
      <c r="I1" s="66" t="s">
        <v>37</v>
      </c>
      <c r="J1" s="16"/>
      <c r="K1" s="66" t="s">
        <v>40</v>
      </c>
      <c r="L1" s="16"/>
      <c r="M1" s="65"/>
      <c r="N1" s="66" t="s">
        <v>37</v>
      </c>
      <c r="O1" s="16"/>
      <c r="P1" s="66" t="s">
        <v>40</v>
      </c>
      <c r="Q1" s="16"/>
      <c r="R1" s="65"/>
      <c r="S1" s="66" t="s">
        <v>37</v>
      </c>
      <c r="T1" s="16"/>
      <c r="U1" s="66" t="s">
        <v>40</v>
      </c>
      <c r="V1" s="16"/>
      <c r="W1" s="65"/>
      <c r="X1" s="66" t="s">
        <v>37</v>
      </c>
      <c r="Y1" s="16"/>
      <c r="Z1" s="66" t="s">
        <v>40</v>
      </c>
      <c r="AA1" s="16"/>
      <c r="AB1" s="65"/>
      <c r="AC1" s="66" t="s">
        <v>37</v>
      </c>
      <c r="AD1" s="16"/>
      <c r="AE1" s="66" t="s">
        <v>40</v>
      </c>
      <c r="AF1" s="16"/>
      <c r="AG1" s="65"/>
      <c r="AH1" s="66" t="s">
        <v>37</v>
      </c>
      <c r="AI1" s="16"/>
      <c r="AJ1" s="66" t="s">
        <v>40</v>
      </c>
      <c r="AK1" s="16"/>
      <c r="AL1" s="65"/>
      <c r="AM1" s="66" t="s">
        <v>37</v>
      </c>
      <c r="AN1" s="16"/>
      <c r="AO1" s="66" t="s">
        <v>40</v>
      </c>
      <c r="AP1" s="16"/>
      <c r="AQ1" s="65"/>
      <c r="AR1" s="66" t="s">
        <v>37</v>
      </c>
      <c r="AS1" s="16"/>
      <c r="AT1" s="66" t="s">
        <v>40</v>
      </c>
      <c r="AU1" s="16"/>
      <c r="AV1" s="65"/>
      <c r="AW1" s="66" t="s">
        <v>37</v>
      </c>
      <c r="AX1" s="16"/>
      <c r="AY1" s="66" t="s">
        <v>40</v>
      </c>
      <c r="AZ1" s="16"/>
      <c r="BA1" s="65"/>
      <c r="BB1" s="66" t="s">
        <v>37</v>
      </c>
      <c r="BC1" s="16"/>
      <c r="BD1" s="66" t="s">
        <v>40</v>
      </c>
      <c r="BE1" s="16"/>
      <c r="BF1" s="65"/>
      <c r="BG1" s="66" t="s">
        <v>37</v>
      </c>
      <c r="BH1" s="16"/>
      <c r="BI1" s="66" t="s">
        <v>40</v>
      </c>
      <c r="BJ1" s="16"/>
      <c r="BK1" s="65"/>
      <c r="BL1" s="66" t="s">
        <v>37</v>
      </c>
      <c r="BM1" s="16"/>
      <c r="BN1" s="66" t="s">
        <v>40</v>
      </c>
      <c r="BO1" s="16"/>
      <c r="BP1" s="65"/>
      <c r="BQ1" s="66" t="s">
        <v>37</v>
      </c>
      <c r="BR1" s="16"/>
      <c r="BS1" s="66" t="s">
        <v>40</v>
      </c>
      <c r="BT1" s="16"/>
      <c r="BU1" s="65"/>
      <c r="BV1" s="66" t="s">
        <v>37</v>
      </c>
      <c r="BW1" s="16"/>
      <c r="BX1" s="66" t="s">
        <v>40</v>
      </c>
      <c r="BY1" s="16"/>
    </row>
    <row r="2" spans="1:77" ht="13.5" customHeight="1" x14ac:dyDescent="0.25">
      <c r="A2" s="14" t="s">
        <v>19</v>
      </c>
      <c r="B2" s="16"/>
      <c r="C2" s="65"/>
      <c r="D2" s="67">
        <v>35733</v>
      </c>
      <c r="E2" s="16"/>
      <c r="F2" s="67">
        <v>35733</v>
      </c>
      <c r="G2" s="16"/>
      <c r="H2" s="65"/>
      <c r="I2" s="67">
        <v>40843</v>
      </c>
      <c r="J2" s="16"/>
      <c r="K2" s="67">
        <v>40843</v>
      </c>
      <c r="L2" s="16"/>
      <c r="M2" s="65"/>
      <c r="N2" s="67">
        <v>43399</v>
      </c>
      <c r="O2" s="16"/>
      <c r="P2" s="67"/>
      <c r="Q2" s="16"/>
      <c r="R2" s="65"/>
      <c r="S2" s="67"/>
      <c r="T2" s="16"/>
      <c r="U2" s="67"/>
      <c r="V2" s="16"/>
      <c r="W2" s="65"/>
      <c r="X2" s="67"/>
      <c r="Y2" s="16"/>
      <c r="Z2" s="67"/>
      <c r="AA2" s="16"/>
      <c r="AB2" s="65"/>
      <c r="AC2" s="67"/>
      <c r="AD2" s="16"/>
      <c r="AE2" s="67"/>
      <c r="AF2" s="16"/>
      <c r="AG2" s="65"/>
      <c r="AH2" s="67"/>
      <c r="AI2" s="16"/>
      <c r="AJ2" s="67"/>
      <c r="AK2" s="16"/>
      <c r="AL2" s="65"/>
      <c r="AM2" s="67"/>
      <c r="AN2" s="16"/>
      <c r="AO2" s="67"/>
      <c r="AP2" s="16"/>
      <c r="AQ2" s="65"/>
      <c r="AR2" s="67"/>
      <c r="AS2" s="16"/>
      <c r="AT2" s="67"/>
      <c r="AU2" s="16"/>
      <c r="AV2" s="65"/>
      <c r="AW2" s="67"/>
      <c r="AX2" s="16"/>
      <c r="AY2" s="67"/>
      <c r="AZ2" s="16"/>
      <c r="BA2" s="65"/>
      <c r="BB2" s="67"/>
      <c r="BC2" s="16"/>
      <c r="BD2" s="67"/>
      <c r="BE2" s="16"/>
      <c r="BF2" s="65"/>
      <c r="BG2" s="67"/>
      <c r="BH2" s="16"/>
      <c r="BI2" s="67"/>
      <c r="BJ2" s="16"/>
      <c r="BK2" s="65"/>
      <c r="BL2" s="67"/>
      <c r="BM2" s="16"/>
      <c r="BN2" s="67"/>
      <c r="BO2" s="16"/>
      <c r="BP2" s="65"/>
      <c r="BQ2" s="67"/>
      <c r="BR2" s="16"/>
      <c r="BS2" s="67"/>
      <c r="BT2" s="16"/>
      <c r="BU2" s="65"/>
      <c r="BV2" s="67"/>
      <c r="BW2" s="16"/>
      <c r="BX2" s="67"/>
      <c r="BY2" s="16"/>
    </row>
    <row r="3" spans="1:77" ht="13.5" customHeight="1" x14ac:dyDescent="0.25">
      <c r="A3" s="14" t="s">
        <v>129</v>
      </c>
      <c r="B3" s="16"/>
      <c r="C3" s="65"/>
      <c r="D3" s="67">
        <v>35733</v>
      </c>
      <c r="E3" s="16"/>
      <c r="F3" s="67">
        <v>35733</v>
      </c>
      <c r="G3" s="16"/>
      <c r="H3" s="65"/>
      <c r="I3" s="67">
        <v>40843</v>
      </c>
      <c r="J3" s="16"/>
      <c r="K3" s="67">
        <v>40843</v>
      </c>
      <c r="L3" s="16"/>
      <c r="M3" s="65"/>
      <c r="N3" s="67">
        <v>43399</v>
      </c>
      <c r="O3" s="16"/>
      <c r="P3" s="67"/>
      <c r="Q3" s="16"/>
      <c r="R3" s="65"/>
      <c r="S3" s="67"/>
      <c r="T3" s="16"/>
      <c r="U3" s="67"/>
      <c r="V3" s="16"/>
      <c r="W3" s="65"/>
      <c r="X3" s="67"/>
      <c r="Y3" s="16"/>
      <c r="Z3" s="67"/>
      <c r="AA3" s="16"/>
      <c r="AB3" s="65"/>
      <c r="AC3" s="67"/>
      <c r="AD3" s="16"/>
      <c r="AE3" s="67"/>
      <c r="AF3" s="16"/>
      <c r="AG3" s="65"/>
      <c r="AH3" s="67"/>
      <c r="AI3" s="16"/>
      <c r="AJ3" s="67"/>
      <c r="AK3" s="16"/>
      <c r="AL3" s="65"/>
      <c r="AM3" s="67"/>
      <c r="AN3" s="16"/>
      <c r="AO3" s="67"/>
      <c r="AP3" s="16"/>
      <c r="AQ3" s="65"/>
      <c r="AR3" s="67"/>
      <c r="AS3" s="16"/>
      <c r="AT3" s="67"/>
      <c r="AU3" s="16"/>
      <c r="AV3" s="65"/>
      <c r="AW3" s="67"/>
      <c r="AX3" s="16"/>
      <c r="AY3" s="67"/>
      <c r="AZ3" s="16"/>
      <c r="BA3" s="65"/>
      <c r="BB3" s="67"/>
      <c r="BC3" s="16"/>
      <c r="BD3" s="67"/>
      <c r="BE3" s="16"/>
      <c r="BF3" s="65"/>
      <c r="BG3" s="67"/>
      <c r="BH3" s="16"/>
      <c r="BI3" s="67"/>
      <c r="BJ3" s="16"/>
      <c r="BK3" s="65"/>
      <c r="BL3" s="67"/>
      <c r="BM3" s="16"/>
      <c r="BN3" s="67"/>
      <c r="BO3" s="16"/>
      <c r="BP3" s="65"/>
      <c r="BQ3" s="67"/>
      <c r="BR3" s="16"/>
      <c r="BS3" s="67"/>
      <c r="BT3" s="16"/>
      <c r="BU3" s="65"/>
      <c r="BV3" s="67"/>
      <c r="BW3" s="16"/>
      <c r="BX3" s="67"/>
      <c r="BY3" s="16"/>
    </row>
    <row r="4" spans="1:77" ht="13.5" customHeight="1" x14ac:dyDescent="0.25">
      <c r="A4" s="68" t="s">
        <v>22</v>
      </c>
      <c r="B4" s="16"/>
      <c r="C4" s="65"/>
      <c r="D4" s="6">
        <v>2688316</v>
      </c>
      <c r="E4" s="22"/>
      <c r="F4" s="6">
        <v>2688316</v>
      </c>
      <c r="G4" s="16"/>
      <c r="H4" s="65"/>
      <c r="I4" s="2">
        <v>3191157</v>
      </c>
      <c r="J4" s="22"/>
      <c r="K4" s="6">
        <v>3191157</v>
      </c>
      <c r="L4" s="16"/>
      <c r="M4" s="65"/>
      <c r="N4" s="6">
        <v>3401681</v>
      </c>
      <c r="O4" s="22"/>
      <c r="P4" s="6"/>
      <c r="Q4" s="16"/>
      <c r="R4" s="65"/>
      <c r="S4" s="6"/>
      <c r="T4" s="22"/>
      <c r="U4" s="6"/>
      <c r="V4" s="16"/>
      <c r="W4" s="65"/>
      <c r="X4" s="25"/>
      <c r="Y4" s="22"/>
      <c r="Z4" s="6"/>
      <c r="AA4" s="16"/>
      <c r="AB4" s="65"/>
      <c r="AC4" s="6"/>
      <c r="AD4" s="22"/>
      <c r="AE4" s="6"/>
      <c r="AF4" s="16"/>
      <c r="AG4" s="65"/>
      <c r="AH4" s="6"/>
      <c r="AI4" s="22"/>
      <c r="AJ4" s="6"/>
      <c r="AK4" s="16"/>
      <c r="AL4" s="65"/>
      <c r="AM4" s="6"/>
      <c r="AN4" s="22"/>
      <c r="AO4" s="6"/>
      <c r="AP4" s="16"/>
      <c r="AQ4" s="65"/>
      <c r="AR4" s="6"/>
      <c r="AS4" s="22"/>
      <c r="AT4" s="6"/>
      <c r="AU4" s="16"/>
      <c r="AV4" s="65"/>
      <c r="AW4" s="6"/>
      <c r="AX4" s="22"/>
      <c r="AY4" s="6"/>
      <c r="AZ4" s="16"/>
      <c r="BA4" s="65"/>
      <c r="BB4" s="6"/>
      <c r="BC4" s="22"/>
      <c r="BD4" s="6"/>
      <c r="BE4" s="16"/>
      <c r="BF4" s="65"/>
      <c r="BG4" s="6"/>
      <c r="BH4" s="22"/>
      <c r="BI4" s="6"/>
      <c r="BJ4" s="16"/>
      <c r="BK4" s="65"/>
      <c r="BL4" s="6"/>
      <c r="BM4" s="22"/>
      <c r="BN4" s="6"/>
      <c r="BO4" s="16"/>
      <c r="BP4" s="65"/>
      <c r="BQ4" s="6"/>
      <c r="BR4" s="22"/>
      <c r="BS4" s="6"/>
      <c r="BT4" s="16"/>
      <c r="BU4" s="65"/>
      <c r="BV4" s="6"/>
      <c r="BW4" s="22"/>
      <c r="BX4" s="6"/>
      <c r="BY4" s="16"/>
    </row>
    <row r="5" spans="1:77" ht="13.5" customHeight="1" x14ac:dyDescent="0.25">
      <c r="A5" s="68" t="s">
        <v>23</v>
      </c>
      <c r="B5" s="16"/>
      <c r="C5" s="65"/>
      <c r="D5" s="6">
        <v>1279688</v>
      </c>
      <c r="E5" s="22"/>
      <c r="F5" s="6">
        <v>1279688</v>
      </c>
      <c r="G5" s="16"/>
      <c r="H5" s="65"/>
      <c r="I5" s="2">
        <v>1790438</v>
      </c>
      <c r="J5" s="22"/>
      <c r="K5" s="6">
        <v>1790438</v>
      </c>
      <c r="L5" s="16"/>
      <c r="M5" s="65"/>
      <c r="N5" s="6">
        <v>1492338</v>
      </c>
      <c r="O5" s="22"/>
      <c r="P5" s="6"/>
      <c r="Q5" s="16"/>
      <c r="R5" s="65"/>
      <c r="S5" s="6"/>
      <c r="T5" s="22"/>
      <c r="U5" s="6"/>
      <c r="V5" s="16"/>
      <c r="W5" s="65"/>
      <c r="X5" s="25"/>
      <c r="Y5" s="22"/>
      <c r="Z5" s="6"/>
      <c r="AA5" s="16"/>
      <c r="AB5" s="65"/>
      <c r="AC5" s="6"/>
      <c r="AD5" s="22"/>
      <c r="AE5" s="6"/>
      <c r="AF5" s="16"/>
      <c r="AG5" s="65"/>
      <c r="AH5" s="6"/>
      <c r="AI5" s="22"/>
      <c r="AJ5" s="6"/>
      <c r="AK5" s="16"/>
      <c r="AL5" s="65"/>
      <c r="AM5" s="6"/>
      <c r="AN5" s="22"/>
      <c r="AO5" s="6"/>
      <c r="AP5" s="16"/>
      <c r="AQ5" s="65"/>
      <c r="AR5" s="6"/>
      <c r="AS5" s="22"/>
      <c r="AT5" s="6"/>
      <c r="AU5" s="16"/>
      <c r="AV5" s="65"/>
      <c r="AW5" s="6"/>
      <c r="AX5" s="22"/>
      <c r="AY5" s="6"/>
      <c r="AZ5" s="16"/>
      <c r="BA5" s="65"/>
      <c r="BB5" s="6"/>
      <c r="BC5" s="22"/>
      <c r="BD5" s="6"/>
      <c r="BE5" s="16"/>
      <c r="BF5" s="65"/>
      <c r="BG5" s="6"/>
      <c r="BH5" s="22"/>
      <c r="BI5" s="6"/>
      <c r="BJ5" s="16"/>
      <c r="BK5" s="65"/>
      <c r="BL5" s="6"/>
      <c r="BM5" s="22"/>
      <c r="BN5" s="6"/>
      <c r="BO5" s="16"/>
      <c r="BP5" s="65"/>
      <c r="BQ5" s="6"/>
      <c r="BR5" s="22"/>
      <c r="BS5" s="6"/>
      <c r="BT5" s="16"/>
      <c r="BU5" s="65"/>
      <c r="BV5" s="6"/>
      <c r="BW5" s="22"/>
      <c r="BX5" s="6"/>
      <c r="BY5" s="16"/>
    </row>
    <row r="6" spans="1:77" ht="13.5" customHeight="1" x14ac:dyDescent="0.25">
      <c r="A6" s="68" t="s">
        <v>60</v>
      </c>
      <c r="B6" s="16"/>
      <c r="C6" s="65"/>
      <c r="D6" s="69">
        <v>0.47599999999999998</v>
      </c>
      <c r="E6" s="29"/>
      <c r="F6" s="69">
        <v>0.47599999999999998</v>
      </c>
      <c r="G6" s="16"/>
      <c r="H6" s="65"/>
      <c r="I6" s="69">
        <v>0.56100000000000005</v>
      </c>
      <c r="J6" s="29"/>
      <c r="K6" s="69">
        <v>0.56100000000000005</v>
      </c>
      <c r="L6" s="16"/>
      <c r="M6" s="65"/>
      <c r="N6" s="69">
        <f>N5/N4</f>
        <v>0.43870603974917105</v>
      </c>
      <c r="O6" s="29"/>
      <c r="P6" s="69"/>
      <c r="Q6" s="16"/>
      <c r="R6" s="65"/>
      <c r="S6" s="69"/>
      <c r="T6" s="29"/>
      <c r="U6" s="69"/>
      <c r="V6" s="16"/>
      <c r="W6" s="65"/>
      <c r="X6" s="69"/>
      <c r="Y6" s="29"/>
      <c r="Z6" s="69"/>
      <c r="AA6" s="16"/>
      <c r="AB6" s="65"/>
      <c r="AC6" s="69"/>
      <c r="AD6" s="29"/>
      <c r="AE6" s="69"/>
      <c r="AF6" s="16"/>
      <c r="AG6" s="65"/>
      <c r="AH6" s="69"/>
      <c r="AI6" s="29"/>
      <c r="AJ6" s="69"/>
      <c r="AK6" s="16"/>
      <c r="AL6" s="65"/>
      <c r="AM6" s="69"/>
      <c r="AN6" s="29"/>
      <c r="AO6" s="69"/>
      <c r="AP6" s="16"/>
      <c r="AQ6" s="65"/>
      <c r="AR6" s="69"/>
      <c r="AS6" s="29"/>
      <c r="AT6" s="69"/>
      <c r="AU6" s="16"/>
      <c r="AV6" s="65"/>
      <c r="AW6" s="69"/>
      <c r="AX6" s="29"/>
      <c r="AY6" s="69"/>
      <c r="AZ6" s="16"/>
      <c r="BA6" s="65"/>
      <c r="BB6" s="69"/>
      <c r="BC6" s="29"/>
      <c r="BD6" s="69"/>
      <c r="BE6" s="16"/>
      <c r="BF6" s="65"/>
      <c r="BG6" s="69"/>
      <c r="BH6" s="29"/>
      <c r="BI6" s="69"/>
      <c r="BJ6" s="16"/>
      <c r="BK6" s="65"/>
      <c r="BL6" s="69"/>
      <c r="BM6" s="29"/>
      <c r="BN6" s="69"/>
      <c r="BO6" s="16"/>
      <c r="BP6" s="65"/>
      <c r="BQ6" s="69"/>
      <c r="BR6" s="29"/>
      <c r="BS6" s="69"/>
      <c r="BT6" s="16"/>
      <c r="BU6" s="65"/>
      <c r="BV6" s="69"/>
      <c r="BW6" s="29"/>
      <c r="BX6" s="69"/>
      <c r="BY6" s="16"/>
    </row>
    <row r="7" spans="1:77" ht="13.5" customHeight="1" x14ac:dyDescent="0.25">
      <c r="A7" s="68" t="s">
        <v>24</v>
      </c>
      <c r="B7" s="16"/>
      <c r="C7" s="65"/>
      <c r="D7" s="6">
        <v>1269836</v>
      </c>
      <c r="E7" s="22"/>
      <c r="F7" s="6">
        <v>1269836</v>
      </c>
      <c r="G7" s="16"/>
      <c r="H7" s="65"/>
      <c r="I7" s="6">
        <v>1771762</v>
      </c>
      <c r="J7" s="22"/>
      <c r="K7" s="6">
        <v>1771762</v>
      </c>
      <c r="L7" s="16"/>
      <c r="M7" s="65"/>
      <c r="N7" s="6">
        <v>1473900</v>
      </c>
      <c r="O7" s="22"/>
      <c r="P7" s="6"/>
      <c r="Q7" s="16"/>
      <c r="R7" s="65"/>
      <c r="S7" s="6"/>
      <c r="T7" s="22"/>
      <c r="U7" s="6"/>
      <c r="V7" s="16"/>
      <c r="W7" s="65"/>
      <c r="X7" s="25"/>
      <c r="Y7" s="22"/>
      <c r="Z7" s="6"/>
      <c r="AA7" s="16"/>
      <c r="AB7" s="65"/>
      <c r="AC7" s="6"/>
      <c r="AD7" s="22"/>
      <c r="AE7" s="6"/>
      <c r="AF7" s="16"/>
      <c r="AG7" s="65"/>
      <c r="AH7" s="6"/>
      <c r="AI7" s="22"/>
      <c r="AJ7" s="6"/>
      <c r="AK7" s="16"/>
      <c r="AL7" s="65"/>
      <c r="AM7" s="6"/>
      <c r="AN7" s="22"/>
      <c r="AO7" s="6"/>
      <c r="AP7" s="16"/>
      <c r="AQ7" s="65"/>
      <c r="AR7" s="6"/>
      <c r="AS7" s="22"/>
      <c r="AT7" s="6"/>
      <c r="AU7" s="16"/>
      <c r="AV7" s="65"/>
      <c r="AW7" s="6"/>
      <c r="AX7" s="22"/>
      <c r="AY7" s="6"/>
      <c r="AZ7" s="16"/>
      <c r="BA7" s="65"/>
      <c r="BB7" s="6"/>
      <c r="BC7" s="22"/>
      <c r="BD7" s="6"/>
      <c r="BE7" s="16"/>
      <c r="BF7" s="65"/>
      <c r="BG7" s="6"/>
      <c r="BH7" s="22"/>
      <c r="BI7" s="6"/>
      <c r="BJ7" s="16"/>
      <c r="BK7" s="65"/>
      <c r="BL7" s="6"/>
      <c r="BM7" s="22"/>
      <c r="BN7" s="6"/>
      <c r="BO7" s="16"/>
      <c r="BP7" s="65"/>
      <c r="BQ7" s="6"/>
      <c r="BR7" s="22"/>
      <c r="BS7" s="6"/>
      <c r="BT7" s="16"/>
      <c r="BU7" s="65"/>
      <c r="BV7" s="6"/>
      <c r="BW7" s="22"/>
      <c r="BX7" s="6"/>
      <c r="BY7" s="16"/>
    </row>
    <row r="8" spans="1:77" ht="13.5" customHeight="1" x14ac:dyDescent="0.25">
      <c r="A8" s="68" t="s">
        <v>61</v>
      </c>
      <c r="B8" s="16"/>
      <c r="C8" s="65"/>
      <c r="D8" s="69">
        <v>0.99199999999999999</v>
      </c>
      <c r="E8" s="29"/>
      <c r="F8" s="69">
        <v>0.99199999999999999</v>
      </c>
      <c r="G8" s="16"/>
      <c r="H8" s="65"/>
      <c r="I8" s="69">
        <v>0.98899999999999999</v>
      </c>
      <c r="J8" s="29"/>
      <c r="K8" s="69">
        <v>0.98899999999999999</v>
      </c>
      <c r="L8" s="16"/>
      <c r="M8" s="65"/>
      <c r="N8" s="69">
        <f>N7/N5</f>
        <v>0.98764489009862377</v>
      </c>
      <c r="O8" s="29"/>
      <c r="P8" s="69"/>
      <c r="Q8" s="16"/>
      <c r="R8" s="65"/>
      <c r="S8" s="69"/>
      <c r="T8" s="29"/>
      <c r="U8" s="69"/>
      <c r="V8" s="16"/>
      <c r="W8" s="65"/>
      <c r="X8" s="69"/>
      <c r="Y8" s="29"/>
      <c r="Z8" s="69"/>
      <c r="AA8" s="16"/>
      <c r="AB8" s="65"/>
      <c r="AC8" s="69"/>
      <c r="AD8" s="29"/>
      <c r="AE8" s="69"/>
      <c r="AF8" s="16"/>
      <c r="AG8" s="65"/>
      <c r="AH8" s="69"/>
      <c r="AI8" s="29"/>
      <c r="AJ8" s="69"/>
      <c r="AK8" s="16"/>
      <c r="AL8" s="65"/>
      <c r="AM8" s="69"/>
      <c r="AN8" s="29"/>
      <c r="AO8" s="69"/>
      <c r="AP8" s="16"/>
      <c r="AQ8" s="65"/>
      <c r="AR8" s="69"/>
      <c r="AS8" s="29"/>
      <c r="AT8" s="69"/>
      <c r="AU8" s="16"/>
      <c r="AV8" s="65"/>
      <c r="AW8" s="69"/>
      <c r="AX8" s="29"/>
      <c r="AY8" s="69"/>
      <c r="AZ8" s="16"/>
      <c r="BA8" s="65"/>
      <c r="BB8" s="69"/>
      <c r="BC8" s="29"/>
      <c r="BD8" s="69"/>
      <c r="BE8" s="16"/>
      <c r="BF8" s="65"/>
      <c r="BG8" s="69"/>
      <c r="BH8" s="29"/>
      <c r="BI8" s="69"/>
      <c r="BJ8" s="16"/>
      <c r="BK8" s="65"/>
      <c r="BL8" s="69"/>
      <c r="BM8" s="29"/>
      <c r="BN8" s="69"/>
      <c r="BO8" s="16"/>
      <c r="BP8" s="65"/>
      <c r="BQ8" s="69"/>
      <c r="BR8" s="29"/>
      <c r="BS8" s="69"/>
      <c r="BT8" s="16"/>
      <c r="BU8" s="65"/>
      <c r="BV8" s="69"/>
      <c r="BW8" s="29"/>
      <c r="BX8" s="69"/>
      <c r="BY8" s="16"/>
    </row>
    <row r="9" spans="1:77" ht="13.5" customHeight="1" x14ac:dyDescent="0.25">
      <c r="A9" s="14" t="s">
        <v>6</v>
      </c>
      <c r="B9" s="16"/>
      <c r="C9" s="65"/>
      <c r="D9" s="70" t="s">
        <v>411</v>
      </c>
      <c r="E9" s="29"/>
      <c r="F9" s="6" t="s">
        <v>412</v>
      </c>
      <c r="G9" s="16"/>
      <c r="H9" s="65"/>
      <c r="I9" s="69"/>
      <c r="J9" s="29"/>
      <c r="K9" s="6"/>
      <c r="L9" s="16"/>
      <c r="M9" s="65"/>
      <c r="N9" s="69" t="s">
        <v>1028</v>
      </c>
      <c r="O9" s="29"/>
      <c r="P9" s="6"/>
      <c r="Q9" s="16"/>
      <c r="R9" s="65"/>
      <c r="S9" s="69"/>
      <c r="T9" s="29"/>
      <c r="U9" s="6"/>
      <c r="V9" s="16"/>
      <c r="W9" s="65"/>
      <c r="X9" s="70"/>
      <c r="Y9" s="29"/>
      <c r="Z9" s="6"/>
      <c r="AA9" s="16"/>
      <c r="AB9" s="65"/>
      <c r="AC9" s="70"/>
      <c r="AD9" s="16"/>
      <c r="AE9" s="6"/>
      <c r="AF9" s="16"/>
      <c r="AG9" s="65"/>
      <c r="AH9" s="70"/>
      <c r="AI9" s="16"/>
      <c r="AJ9" s="6"/>
      <c r="AK9" s="16"/>
      <c r="AL9" s="65"/>
      <c r="AM9" s="70"/>
      <c r="AN9" s="16"/>
      <c r="AO9" s="6"/>
      <c r="AP9" s="16"/>
      <c r="AQ9" s="65"/>
      <c r="AR9" s="70"/>
      <c r="AS9" s="16"/>
      <c r="AT9" s="6"/>
      <c r="AU9" s="16"/>
      <c r="AV9" s="65"/>
      <c r="AW9" s="70"/>
      <c r="AX9" s="16"/>
      <c r="AY9" s="6"/>
      <c r="AZ9" s="16"/>
      <c r="BA9" s="65"/>
      <c r="BB9" s="70"/>
      <c r="BC9" s="16"/>
      <c r="BD9" s="6"/>
      <c r="BE9" s="16"/>
      <c r="BF9" s="65"/>
      <c r="BG9" s="70"/>
      <c r="BH9" s="16"/>
      <c r="BI9" s="6"/>
      <c r="BJ9" s="16"/>
      <c r="BK9" s="65"/>
      <c r="BL9" s="70"/>
      <c r="BM9" s="16"/>
      <c r="BN9" s="6"/>
      <c r="BO9" s="16"/>
      <c r="BP9" s="65"/>
      <c r="BQ9" s="70"/>
      <c r="BR9" s="16"/>
      <c r="BS9" s="6"/>
      <c r="BT9" s="16"/>
      <c r="BU9" s="65"/>
      <c r="BV9" s="70"/>
      <c r="BW9" s="16"/>
      <c r="BX9" s="6"/>
      <c r="BY9" s="16"/>
    </row>
    <row r="10" spans="1:77" ht="31.5" customHeight="1" x14ac:dyDescent="0.25">
      <c r="A10" s="36" t="s">
        <v>134</v>
      </c>
      <c r="B10" s="36" t="s">
        <v>38</v>
      </c>
      <c r="C10" s="37" t="s">
        <v>135</v>
      </c>
      <c r="D10" s="66" t="s">
        <v>111</v>
      </c>
      <c r="E10" s="71" t="s">
        <v>112</v>
      </c>
      <c r="F10" s="66" t="s">
        <v>113</v>
      </c>
      <c r="G10" s="71" t="s">
        <v>114</v>
      </c>
      <c r="H10" s="37" t="s">
        <v>39</v>
      </c>
      <c r="I10" s="66" t="s">
        <v>111</v>
      </c>
      <c r="J10" s="71" t="s">
        <v>112</v>
      </c>
      <c r="K10" s="66" t="s">
        <v>113</v>
      </c>
      <c r="L10" s="71" t="s">
        <v>114</v>
      </c>
      <c r="M10" s="37" t="s">
        <v>39</v>
      </c>
      <c r="N10" s="66" t="s">
        <v>111</v>
      </c>
      <c r="O10" s="71" t="s">
        <v>112</v>
      </c>
      <c r="P10" s="66" t="s">
        <v>113</v>
      </c>
      <c r="Q10" s="71" t="s">
        <v>114</v>
      </c>
      <c r="R10" s="37" t="s">
        <v>39</v>
      </c>
      <c r="S10" s="66" t="s">
        <v>111</v>
      </c>
      <c r="T10" s="71" t="s">
        <v>112</v>
      </c>
      <c r="U10" s="66" t="s">
        <v>113</v>
      </c>
      <c r="V10" s="71" t="s">
        <v>114</v>
      </c>
      <c r="W10" s="37" t="s">
        <v>39</v>
      </c>
      <c r="X10" s="66" t="s">
        <v>111</v>
      </c>
      <c r="Y10" s="71" t="s">
        <v>112</v>
      </c>
      <c r="Z10" s="66" t="s">
        <v>113</v>
      </c>
      <c r="AA10" s="71" t="s">
        <v>114</v>
      </c>
      <c r="AB10" s="37" t="s">
        <v>39</v>
      </c>
      <c r="AC10" s="66" t="s">
        <v>111</v>
      </c>
      <c r="AD10" s="71" t="s">
        <v>112</v>
      </c>
      <c r="AE10" s="66" t="s">
        <v>113</v>
      </c>
      <c r="AF10" s="71" t="s">
        <v>114</v>
      </c>
      <c r="AG10" s="37" t="s">
        <v>39</v>
      </c>
      <c r="AH10" s="66" t="s">
        <v>111</v>
      </c>
      <c r="AI10" s="71" t="s">
        <v>112</v>
      </c>
      <c r="AJ10" s="66" t="s">
        <v>113</v>
      </c>
      <c r="AK10" s="71" t="s">
        <v>114</v>
      </c>
      <c r="AL10" s="37" t="s">
        <v>39</v>
      </c>
      <c r="AM10" s="66" t="s">
        <v>111</v>
      </c>
      <c r="AN10" s="71" t="s">
        <v>112</v>
      </c>
      <c r="AO10" s="66" t="s">
        <v>113</v>
      </c>
      <c r="AP10" s="71" t="s">
        <v>114</v>
      </c>
      <c r="AQ10" s="37" t="s">
        <v>39</v>
      </c>
      <c r="AR10" s="66" t="s">
        <v>111</v>
      </c>
      <c r="AS10" s="71" t="s">
        <v>112</v>
      </c>
      <c r="AT10" s="66" t="s">
        <v>113</v>
      </c>
      <c r="AU10" s="71" t="s">
        <v>114</v>
      </c>
      <c r="AV10" s="37" t="s">
        <v>39</v>
      </c>
      <c r="AW10" s="66" t="s">
        <v>111</v>
      </c>
      <c r="AX10" s="71" t="s">
        <v>112</v>
      </c>
      <c r="AY10" s="66" t="s">
        <v>113</v>
      </c>
      <c r="AZ10" s="71" t="s">
        <v>114</v>
      </c>
      <c r="BA10" s="37" t="s">
        <v>39</v>
      </c>
      <c r="BB10" s="66" t="s">
        <v>111</v>
      </c>
      <c r="BC10" s="71" t="s">
        <v>112</v>
      </c>
      <c r="BD10" s="66" t="s">
        <v>113</v>
      </c>
      <c r="BE10" s="71" t="s">
        <v>114</v>
      </c>
      <c r="BF10" s="37" t="s">
        <v>39</v>
      </c>
      <c r="BG10" s="66" t="s">
        <v>111</v>
      </c>
      <c r="BH10" s="71" t="s">
        <v>112</v>
      </c>
      <c r="BI10" s="66" t="s">
        <v>113</v>
      </c>
      <c r="BJ10" s="71" t="s">
        <v>114</v>
      </c>
      <c r="BK10" s="37" t="s">
        <v>39</v>
      </c>
      <c r="BL10" s="66" t="s">
        <v>111</v>
      </c>
      <c r="BM10" s="71" t="s">
        <v>112</v>
      </c>
      <c r="BN10" s="66" t="s">
        <v>113</v>
      </c>
      <c r="BO10" s="71" t="s">
        <v>114</v>
      </c>
      <c r="BP10" s="37" t="s">
        <v>39</v>
      </c>
      <c r="BQ10" s="66" t="s">
        <v>111</v>
      </c>
      <c r="BR10" s="71" t="s">
        <v>112</v>
      </c>
      <c r="BS10" s="66" t="s">
        <v>113</v>
      </c>
      <c r="BT10" s="71" t="s">
        <v>114</v>
      </c>
      <c r="BU10" s="37" t="s">
        <v>39</v>
      </c>
      <c r="BV10" s="66" t="s">
        <v>111</v>
      </c>
      <c r="BW10" s="71" t="s">
        <v>112</v>
      </c>
      <c r="BX10" s="66" t="s">
        <v>113</v>
      </c>
      <c r="BY10" s="71" t="s">
        <v>114</v>
      </c>
    </row>
    <row r="11" spans="1:77" ht="13.5" customHeight="1" x14ac:dyDescent="0.25">
      <c r="A11" s="2" t="s">
        <v>413</v>
      </c>
      <c r="B11" s="2" t="s">
        <v>414</v>
      </c>
      <c r="C11" s="72" t="s">
        <v>296</v>
      </c>
      <c r="D11" s="73">
        <v>372002</v>
      </c>
      <c r="E11" s="78">
        <v>0.29299999999999998</v>
      </c>
      <c r="F11" s="73">
        <v>497516</v>
      </c>
      <c r="G11" s="78">
        <v>0.41299999999999998</v>
      </c>
      <c r="H11" s="72"/>
      <c r="I11" s="73"/>
      <c r="J11" s="74"/>
      <c r="K11" s="73"/>
      <c r="L11" s="74"/>
      <c r="M11" s="72"/>
      <c r="N11" s="73"/>
      <c r="O11" s="74"/>
      <c r="P11" s="73"/>
      <c r="Q11" s="74"/>
      <c r="R11" s="72"/>
      <c r="S11" s="73"/>
      <c r="T11" s="74"/>
      <c r="U11" s="73"/>
      <c r="V11" s="74"/>
      <c r="W11" s="72"/>
      <c r="X11" s="73"/>
      <c r="Y11" s="74"/>
      <c r="Z11" s="73"/>
      <c r="AA11" s="74"/>
      <c r="AB11" s="72"/>
      <c r="AC11" s="73"/>
      <c r="AD11" s="74"/>
      <c r="AE11" s="73"/>
      <c r="AF11" s="74"/>
      <c r="AG11" s="72"/>
      <c r="AH11" s="73"/>
      <c r="AI11" s="74"/>
      <c r="AJ11" s="73"/>
      <c r="AK11" s="74"/>
      <c r="AL11" s="72"/>
      <c r="AM11" s="73"/>
      <c r="AN11" s="74"/>
      <c r="AO11" s="73"/>
      <c r="AP11" s="74"/>
      <c r="AQ11" s="72"/>
      <c r="AR11" s="73"/>
      <c r="AS11" s="74"/>
      <c r="AT11" s="73"/>
      <c r="AU11" s="74"/>
      <c r="AV11" s="72"/>
      <c r="AW11" s="73"/>
      <c r="AX11" s="74"/>
      <c r="AY11" s="73"/>
      <c r="AZ11" s="74"/>
      <c r="BA11" s="72"/>
      <c r="BB11" s="73"/>
      <c r="BC11" s="74"/>
      <c r="BD11" s="73"/>
      <c r="BE11" s="74"/>
      <c r="BF11" s="72"/>
      <c r="BG11" s="73"/>
      <c r="BH11" s="74"/>
      <c r="BI11" s="73"/>
      <c r="BJ11" s="74"/>
      <c r="BK11" s="72"/>
      <c r="BL11" s="73"/>
      <c r="BM11" s="74"/>
      <c r="BN11" s="73"/>
      <c r="BO11" s="74"/>
      <c r="BP11" s="72"/>
      <c r="BQ11" s="73"/>
      <c r="BR11" s="74"/>
      <c r="BS11" s="73"/>
      <c r="BT11" s="74"/>
      <c r="BU11" s="72"/>
      <c r="BV11" s="73"/>
      <c r="BW11" s="74"/>
      <c r="BX11" s="73"/>
      <c r="BY11" s="74"/>
    </row>
    <row r="12" spans="1:77" ht="13.5" customHeight="1" x14ac:dyDescent="0.25">
      <c r="A12" s="2" t="s">
        <v>415</v>
      </c>
      <c r="B12" s="2" t="s">
        <v>416</v>
      </c>
      <c r="C12" s="72" t="s">
        <v>302</v>
      </c>
      <c r="D12" s="73">
        <v>574424</v>
      </c>
      <c r="E12" s="78">
        <v>0.45200000000000001</v>
      </c>
      <c r="F12" s="73">
        <v>706259</v>
      </c>
      <c r="G12" s="78">
        <v>0.58699999999999997</v>
      </c>
      <c r="H12" s="72"/>
      <c r="I12" s="73"/>
      <c r="J12" s="74"/>
      <c r="K12" s="73"/>
      <c r="L12" s="74"/>
      <c r="M12" s="72"/>
      <c r="N12" s="73"/>
      <c r="O12" s="74"/>
      <c r="P12" s="73"/>
      <c r="Q12" s="74"/>
      <c r="R12" s="72"/>
      <c r="S12" s="73"/>
      <c r="T12" s="74"/>
      <c r="U12" s="73"/>
      <c r="V12" s="74"/>
      <c r="W12" s="72"/>
      <c r="X12" s="73"/>
      <c r="Y12" s="74"/>
      <c r="Z12" s="73"/>
      <c r="AA12" s="74"/>
      <c r="AB12" s="72"/>
      <c r="AC12" s="73"/>
      <c r="AD12" s="74"/>
      <c r="AE12" s="73"/>
      <c r="AF12" s="74"/>
      <c r="AG12" s="72"/>
      <c r="AH12" s="73"/>
      <c r="AI12" s="74"/>
      <c r="AJ12" s="73"/>
      <c r="AK12" s="74"/>
      <c r="AL12" s="72"/>
      <c r="AM12" s="73"/>
      <c r="AN12" s="74"/>
      <c r="AO12" s="73"/>
      <c r="AP12" s="74"/>
      <c r="AQ12" s="72"/>
      <c r="AR12" s="73"/>
      <c r="AS12" s="74"/>
      <c r="AT12" s="73"/>
      <c r="AU12" s="74"/>
      <c r="AV12" s="72"/>
      <c r="AW12" s="73"/>
      <c r="AX12" s="74"/>
      <c r="AY12" s="73"/>
      <c r="AZ12" s="74"/>
      <c r="BA12" s="72"/>
      <c r="BB12" s="73"/>
      <c r="BC12" s="74"/>
      <c r="BD12" s="73"/>
      <c r="BE12" s="74"/>
      <c r="BF12" s="72"/>
      <c r="BG12" s="73"/>
      <c r="BH12" s="74"/>
      <c r="BI12" s="73"/>
      <c r="BJ12" s="74"/>
      <c r="BK12" s="72"/>
      <c r="BL12" s="73"/>
      <c r="BM12" s="74"/>
      <c r="BN12" s="73"/>
      <c r="BO12" s="74"/>
      <c r="BP12" s="72"/>
      <c r="BQ12" s="73"/>
      <c r="BR12" s="74"/>
      <c r="BS12" s="73"/>
      <c r="BT12" s="74"/>
      <c r="BU12" s="72"/>
      <c r="BV12" s="73"/>
      <c r="BW12" s="74"/>
      <c r="BX12" s="73"/>
      <c r="BY12" s="74"/>
    </row>
    <row r="13" spans="1:77" ht="13.5" customHeight="1" x14ac:dyDescent="0.25">
      <c r="A13" s="75" t="s">
        <v>417</v>
      </c>
      <c r="B13" s="2" t="s">
        <v>418</v>
      </c>
      <c r="C13" s="72" t="s">
        <v>309</v>
      </c>
      <c r="D13" s="73">
        <v>59529</v>
      </c>
      <c r="E13" s="78">
        <v>4.7E-2</v>
      </c>
      <c r="F13" s="73"/>
      <c r="G13" s="34"/>
      <c r="H13" s="72"/>
      <c r="I13" s="73"/>
      <c r="J13" s="74"/>
      <c r="K13" s="73"/>
      <c r="L13" s="34"/>
      <c r="M13" s="72"/>
      <c r="N13" s="73"/>
      <c r="O13" s="34"/>
      <c r="P13" s="73"/>
      <c r="Q13" s="34"/>
      <c r="R13" s="72"/>
      <c r="S13" s="73"/>
      <c r="T13" s="34"/>
      <c r="U13" s="73"/>
      <c r="V13" s="34"/>
      <c r="W13" s="72"/>
      <c r="X13" s="73"/>
      <c r="Y13" s="34"/>
      <c r="Z13" s="73"/>
      <c r="AA13" s="34"/>
      <c r="AB13" s="72"/>
      <c r="AC13" s="73"/>
      <c r="AD13" s="34"/>
      <c r="AE13" s="73"/>
      <c r="AF13" s="34"/>
      <c r="AG13" s="72"/>
      <c r="AH13" s="73"/>
      <c r="AI13" s="34"/>
      <c r="AJ13" s="73"/>
      <c r="AK13" s="34"/>
      <c r="AL13" s="72"/>
      <c r="AM13" s="73"/>
      <c r="AN13" s="34"/>
      <c r="AO13" s="73"/>
      <c r="AP13" s="34"/>
      <c r="AQ13" s="72"/>
      <c r="AR13" s="73"/>
      <c r="AS13" s="34"/>
      <c r="AT13" s="73"/>
      <c r="AU13" s="34"/>
      <c r="AV13" s="72"/>
      <c r="AW13" s="73"/>
      <c r="AX13" s="34"/>
      <c r="AY13" s="73"/>
      <c r="AZ13" s="34"/>
      <c r="BA13" s="72"/>
      <c r="BB13" s="73"/>
      <c r="BC13" s="34"/>
      <c r="BD13" s="73"/>
      <c r="BE13" s="34"/>
      <c r="BF13" s="72"/>
      <c r="BG13" s="73"/>
      <c r="BH13" s="34"/>
      <c r="BI13" s="73"/>
      <c r="BJ13" s="34"/>
      <c r="BK13" s="72"/>
      <c r="BL13" s="73"/>
      <c r="BM13" s="34"/>
      <c r="BN13" s="73"/>
      <c r="BO13" s="34"/>
      <c r="BP13" s="72"/>
      <c r="BQ13" s="73"/>
      <c r="BR13" s="34"/>
      <c r="BS13" s="73"/>
      <c r="BT13" s="34"/>
      <c r="BU13" s="72"/>
      <c r="BV13" s="73"/>
      <c r="BW13" s="34"/>
      <c r="BX13" s="73"/>
      <c r="BY13" s="34"/>
    </row>
    <row r="14" spans="1:77" ht="13.5" customHeight="1" x14ac:dyDescent="0.25">
      <c r="A14" s="2" t="s">
        <v>419</v>
      </c>
      <c r="B14" s="2" t="s">
        <v>420</v>
      </c>
      <c r="C14" s="76" t="s">
        <v>298</v>
      </c>
      <c r="D14" s="73">
        <v>88423</v>
      </c>
      <c r="E14" s="78">
        <v>7.0000000000000007E-2</v>
      </c>
      <c r="F14" s="73"/>
      <c r="G14" s="34"/>
      <c r="H14" s="76"/>
      <c r="I14" s="73"/>
      <c r="J14" s="74"/>
      <c r="K14" s="73"/>
      <c r="L14" s="34"/>
      <c r="M14" s="77"/>
      <c r="N14" s="73"/>
      <c r="O14" s="34"/>
      <c r="P14" s="73"/>
      <c r="Q14" s="34"/>
      <c r="R14" s="76"/>
      <c r="S14" s="73"/>
      <c r="T14" s="34"/>
      <c r="U14" s="73"/>
      <c r="V14" s="34"/>
      <c r="W14" s="76"/>
      <c r="X14" s="73"/>
      <c r="Y14" s="34"/>
      <c r="Z14" s="73"/>
      <c r="AA14" s="34"/>
      <c r="AB14" s="76"/>
      <c r="AC14" s="73"/>
      <c r="AD14" s="34"/>
      <c r="AE14" s="73"/>
      <c r="AF14" s="34"/>
      <c r="AG14" s="76"/>
      <c r="AH14" s="73"/>
      <c r="AI14" s="34"/>
      <c r="AJ14" s="73"/>
      <c r="AK14" s="34"/>
      <c r="AL14" s="76"/>
      <c r="AM14" s="73"/>
      <c r="AN14" s="34"/>
      <c r="AO14" s="73"/>
      <c r="AP14" s="34"/>
      <c r="AQ14" s="76"/>
      <c r="AR14" s="73"/>
      <c r="AS14" s="34"/>
      <c r="AT14" s="73"/>
      <c r="AU14" s="34"/>
      <c r="AV14" s="76"/>
      <c r="AW14" s="73"/>
      <c r="AX14" s="34"/>
      <c r="AY14" s="73"/>
      <c r="AZ14" s="34"/>
      <c r="BA14" s="76"/>
      <c r="BB14" s="73"/>
      <c r="BC14" s="34"/>
      <c r="BD14" s="73"/>
      <c r="BE14" s="34"/>
      <c r="BF14" s="76"/>
      <c r="BG14" s="73"/>
      <c r="BH14" s="34"/>
      <c r="BI14" s="73"/>
      <c r="BJ14" s="34"/>
      <c r="BK14" s="76"/>
      <c r="BL14" s="73"/>
      <c r="BM14" s="34"/>
      <c r="BN14" s="73"/>
      <c r="BO14" s="34"/>
      <c r="BP14" s="76"/>
      <c r="BQ14" s="73"/>
      <c r="BR14" s="34"/>
      <c r="BS14" s="73"/>
      <c r="BT14" s="34"/>
      <c r="BU14" s="76"/>
      <c r="BV14" s="73"/>
      <c r="BW14" s="34"/>
      <c r="BX14" s="73"/>
      <c r="BY14" s="34"/>
    </row>
    <row r="15" spans="1:77" ht="13.5" customHeight="1" x14ac:dyDescent="0.25">
      <c r="A15" s="2" t="s">
        <v>421</v>
      </c>
      <c r="B15" s="2" t="s">
        <v>422</v>
      </c>
      <c r="C15" s="77" t="s">
        <v>309</v>
      </c>
      <c r="D15" s="73">
        <v>175458</v>
      </c>
      <c r="E15" s="78">
        <v>0.13800000000000001</v>
      </c>
      <c r="F15" s="73"/>
      <c r="G15" s="78"/>
      <c r="H15" s="77"/>
      <c r="I15" s="73">
        <v>51220</v>
      </c>
      <c r="J15" s="74">
        <v>2.9000000000000001E-2</v>
      </c>
      <c r="K15" s="73"/>
      <c r="L15" s="78"/>
      <c r="M15" s="77"/>
      <c r="N15" s="73"/>
      <c r="O15" s="78"/>
      <c r="P15" s="73"/>
      <c r="Q15" s="78"/>
      <c r="R15" s="77"/>
      <c r="S15" s="73"/>
      <c r="T15" s="78"/>
      <c r="U15" s="73"/>
      <c r="V15" s="78"/>
      <c r="W15" s="77"/>
      <c r="X15" s="73"/>
      <c r="Y15" s="78"/>
      <c r="Z15" s="73"/>
      <c r="AA15" s="78"/>
      <c r="AB15" s="77"/>
      <c r="AC15" s="73"/>
      <c r="AD15" s="78"/>
      <c r="AE15" s="73"/>
      <c r="AF15" s="78"/>
      <c r="AG15" s="77"/>
      <c r="AH15" s="73"/>
      <c r="AI15" s="78"/>
      <c r="AJ15" s="73"/>
      <c r="AK15" s="78"/>
      <c r="AL15" s="77"/>
      <c r="AM15" s="73"/>
      <c r="AN15" s="78"/>
      <c r="AO15" s="73"/>
      <c r="AP15" s="78"/>
      <c r="AQ15" s="77"/>
      <c r="AR15" s="73"/>
      <c r="AS15" s="78"/>
      <c r="AT15" s="73"/>
      <c r="AU15" s="78"/>
      <c r="AV15" s="77"/>
      <c r="AW15" s="73"/>
      <c r="AX15" s="78"/>
      <c r="AY15" s="73"/>
      <c r="AZ15" s="78"/>
      <c r="BA15" s="77"/>
      <c r="BB15" s="73"/>
      <c r="BC15" s="78"/>
      <c r="BD15" s="73"/>
      <c r="BE15" s="78"/>
      <c r="BF15" s="77"/>
      <c r="BG15" s="73"/>
      <c r="BH15" s="78"/>
      <c r="BI15" s="73"/>
      <c r="BJ15" s="78"/>
      <c r="BK15" s="77"/>
      <c r="BL15" s="73"/>
      <c r="BM15" s="78"/>
      <c r="BN15" s="73"/>
      <c r="BO15" s="78"/>
      <c r="BP15" s="77"/>
      <c r="BQ15" s="73"/>
      <c r="BR15" s="78"/>
      <c r="BS15" s="73"/>
      <c r="BT15" s="78"/>
      <c r="BU15" s="77"/>
      <c r="BV15" s="73"/>
      <c r="BW15" s="78"/>
      <c r="BX15" s="73"/>
      <c r="BY15" s="78"/>
    </row>
    <row r="16" spans="1:77" ht="13.5" customHeight="1" x14ac:dyDescent="0.25">
      <c r="A16" s="2" t="s">
        <v>423</v>
      </c>
      <c r="B16" s="2" t="s">
        <v>424</v>
      </c>
      <c r="C16" s="79" t="s">
        <v>298</v>
      </c>
      <c r="D16" s="73"/>
      <c r="E16" s="78"/>
      <c r="F16" s="73"/>
      <c r="G16" s="78"/>
      <c r="H16" s="79"/>
      <c r="I16" s="73">
        <v>701101</v>
      </c>
      <c r="J16" s="74">
        <v>0.39600000000000002</v>
      </c>
      <c r="K16" s="73">
        <v>1007104</v>
      </c>
      <c r="L16" s="78">
        <v>0.56799999999999995</v>
      </c>
      <c r="M16" s="79" t="s">
        <v>309</v>
      </c>
      <c r="N16" s="73">
        <v>822566</v>
      </c>
      <c r="O16" s="78">
        <f>N16/N$7</f>
        <v>0.55808806567609748</v>
      </c>
      <c r="P16" s="73"/>
      <c r="Q16" s="78"/>
      <c r="R16" s="79"/>
      <c r="S16" s="73"/>
      <c r="T16" s="78"/>
      <c r="U16" s="73"/>
      <c r="V16" s="78"/>
      <c r="W16" s="79"/>
      <c r="X16" s="73"/>
      <c r="Y16" s="78"/>
      <c r="Z16" s="73"/>
      <c r="AA16" s="78"/>
      <c r="AB16" s="79"/>
      <c r="AC16" s="73"/>
      <c r="AD16" s="78"/>
      <c r="AE16" s="73"/>
      <c r="AF16" s="78"/>
      <c r="AG16" s="79"/>
      <c r="AH16" s="73"/>
      <c r="AI16" s="78"/>
      <c r="AJ16" s="73"/>
      <c r="AK16" s="78"/>
      <c r="AL16" s="79"/>
      <c r="AM16" s="73"/>
      <c r="AN16" s="78"/>
      <c r="AO16" s="73"/>
      <c r="AP16" s="78"/>
      <c r="AQ16" s="79"/>
      <c r="AR16" s="73"/>
      <c r="AS16" s="78"/>
      <c r="AT16" s="73"/>
      <c r="AU16" s="78"/>
      <c r="AV16" s="79"/>
      <c r="AW16" s="73"/>
      <c r="AX16" s="78"/>
      <c r="AY16" s="73"/>
      <c r="AZ16" s="78"/>
      <c r="BA16" s="79"/>
      <c r="BB16" s="73"/>
      <c r="BC16" s="78"/>
      <c r="BD16" s="73"/>
      <c r="BE16" s="78"/>
      <c r="BF16" s="79"/>
      <c r="BG16" s="73"/>
      <c r="BH16" s="78"/>
      <c r="BI16" s="73"/>
      <c r="BJ16" s="78"/>
      <c r="BK16" s="79"/>
      <c r="BL16" s="73"/>
      <c r="BM16" s="78"/>
      <c r="BN16" s="73"/>
      <c r="BO16" s="78"/>
      <c r="BP16" s="79"/>
      <c r="BQ16" s="73"/>
      <c r="BR16" s="78"/>
      <c r="BS16" s="73"/>
      <c r="BT16" s="78"/>
      <c r="BU16" s="79"/>
      <c r="BV16" s="73"/>
      <c r="BW16" s="78"/>
      <c r="BX16" s="73"/>
      <c r="BY16" s="78"/>
    </row>
    <row r="17" spans="1:77" ht="13.5" customHeight="1" x14ac:dyDescent="0.25">
      <c r="A17" s="2" t="s">
        <v>425</v>
      </c>
      <c r="B17" s="2" t="s">
        <v>426</v>
      </c>
      <c r="C17" s="77" t="s">
        <v>309</v>
      </c>
      <c r="D17" s="73"/>
      <c r="E17" s="78"/>
      <c r="F17" s="73"/>
      <c r="G17" s="78"/>
      <c r="H17" s="77"/>
      <c r="I17" s="73">
        <v>504964</v>
      </c>
      <c r="J17" s="74">
        <v>0.28499999999999998</v>
      </c>
      <c r="K17" s="73">
        <v>628114</v>
      </c>
      <c r="L17" s="78">
        <v>0.35499999999999998</v>
      </c>
      <c r="M17" s="77"/>
      <c r="N17" s="73">
        <v>94514</v>
      </c>
      <c r="O17" s="78">
        <f>N17/N$7</f>
        <v>6.4125110251713136E-2</v>
      </c>
      <c r="P17" s="73"/>
      <c r="Q17" s="78"/>
      <c r="R17" s="77"/>
      <c r="S17" s="73"/>
      <c r="T17" s="78"/>
      <c r="U17" s="73"/>
      <c r="V17" s="78"/>
      <c r="W17" s="77"/>
      <c r="X17" s="73"/>
      <c r="Y17" s="78"/>
      <c r="Z17" s="73"/>
      <c r="AA17" s="78"/>
      <c r="AB17" s="77"/>
      <c r="AC17" s="73"/>
      <c r="AD17" s="78"/>
      <c r="AE17" s="73"/>
      <c r="AF17" s="78"/>
      <c r="AG17" s="77"/>
      <c r="AH17" s="73"/>
      <c r="AI17" s="78"/>
      <c r="AJ17" s="73"/>
      <c r="AK17" s="78"/>
      <c r="AL17" s="77"/>
      <c r="AM17" s="73"/>
      <c r="AN17" s="78"/>
      <c r="AO17" s="73"/>
      <c r="AP17" s="78"/>
      <c r="AQ17" s="77"/>
      <c r="AR17" s="73"/>
      <c r="AS17" s="78"/>
      <c r="AT17" s="73"/>
      <c r="AU17" s="78"/>
      <c r="AV17" s="77"/>
      <c r="AW17" s="73"/>
      <c r="AX17" s="78"/>
      <c r="AY17" s="73"/>
      <c r="AZ17" s="78"/>
      <c r="BA17" s="77"/>
      <c r="BB17" s="73"/>
      <c r="BC17" s="78"/>
      <c r="BD17" s="73"/>
      <c r="BE17" s="78"/>
      <c r="BF17" s="77"/>
      <c r="BG17" s="73"/>
      <c r="BH17" s="78"/>
      <c r="BI17" s="73"/>
      <c r="BJ17" s="78"/>
      <c r="BK17" s="77"/>
      <c r="BL17" s="73"/>
      <c r="BM17" s="78"/>
      <c r="BN17" s="73"/>
      <c r="BO17" s="78"/>
      <c r="BP17" s="77"/>
      <c r="BQ17" s="73"/>
      <c r="BR17" s="78"/>
      <c r="BS17" s="73"/>
      <c r="BT17" s="78"/>
      <c r="BU17" s="77"/>
      <c r="BV17" s="73"/>
      <c r="BW17" s="78"/>
      <c r="BX17" s="73"/>
      <c r="BY17" s="78"/>
    </row>
    <row r="18" spans="1:77" ht="13.5" customHeight="1" x14ac:dyDescent="0.25">
      <c r="A18" s="2" t="s">
        <v>427</v>
      </c>
      <c r="B18" s="2" t="s">
        <v>428</v>
      </c>
      <c r="C18" s="76" t="s">
        <v>310</v>
      </c>
      <c r="D18" s="73"/>
      <c r="E18" s="78"/>
      <c r="F18" s="73"/>
      <c r="G18" s="78"/>
      <c r="H18" s="76"/>
      <c r="I18" s="73">
        <v>243030</v>
      </c>
      <c r="J18" s="78">
        <v>0.13700000000000001</v>
      </c>
      <c r="K18" s="73"/>
      <c r="L18" s="78"/>
      <c r="M18" s="77"/>
      <c r="N18" s="73"/>
      <c r="O18" s="78"/>
      <c r="P18" s="73"/>
      <c r="Q18" s="78"/>
      <c r="R18" s="77"/>
      <c r="S18" s="73"/>
      <c r="T18" s="78"/>
      <c r="U18" s="73"/>
      <c r="V18" s="78"/>
      <c r="W18" s="76"/>
      <c r="X18" s="73"/>
      <c r="Y18" s="78"/>
      <c r="Z18" s="73"/>
      <c r="AA18" s="78"/>
      <c r="AB18" s="76"/>
      <c r="AC18" s="73"/>
      <c r="AD18" s="78"/>
      <c r="AE18" s="73"/>
      <c r="AF18" s="78"/>
      <c r="AG18" s="76"/>
      <c r="AH18" s="73"/>
      <c r="AI18" s="78"/>
      <c r="AJ18" s="73"/>
      <c r="AK18" s="78"/>
      <c r="AL18" s="76"/>
      <c r="AM18" s="73"/>
      <c r="AN18" s="78"/>
      <c r="AO18" s="73"/>
      <c r="AP18" s="78"/>
      <c r="AQ18" s="76"/>
      <c r="AR18" s="73"/>
      <c r="AS18" s="78"/>
      <c r="AT18" s="73"/>
      <c r="AU18" s="78"/>
      <c r="AV18" s="76"/>
      <c r="AW18" s="73"/>
      <c r="AX18" s="78"/>
      <c r="AY18" s="73"/>
      <c r="AZ18" s="78"/>
      <c r="BA18" s="76"/>
      <c r="BB18" s="73"/>
      <c r="BC18" s="78"/>
      <c r="BD18" s="73"/>
      <c r="BE18" s="78"/>
      <c r="BF18" s="76"/>
      <c r="BG18" s="73"/>
      <c r="BH18" s="78"/>
      <c r="BI18" s="73"/>
      <c r="BJ18" s="78"/>
      <c r="BK18" s="76"/>
      <c r="BL18" s="73"/>
      <c r="BM18" s="78"/>
      <c r="BN18" s="73"/>
      <c r="BO18" s="78"/>
      <c r="BP18" s="76"/>
      <c r="BQ18" s="73"/>
      <c r="BR18" s="78"/>
      <c r="BS18" s="73"/>
      <c r="BT18" s="78"/>
      <c r="BU18" s="76"/>
      <c r="BV18" s="73"/>
      <c r="BW18" s="78"/>
      <c r="BX18" s="73"/>
      <c r="BY18" s="78"/>
    </row>
    <row r="19" spans="1:77" ht="13.5" customHeight="1" x14ac:dyDescent="0.25">
      <c r="A19" s="2" t="s">
        <v>429</v>
      </c>
      <c r="B19" s="2" t="s">
        <v>430</v>
      </c>
      <c r="C19" s="77" t="s">
        <v>296</v>
      </c>
      <c r="D19" s="73"/>
      <c r="E19" s="78"/>
      <c r="F19" s="73"/>
      <c r="G19" s="78"/>
      <c r="H19" s="77"/>
      <c r="I19" s="73">
        <v>113321</v>
      </c>
      <c r="J19" s="78">
        <v>6.4000000000000001E-2</v>
      </c>
      <c r="K19" s="73"/>
      <c r="L19" s="78"/>
      <c r="M19" s="77"/>
      <c r="N19" s="73"/>
      <c r="O19" s="78"/>
      <c r="P19" s="73"/>
      <c r="Q19" s="78"/>
      <c r="R19" s="77"/>
      <c r="S19" s="73"/>
      <c r="T19" s="78"/>
      <c r="U19" s="73"/>
      <c r="V19" s="78"/>
      <c r="W19" s="77"/>
      <c r="X19" s="73"/>
      <c r="Y19" s="78"/>
      <c r="Z19" s="73"/>
      <c r="AA19" s="78"/>
      <c r="AB19" s="77"/>
      <c r="AC19" s="73"/>
      <c r="AD19" s="78"/>
      <c r="AE19" s="73"/>
      <c r="AF19" s="78"/>
      <c r="AG19" s="77"/>
      <c r="AH19" s="73"/>
      <c r="AI19" s="78"/>
      <c r="AJ19" s="73"/>
      <c r="AK19" s="78"/>
      <c r="AL19" s="77"/>
      <c r="AM19" s="73"/>
      <c r="AN19" s="78"/>
      <c r="AO19" s="73"/>
      <c r="AP19" s="78"/>
      <c r="AQ19" s="77"/>
      <c r="AR19" s="73"/>
      <c r="AS19" s="78"/>
      <c r="AT19" s="73"/>
      <c r="AU19" s="78"/>
      <c r="AV19" s="77"/>
      <c r="AW19" s="73"/>
      <c r="AX19" s="78"/>
      <c r="AY19" s="73"/>
      <c r="AZ19" s="78"/>
      <c r="BA19" s="77"/>
      <c r="BB19" s="73"/>
      <c r="BC19" s="78"/>
      <c r="BD19" s="73"/>
      <c r="BE19" s="78"/>
      <c r="BF19" s="77"/>
      <c r="BG19" s="73"/>
      <c r="BH19" s="78"/>
      <c r="BI19" s="73"/>
      <c r="BJ19" s="78"/>
      <c r="BK19" s="77"/>
      <c r="BL19" s="73"/>
      <c r="BM19" s="78"/>
      <c r="BN19" s="73"/>
      <c r="BO19" s="78"/>
      <c r="BP19" s="77"/>
      <c r="BQ19" s="73"/>
      <c r="BR19" s="78"/>
      <c r="BS19" s="73"/>
      <c r="BT19" s="78"/>
      <c r="BU19" s="77"/>
      <c r="BV19" s="73"/>
      <c r="BW19" s="78"/>
      <c r="BX19" s="73"/>
      <c r="BY19" s="78"/>
    </row>
    <row r="20" spans="1:77" ht="13.5" customHeight="1" x14ac:dyDescent="0.25">
      <c r="A20" s="2" t="s">
        <v>431</v>
      </c>
      <c r="B20" s="2" t="s">
        <v>432</v>
      </c>
      <c r="C20" s="77" t="s">
        <v>309</v>
      </c>
      <c r="D20" s="73"/>
      <c r="E20" s="78"/>
      <c r="F20" s="73"/>
      <c r="G20" s="78"/>
      <c r="H20" s="77"/>
      <c r="I20" s="73">
        <v>109469</v>
      </c>
      <c r="J20" s="78">
        <v>6.2E-2</v>
      </c>
      <c r="K20" s="73"/>
      <c r="L20" s="78"/>
      <c r="M20" s="77"/>
      <c r="N20" s="73"/>
      <c r="O20" s="78"/>
      <c r="P20" s="73"/>
      <c r="Q20" s="78"/>
      <c r="R20" s="77"/>
      <c r="S20" s="73"/>
      <c r="T20" s="78"/>
      <c r="U20" s="73"/>
      <c r="V20" s="78"/>
      <c r="W20" s="77"/>
      <c r="X20" s="73"/>
      <c r="Y20" s="78"/>
      <c r="Z20" s="73"/>
      <c r="AA20" s="78"/>
      <c r="AB20" s="77"/>
      <c r="AC20" s="73"/>
      <c r="AD20" s="78"/>
      <c r="AE20" s="73"/>
      <c r="AF20" s="78"/>
      <c r="AG20" s="77"/>
      <c r="AH20" s="73"/>
      <c r="AI20" s="78"/>
      <c r="AJ20" s="73"/>
      <c r="AK20" s="78"/>
      <c r="AL20" s="77"/>
      <c r="AM20" s="73"/>
      <c r="AN20" s="78"/>
      <c r="AO20" s="73"/>
      <c r="AP20" s="78"/>
      <c r="AQ20" s="77"/>
      <c r="AR20" s="73"/>
      <c r="AS20" s="78"/>
      <c r="AT20" s="73"/>
      <c r="AU20" s="78"/>
      <c r="AV20" s="77"/>
      <c r="AW20" s="73"/>
      <c r="AX20" s="78"/>
      <c r="AY20" s="73"/>
      <c r="AZ20" s="78"/>
      <c r="BA20" s="77"/>
      <c r="BB20" s="73"/>
      <c r="BC20" s="78"/>
      <c r="BD20" s="73"/>
      <c r="BE20" s="78"/>
      <c r="BF20" s="77"/>
      <c r="BG20" s="73"/>
      <c r="BH20" s="78"/>
      <c r="BI20" s="73"/>
      <c r="BJ20" s="78"/>
      <c r="BK20" s="77"/>
      <c r="BL20" s="73"/>
      <c r="BM20" s="78"/>
      <c r="BN20" s="73"/>
      <c r="BO20" s="78"/>
      <c r="BP20" s="77"/>
      <c r="BQ20" s="73"/>
      <c r="BR20" s="78"/>
      <c r="BS20" s="73"/>
      <c r="BT20" s="78"/>
      <c r="BU20" s="77"/>
      <c r="BV20" s="73"/>
      <c r="BW20" s="78"/>
      <c r="BX20" s="73"/>
      <c r="BY20" s="78"/>
    </row>
    <row r="21" spans="1:77" ht="13.5" customHeight="1" x14ac:dyDescent="0.25">
      <c r="A21" s="2" t="s">
        <v>433</v>
      </c>
      <c r="B21" s="2" t="s">
        <v>434</v>
      </c>
      <c r="C21" s="76" t="s">
        <v>309</v>
      </c>
      <c r="D21" s="73"/>
      <c r="E21" s="34"/>
      <c r="F21" s="73"/>
      <c r="G21" s="34"/>
      <c r="H21" s="76"/>
      <c r="I21" s="73">
        <v>48562</v>
      </c>
      <c r="J21" s="34">
        <v>2.7E-2</v>
      </c>
      <c r="K21" s="73"/>
      <c r="L21" s="34"/>
      <c r="M21" s="76"/>
      <c r="N21" s="73"/>
      <c r="O21" s="34"/>
      <c r="P21" s="73"/>
      <c r="Q21" s="34"/>
      <c r="R21" s="76"/>
      <c r="S21" s="73"/>
      <c r="T21" s="34"/>
      <c r="U21" s="73"/>
      <c r="V21" s="34"/>
      <c r="W21" s="76"/>
      <c r="X21" s="73"/>
      <c r="Y21" s="34"/>
      <c r="Z21" s="73"/>
      <c r="AA21" s="34"/>
      <c r="AB21" s="76"/>
      <c r="AC21" s="73"/>
      <c r="AD21" s="34"/>
      <c r="AE21" s="73"/>
      <c r="AF21" s="34"/>
      <c r="AG21" s="76"/>
      <c r="AH21" s="73"/>
      <c r="AI21" s="34"/>
      <c r="AJ21" s="73"/>
      <c r="AK21" s="34"/>
      <c r="AL21" s="76"/>
      <c r="AM21" s="73"/>
      <c r="AN21" s="34"/>
      <c r="AO21" s="73"/>
      <c r="AP21" s="34"/>
      <c r="AQ21" s="76"/>
      <c r="AR21" s="73"/>
      <c r="AS21" s="34"/>
      <c r="AT21" s="73"/>
      <c r="AU21" s="34"/>
      <c r="AV21" s="76"/>
      <c r="AW21" s="73"/>
      <c r="AX21" s="34"/>
      <c r="AY21" s="73"/>
      <c r="AZ21" s="34"/>
      <c r="BA21" s="76"/>
      <c r="BB21" s="73"/>
      <c r="BC21" s="34"/>
      <c r="BD21" s="73"/>
      <c r="BE21" s="34"/>
      <c r="BF21" s="76"/>
      <c r="BG21" s="73"/>
      <c r="BH21" s="34"/>
      <c r="BI21" s="73"/>
      <c r="BJ21" s="34"/>
      <c r="BK21" s="76"/>
      <c r="BL21" s="73"/>
      <c r="BM21" s="34"/>
      <c r="BN21" s="73"/>
      <c r="BO21" s="34"/>
      <c r="BP21" s="76"/>
      <c r="BQ21" s="73"/>
      <c r="BR21" s="34"/>
      <c r="BS21" s="73"/>
      <c r="BT21" s="34"/>
      <c r="BU21" s="76"/>
      <c r="BV21" s="73"/>
      <c r="BW21" s="34"/>
      <c r="BX21" s="73"/>
      <c r="BY21" s="34"/>
    </row>
    <row r="22" spans="1:77" ht="13.5" customHeight="1" x14ac:dyDescent="0.25">
      <c r="A22" s="2" t="s">
        <v>1020</v>
      </c>
      <c r="B22" s="2" t="s">
        <v>1021</v>
      </c>
      <c r="C22" s="76" t="s">
        <v>309</v>
      </c>
      <c r="D22" s="73"/>
      <c r="E22" s="34"/>
      <c r="F22" s="73"/>
      <c r="G22" s="34"/>
      <c r="H22" s="76"/>
      <c r="I22" s="73"/>
      <c r="J22" s="34"/>
      <c r="K22" s="73"/>
      <c r="L22" s="34"/>
      <c r="M22" s="76"/>
      <c r="N22" s="73">
        <v>342727</v>
      </c>
      <c r="O22" s="78">
        <f t="shared" ref="O22:O25" si="0">N22/N$7</f>
        <v>0.23253070086165956</v>
      </c>
      <c r="P22" s="73"/>
      <c r="Q22" s="34"/>
      <c r="R22" s="76"/>
      <c r="S22" s="73"/>
      <c r="T22" s="34"/>
      <c r="U22" s="73"/>
      <c r="V22" s="34"/>
      <c r="W22" s="76"/>
      <c r="X22" s="73"/>
      <c r="Y22" s="34"/>
      <c r="Z22" s="73"/>
      <c r="AA22" s="34"/>
      <c r="AB22" s="76"/>
      <c r="AC22" s="73"/>
      <c r="AD22" s="34"/>
      <c r="AE22" s="73"/>
      <c r="AF22" s="34"/>
      <c r="AG22" s="76"/>
      <c r="AH22" s="73"/>
      <c r="AI22" s="34"/>
      <c r="AJ22" s="73"/>
      <c r="AK22" s="34"/>
      <c r="AL22" s="76"/>
      <c r="AM22" s="73"/>
      <c r="AN22" s="34"/>
      <c r="AO22" s="73"/>
      <c r="AP22" s="34"/>
      <c r="AQ22" s="76"/>
      <c r="AR22" s="73"/>
      <c r="AS22" s="34"/>
      <c r="AT22" s="73"/>
      <c r="AU22" s="34"/>
      <c r="AV22" s="76"/>
      <c r="AW22" s="73"/>
      <c r="AX22" s="34"/>
      <c r="AY22" s="73"/>
      <c r="AZ22" s="34"/>
      <c r="BA22" s="76"/>
      <c r="BB22" s="73"/>
      <c r="BC22" s="34"/>
      <c r="BD22" s="73"/>
      <c r="BE22" s="34"/>
      <c r="BF22" s="76"/>
      <c r="BG22" s="73"/>
      <c r="BH22" s="34"/>
      <c r="BI22" s="73"/>
      <c r="BJ22" s="34"/>
      <c r="BK22" s="76"/>
      <c r="BL22" s="73"/>
      <c r="BM22" s="34"/>
      <c r="BN22" s="73"/>
      <c r="BO22" s="34"/>
      <c r="BP22" s="76"/>
      <c r="BQ22" s="73"/>
      <c r="BR22" s="34"/>
      <c r="BS22" s="73"/>
      <c r="BT22" s="34"/>
      <c r="BU22" s="76"/>
      <c r="BV22" s="73"/>
      <c r="BW22" s="34"/>
      <c r="BX22" s="73"/>
      <c r="BY22" s="34"/>
    </row>
    <row r="23" spans="1:77" ht="13.5" customHeight="1" x14ac:dyDescent="0.25">
      <c r="A23" s="2" t="s">
        <v>1023</v>
      </c>
      <c r="B23" s="2" t="s">
        <v>1022</v>
      </c>
      <c r="C23" s="76" t="s">
        <v>310</v>
      </c>
      <c r="D23" s="25"/>
      <c r="E23" s="34"/>
      <c r="F23" s="25"/>
      <c r="G23" s="34"/>
      <c r="H23" s="76"/>
      <c r="I23" s="25"/>
      <c r="J23" s="34"/>
      <c r="K23" s="25"/>
      <c r="L23" s="34"/>
      <c r="M23" s="76"/>
      <c r="N23" s="25">
        <v>93987</v>
      </c>
      <c r="O23" s="78">
        <f t="shared" si="0"/>
        <v>6.3767555465092607E-2</v>
      </c>
      <c r="P23" s="25"/>
      <c r="Q23" s="34"/>
      <c r="R23" s="76"/>
      <c r="S23" s="25"/>
      <c r="T23" s="34"/>
      <c r="U23" s="25"/>
      <c r="V23" s="34"/>
      <c r="W23" s="76"/>
      <c r="X23" s="25"/>
      <c r="Y23" s="34"/>
      <c r="Z23" s="25"/>
      <c r="AA23" s="34"/>
      <c r="AB23" s="76"/>
      <c r="AC23" s="25"/>
      <c r="AD23" s="34"/>
      <c r="AE23" s="25"/>
      <c r="AF23" s="34"/>
      <c r="AG23" s="76"/>
      <c r="AH23" s="25"/>
      <c r="AI23" s="34"/>
      <c r="AJ23" s="25"/>
      <c r="AK23" s="34"/>
      <c r="AL23" s="76"/>
      <c r="AM23" s="25"/>
      <c r="AN23" s="34"/>
      <c r="AO23" s="25"/>
      <c r="AP23" s="34"/>
      <c r="AQ23" s="76"/>
      <c r="AR23" s="25"/>
      <c r="AS23" s="34"/>
      <c r="AT23" s="25"/>
      <c r="AU23" s="34"/>
      <c r="AV23" s="76"/>
      <c r="AW23" s="25"/>
      <c r="AX23" s="34"/>
      <c r="AY23" s="25"/>
      <c r="AZ23" s="34"/>
      <c r="BA23" s="76"/>
      <c r="BB23" s="25"/>
      <c r="BC23" s="34"/>
      <c r="BD23" s="25"/>
      <c r="BE23" s="34"/>
      <c r="BF23" s="76"/>
      <c r="BG23" s="25"/>
      <c r="BH23" s="34"/>
      <c r="BI23" s="25"/>
      <c r="BJ23" s="34"/>
      <c r="BK23" s="76"/>
      <c r="BL23" s="25"/>
      <c r="BM23" s="34"/>
      <c r="BN23" s="25"/>
      <c r="BO23" s="34"/>
      <c r="BP23" s="76"/>
      <c r="BQ23" s="25"/>
      <c r="BR23" s="34"/>
      <c r="BS23" s="25"/>
      <c r="BT23" s="34"/>
      <c r="BU23" s="76"/>
      <c r="BV23" s="25"/>
      <c r="BW23" s="34"/>
      <c r="BX23" s="25"/>
      <c r="BY23" s="34"/>
    </row>
    <row r="24" spans="1:77" ht="13.5" customHeight="1" x14ac:dyDescent="0.25">
      <c r="A24" s="2" t="s">
        <v>1025</v>
      </c>
      <c r="B24" s="2" t="s">
        <v>1024</v>
      </c>
      <c r="C24" s="76" t="s">
        <v>309</v>
      </c>
      <c r="D24" s="25"/>
      <c r="E24" s="34"/>
      <c r="F24" s="25"/>
      <c r="G24" s="34"/>
      <c r="H24" s="76"/>
      <c r="I24" s="25"/>
      <c r="J24" s="34"/>
      <c r="K24" s="25"/>
      <c r="L24" s="34"/>
      <c r="M24" s="76"/>
      <c r="N24" s="25">
        <v>87908</v>
      </c>
      <c r="O24" s="78">
        <f t="shared" si="0"/>
        <v>5.9643123685460341E-2</v>
      </c>
      <c r="P24" s="25"/>
      <c r="Q24" s="34"/>
      <c r="R24" s="76"/>
      <c r="S24" s="25"/>
      <c r="T24" s="34"/>
      <c r="U24" s="25"/>
      <c r="V24" s="34"/>
      <c r="W24" s="76"/>
      <c r="X24" s="25"/>
      <c r="Y24" s="34"/>
      <c r="Z24" s="25"/>
      <c r="AA24" s="34"/>
      <c r="AB24" s="76"/>
      <c r="AC24" s="25"/>
      <c r="AD24" s="34"/>
      <c r="AE24" s="25"/>
      <c r="AF24" s="34"/>
      <c r="AG24" s="76"/>
      <c r="AH24" s="25"/>
      <c r="AI24" s="34"/>
      <c r="AJ24" s="25"/>
      <c r="AK24" s="34"/>
      <c r="AL24" s="76"/>
      <c r="AM24" s="25"/>
      <c r="AN24" s="34"/>
      <c r="AO24" s="25"/>
      <c r="AP24" s="34"/>
      <c r="AQ24" s="76"/>
      <c r="AR24" s="25"/>
      <c r="AS24" s="34"/>
      <c r="AT24" s="25"/>
      <c r="AU24" s="34"/>
      <c r="AV24" s="76"/>
      <c r="AW24" s="25"/>
      <c r="AX24" s="34"/>
      <c r="AY24" s="25"/>
      <c r="AZ24" s="34"/>
      <c r="BA24" s="76"/>
      <c r="BB24" s="25"/>
      <c r="BC24" s="34"/>
      <c r="BD24" s="25"/>
      <c r="BE24" s="34"/>
      <c r="BF24" s="76"/>
      <c r="BG24" s="25"/>
      <c r="BH24" s="34"/>
      <c r="BI24" s="25"/>
      <c r="BJ24" s="34"/>
      <c r="BK24" s="76"/>
      <c r="BL24" s="25"/>
      <c r="BM24" s="34"/>
      <c r="BN24" s="25"/>
      <c r="BO24" s="34"/>
      <c r="BP24" s="76"/>
      <c r="BQ24" s="25"/>
      <c r="BR24" s="34"/>
      <c r="BS24" s="25"/>
      <c r="BT24" s="34"/>
      <c r="BU24" s="76"/>
      <c r="BV24" s="25"/>
      <c r="BW24" s="34"/>
      <c r="BX24" s="25"/>
      <c r="BY24" s="34"/>
    </row>
    <row r="25" spans="1:77" ht="13.5" customHeight="1" x14ac:dyDescent="0.25">
      <c r="A25" s="2" t="s">
        <v>1027</v>
      </c>
      <c r="B25" s="2" t="s">
        <v>1026</v>
      </c>
      <c r="C25" s="76" t="s">
        <v>309</v>
      </c>
      <c r="D25" s="25"/>
      <c r="E25" s="34"/>
      <c r="F25" s="25"/>
      <c r="G25" s="34"/>
      <c r="H25" s="76"/>
      <c r="I25" s="25"/>
      <c r="J25" s="34"/>
      <c r="K25" s="25"/>
      <c r="L25" s="34"/>
      <c r="M25" s="76"/>
      <c r="N25" s="25">
        <v>32198</v>
      </c>
      <c r="O25" s="78">
        <f t="shared" si="0"/>
        <v>2.1845444059976932E-2</v>
      </c>
      <c r="P25" s="25"/>
      <c r="Q25" s="34"/>
      <c r="R25" s="76"/>
      <c r="S25" s="25"/>
      <c r="T25" s="34"/>
      <c r="U25" s="25"/>
      <c r="V25" s="34"/>
      <c r="W25" s="76"/>
      <c r="X25" s="25"/>
      <c r="Y25" s="34"/>
      <c r="Z25" s="25"/>
      <c r="AA25" s="34"/>
      <c r="AB25" s="76"/>
      <c r="AC25" s="25"/>
      <c r="AD25" s="34"/>
      <c r="AE25" s="25"/>
      <c r="AF25" s="34"/>
      <c r="AG25" s="76"/>
      <c r="AH25" s="25"/>
      <c r="AI25" s="34"/>
      <c r="AJ25" s="25"/>
      <c r="AK25" s="34"/>
      <c r="AL25" s="76"/>
      <c r="AM25" s="25"/>
      <c r="AN25" s="34"/>
      <c r="AO25" s="25"/>
      <c r="AP25" s="34"/>
      <c r="AQ25" s="76"/>
      <c r="AR25" s="25"/>
      <c r="AS25" s="34"/>
      <c r="AT25" s="25"/>
      <c r="AU25" s="34"/>
      <c r="AV25" s="76"/>
      <c r="AW25" s="25"/>
      <c r="AX25" s="34"/>
      <c r="AY25" s="25"/>
      <c r="AZ25" s="34"/>
      <c r="BA25" s="76"/>
      <c r="BB25" s="25"/>
      <c r="BC25" s="34"/>
      <c r="BD25" s="25"/>
      <c r="BE25" s="34"/>
      <c r="BF25" s="76"/>
      <c r="BG25" s="25"/>
      <c r="BH25" s="34"/>
      <c r="BI25" s="25"/>
      <c r="BJ25" s="34"/>
      <c r="BK25" s="76"/>
      <c r="BL25" s="25"/>
      <c r="BM25" s="34"/>
      <c r="BN25" s="25"/>
      <c r="BO25" s="34"/>
      <c r="BP25" s="76"/>
      <c r="BQ25" s="25"/>
      <c r="BR25" s="34"/>
      <c r="BS25" s="25"/>
      <c r="BT25" s="34"/>
      <c r="BU25" s="76"/>
      <c r="BV25" s="25"/>
      <c r="BW25" s="34"/>
      <c r="BX25" s="25"/>
      <c r="BY25" s="34"/>
    </row>
    <row r="26" spans="1:77" ht="13.5" customHeight="1" x14ac:dyDescent="0.25">
      <c r="C26" s="76"/>
      <c r="D26" s="25"/>
      <c r="E26" s="34"/>
      <c r="F26" s="25"/>
      <c r="G26" s="34"/>
      <c r="H26" s="76"/>
      <c r="I26" s="25"/>
      <c r="J26" s="34"/>
      <c r="K26" s="25"/>
      <c r="L26" s="34"/>
      <c r="M26" s="76"/>
      <c r="N26" s="25"/>
      <c r="O26" s="34"/>
      <c r="P26" s="25"/>
      <c r="Q26" s="34"/>
      <c r="R26" s="76"/>
      <c r="S26" s="25"/>
      <c r="T26" s="34"/>
      <c r="U26" s="25"/>
      <c r="V26" s="34"/>
      <c r="W26" s="76"/>
      <c r="X26" s="25"/>
      <c r="Y26" s="34"/>
      <c r="Z26" s="25"/>
      <c r="AA26" s="34"/>
      <c r="AB26" s="76"/>
      <c r="AC26" s="25"/>
      <c r="AD26" s="34"/>
      <c r="AE26" s="25"/>
      <c r="AF26" s="34"/>
      <c r="AG26" s="76"/>
      <c r="AH26" s="25"/>
      <c r="AI26" s="34"/>
      <c r="AJ26" s="25"/>
      <c r="AK26" s="34"/>
      <c r="AL26" s="76"/>
      <c r="AM26" s="25"/>
      <c r="AN26" s="34"/>
      <c r="AO26" s="25"/>
      <c r="AP26" s="34"/>
      <c r="AQ26" s="76"/>
      <c r="AR26" s="25"/>
      <c r="AS26" s="34"/>
      <c r="AT26" s="25"/>
      <c r="AU26" s="34"/>
      <c r="AV26" s="76"/>
      <c r="AW26" s="25"/>
      <c r="AX26" s="34"/>
      <c r="AY26" s="25"/>
      <c r="AZ26" s="34"/>
      <c r="BA26" s="76"/>
      <c r="BB26" s="25"/>
      <c r="BC26" s="34"/>
      <c r="BD26" s="25"/>
      <c r="BE26" s="34"/>
      <c r="BF26" s="76"/>
      <c r="BG26" s="25"/>
      <c r="BH26" s="34"/>
      <c r="BI26" s="25"/>
      <c r="BJ26" s="34"/>
      <c r="BK26" s="76"/>
      <c r="BL26" s="25"/>
      <c r="BM26" s="34"/>
      <c r="BN26" s="25"/>
      <c r="BO26" s="34"/>
      <c r="BP26" s="76"/>
      <c r="BQ26" s="25"/>
      <c r="BR26" s="34"/>
      <c r="BS26" s="25"/>
      <c r="BT26" s="34"/>
      <c r="BU26" s="76"/>
      <c r="BV26" s="25"/>
      <c r="BW26" s="34"/>
      <c r="BX26" s="25"/>
      <c r="BY26" s="34"/>
    </row>
    <row r="27" spans="1:77" ht="13.5" customHeight="1" x14ac:dyDescent="0.25">
      <c r="C27" s="76"/>
      <c r="D27" s="25"/>
      <c r="E27" s="34"/>
      <c r="F27" s="25"/>
      <c r="G27" s="34"/>
      <c r="H27" s="76"/>
      <c r="I27" s="25"/>
      <c r="J27" s="34"/>
      <c r="K27" s="25"/>
      <c r="L27" s="34"/>
      <c r="M27" s="76"/>
      <c r="N27" s="25"/>
      <c r="O27" s="34"/>
      <c r="P27" s="25"/>
      <c r="Q27" s="34"/>
      <c r="R27" s="76"/>
      <c r="S27" s="25"/>
      <c r="T27" s="34"/>
      <c r="U27" s="25"/>
      <c r="V27" s="34"/>
      <c r="W27" s="76"/>
      <c r="X27" s="25"/>
      <c r="Y27" s="34"/>
      <c r="Z27" s="25"/>
      <c r="AA27" s="34"/>
      <c r="AB27" s="76"/>
      <c r="AC27" s="25"/>
      <c r="AD27" s="34"/>
      <c r="AE27" s="25"/>
      <c r="AF27" s="34"/>
      <c r="AG27" s="76"/>
      <c r="AH27" s="25"/>
      <c r="AI27" s="34"/>
      <c r="AJ27" s="25"/>
      <c r="AK27" s="34"/>
      <c r="AL27" s="76"/>
      <c r="AM27" s="25"/>
      <c r="AN27" s="34"/>
      <c r="AO27" s="25"/>
      <c r="AP27" s="34"/>
      <c r="AQ27" s="76"/>
      <c r="AR27" s="25"/>
      <c r="AS27" s="34"/>
      <c r="AT27" s="25"/>
      <c r="AU27" s="34"/>
      <c r="AV27" s="76"/>
      <c r="AW27" s="25"/>
      <c r="AX27" s="34"/>
      <c r="AY27" s="25"/>
      <c r="AZ27" s="34"/>
      <c r="BA27" s="76"/>
      <c r="BB27" s="25"/>
      <c r="BC27" s="34"/>
      <c r="BD27" s="25"/>
      <c r="BE27" s="34"/>
      <c r="BF27" s="76"/>
      <c r="BG27" s="25"/>
      <c r="BH27" s="34"/>
      <c r="BI27" s="25"/>
      <c r="BJ27" s="34"/>
      <c r="BK27" s="76"/>
      <c r="BL27" s="25"/>
      <c r="BM27" s="34"/>
      <c r="BN27" s="25"/>
      <c r="BO27" s="34"/>
      <c r="BP27" s="76"/>
      <c r="BQ27" s="25"/>
      <c r="BR27" s="34"/>
      <c r="BS27" s="25"/>
      <c r="BT27" s="34"/>
      <c r="BU27" s="76"/>
      <c r="BV27" s="25"/>
      <c r="BW27" s="34"/>
      <c r="BX27" s="25"/>
      <c r="BY27" s="34"/>
    </row>
    <row r="28" spans="1:77" ht="13.5" customHeight="1" x14ac:dyDescent="0.25">
      <c r="C28" s="76"/>
      <c r="D28" s="25"/>
      <c r="E28" s="34"/>
      <c r="F28" s="25"/>
      <c r="G28" s="34"/>
      <c r="H28" s="76"/>
      <c r="I28" s="25"/>
      <c r="J28" s="34"/>
      <c r="K28" s="25"/>
      <c r="L28" s="34"/>
      <c r="M28" s="76"/>
      <c r="N28" s="25"/>
      <c r="O28" s="34"/>
      <c r="P28" s="25"/>
      <c r="Q28" s="34"/>
      <c r="R28" s="76"/>
      <c r="S28" s="25"/>
      <c r="T28" s="34"/>
      <c r="U28" s="25"/>
      <c r="V28" s="34"/>
      <c r="W28" s="76"/>
      <c r="X28" s="25"/>
      <c r="Y28" s="34"/>
      <c r="Z28" s="25"/>
      <c r="AA28" s="34"/>
      <c r="AB28" s="76"/>
      <c r="AC28" s="25"/>
      <c r="AD28" s="34"/>
      <c r="AE28" s="25"/>
      <c r="AF28" s="34"/>
      <c r="AG28" s="76"/>
      <c r="AH28" s="25"/>
      <c r="AI28" s="34"/>
      <c r="AJ28" s="25"/>
      <c r="AK28" s="34"/>
      <c r="AL28" s="76"/>
      <c r="AM28" s="25"/>
      <c r="AN28" s="34"/>
      <c r="AO28" s="25"/>
      <c r="AP28" s="34"/>
      <c r="AQ28" s="76"/>
      <c r="AR28" s="25"/>
      <c r="AS28" s="34"/>
      <c r="AT28" s="25"/>
      <c r="AU28" s="34"/>
      <c r="AV28" s="76"/>
      <c r="AW28" s="25"/>
      <c r="AX28" s="34"/>
      <c r="AY28" s="25"/>
      <c r="AZ28" s="34"/>
      <c r="BA28" s="76"/>
      <c r="BB28" s="25"/>
      <c r="BC28" s="34"/>
      <c r="BD28" s="25"/>
      <c r="BE28" s="34"/>
      <c r="BF28" s="76"/>
      <c r="BG28" s="25"/>
      <c r="BH28" s="34"/>
      <c r="BI28" s="25"/>
      <c r="BJ28" s="34"/>
      <c r="BK28" s="76"/>
      <c r="BL28" s="25"/>
      <c r="BM28" s="34"/>
      <c r="BN28" s="25"/>
      <c r="BO28" s="34"/>
      <c r="BP28" s="76"/>
      <c r="BQ28" s="25"/>
      <c r="BR28" s="34"/>
      <c r="BS28" s="25"/>
      <c r="BT28" s="34"/>
      <c r="BU28" s="76"/>
      <c r="BV28" s="25"/>
      <c r="BW28" s="34"/>
      <c r="BX28" s="25"/>
      <c r="BY28" s="34"/>
    </row>
    <row r="29" spans="1:77" ht="13.5" customHeight="1" x14ac:dyDescent="0.25">
      <c r="C29" s="76"/>
      <c r="D29" s="25"/>
      <c r="E29" s="34"/>
      <c r="F29" s="25"/>
      <c r="G29" s="34"/>
      <c r="H29" s="76"/>
      <c r="I29" s="25"/>
      <c r="J29" s="34"/>
      <c r="K29" s="25"/>
      <c r="L29" s="34"/>
      <c r="M29" s="76"/>
      <c r="N29" s="25"/>
      <c r="O29" s="34"/>
      <c r="P29" s="25"/>
      <c r="Q29" s="34"/>
      <c r="R29" s="76"/>
      <c r="S29" s="25"/>
      <c r="T29" s="34"/>
      <c r="U29" s="25"/>
      <c r="V29" s="34"/>
      <c r="W29" s="76"/>
      <c r="X29" s="25"/>
      <c r="Y29" s="34"/>
      <c r="Z29" s="25"/>
      <c r="AA29" s="34"/>
      <c r="AB29" s="76"/>
      <c r="AC29" s="25"/>
      <c r="AD29" s="34"/>
      <c r="AE29" s="25"/>
      <c r="AF29" s="34"/>
      <c r="AG29" s="76"/>
      <c r="AH29" s="25"/>
      <c r="AI29" s="34"/>
      <c r="AJ29" s="25"/>
      <c r="AK29" s="34"/>
      <c r="AL29" s="76"/>
      <c r="AM29" s="25"/>
      <c r="AN29" s="34"/>
      <c r="AO29" s="25"/>
      <c r="AP29" s="34"/>
      <c r="AQ29" s="76"/>
      <c r="AR29" s="25"/>
      <c r="AS29" s="34"/>
      <c r="AT29" s="25"/>
      <c r="AU29" s="34"/>
      <c r="AV29" s="76"/>
      <c r="AW29" s="25"/>
      <c r="AX29" s="34"/>
      <c r="AY29" s="25"/>
      <c r="AZ29" s="34"/>
      <c r="BA29" s="76"/>
      <c r="BB29" s="25"/>
      <c r="BC29" s="34"/>
      <c r="BD29" s="25"/>
      <c r="BE29" s="34"/>
      <c r="BF29" s="76"/>
      <c r="BG29" s="25"/>
      <c r="BH29" s="34"/>
      <c r="BI29" s="25"/>
      <c r="BJ29" s="34"/>
      <c r="BK29" s="76"/>
      <c r="BL29" s="25"/>
      <c r="BM29" s="34"/>
      <c r="BN29" s="25"/>
      <c r="BO29" s="34"/>
      <c r="BP29" s="76"/>
      <c r="BQ29" s="25"/>
      <c r="BR29" s="34"/>
      <c r="BS29" s="25"/>
      <c r="BT29" s="34"/>
      <c r="BU29" s="76"/>
      <c r="BV29" s="25"/>
      <c r="BW29" s="34"/>
      <c r="BX29" s="25"/>
      <c r="BY29" s="34"/>
    </row>
    <row r="30" spans="1:77" ht="13.5" customHeight="1" x14ac:dyDescent="0.25">
      <c r="C30" s="76"/>
      <c r="D30" s="25"/>
      <c r="E30" s="34"/>
      <c r="F30" s="25"/>
      <c r="G30" s="34"/>
      <c r="H30" s="76"/>
      <c r="I30" s="25"/>
      <c r="J30" s="34"/>
      <c r="K30" s="25"/>
      <c r="L30" s="34"/>
      <c r="M30" s="76"/>
      <c r="N30" s="25"/>
      <c r="O30" s="34"/>
      <c r="P30" s="25"/>
      <c r="Q30" s="34"/>
      <c r="R30" s="76"/>
      <c r="S30" s="25"/>
      <c r="T30" s="34"/>
      <c r="U30" s="25"/>
      <c r="V30" s="34"/>
      <c r="W30" s="76"/>
      <c r="X30" s="25"/>
      <c r="Y30" s="34"/>
      <c r="Z30" s="25"/>
      <c r="AA30" s="34"/>
      <c r="AB30" s="76"/>
      <c r="AC30" s="25"/>
      <c r="AD30" s="34"/>
      <c r="AE30" s="25"/>
      <c r="AF30" s="34"/>
      <c r="AG30" s="76"/>
      <c r="AH30" s="25"/>
      <c r="AI30" s="34"/>
      <c r="AJ30" s="25"/>
      <c r="AK30" s="34"/>
      <c r="AL30" s="76"/>
      <c r="AM30" s="25"/>
      <c r="AN30" s="34"/>
      <c r="AO30" s="25"/>
      <c r="AP30" s="34"/>
      <c r="AQ30" s="76"/>
      <c r="AR30" s="25"/>
      <c r="AS30" s="34"/>
      <c r="AT30" s="25"/>
      <c r="AU30" s="34"/>
      <c r="AV30" s="76"/>
      <c r="AW30" s="25"/>
      <c r="AX30" s="34"/>
      <c r="AY30" s="25"/>
      <c r="AZ30" s="34"/>
      <c r="BA30" s="76"/>
      <c r="BB30" s="25"/>
      <c r="BC30" s="34"/>
      <c r="BD30" s="25"/>
      <c r="BE30" s="34"/>
      <c r="BF30" s="76"/>
      <c r="BG30" s="25"/>
      <c r="BH30" s="34"/>
      <c r="BI30" s="25"/>
      <c r="BJ30" s="34"/>
      <c r="BK30" s="76"/>
      <c r="BL30" s="25"/>
      <c r="BM30" s="34"/>
      <c r="BN30" s="25"/>
      <c r="BO30" s="34"/>
      <c r="BP30" s="76"/>
      <c r="BQ30" s="25"/>
      <c r="BR30" s="34"/>
      <c r="BS30" s="25"/>
      <c r="BT30" s="34"/>
      <c r="BU30" s="76"/>
      <c r="BV30" s="25"/>
      <c r="BW30" s="34"/>
      <c r="BX30" s="25"/>
      <c r="BY30" s="34"/>
    </row>
    <row r="31" spans="1:77" ht="13.5" customHeight="1" x14ac:dyDescent="0.25">
      <c r="C31" s="76"/>
      <c r="D31" s="25"/>
      <c r="E31" s="34"/>
      <c r="F31" s="25"/>
      <c r="G31" s="34"/>
      <c r="H31" s="76"/>
      <c r="I31" s="25"/>
      <c r="J31" s="34"/>
      <c r="K31" s="25"/>
      <c r="L31" s="34"/>
      <c r="M31" s="76"/>
      <c r="N31" s="25"/>
      <c r="O31" s="34"/>
      <c r="P31" s="25"/>
      <c r="Q31" s="34"/>
      <c r="R31" s="76"/>
      <c r="S31" s="25"/>
      <c r="T31" s="34"/>
      <c r="U31" s="25"/>
      <c r="V31" s="34"/>
      <c r="W31" s="76"/>
      <c r="X31" s="25"/>
      <c r="Y31" s="34"/>
      <c r="Z31" s="25"/>
      <c r="AA31" s="34"/>
      <c r="AB31" s="76"/>
      <c r="AC31" s="25"/>
      <c r="AD31" s="34"/>
      <c r="AE31" s="25"/>
      <c r="AF31" s="34"/>
      <c r="AG31" s="76"/>
      <c r="AH31" s="25"/>
      <c r="AI31" s="34"/>
      <c r="AJ31" s="25"/>
      <c r="AK31" s="34"/>
      <c r="AL31" s="76"/>
      <c r="AM31" s="25"/>
      <c r="AN31" s="34"/>
      <c r="AO31" s="25"/>
      <c r="AP31" s="34"/>
      <c r="AQ31" s="76"/>
      <c r="AR31" s="25"/>
      <c r="AS31" s="34"/>
      <c r="AT31" s="25"/>
      <c r="AU31" s="34"/>
      <c r="AV31" s="76"/>
      <c r="AW31" s="25"/>
      <c r="AX31" s="34"/>
      <c r="AY31" s="25"/>
      <c r="AZ31" s="34"/>
      <c r="BA31" s="76"/>
      <c r="BB31" s="25"/>
      <c r="BC31" s="34"/>
      <c r="BD31" s="25"/>
      <c r="BE31" s="34"/>
      <c r="BF31" s="76"/>
      <c r="BG31" s="25"/>
      <c r="BH31" s="34"/>
      <c r="BI31" s="25"/>
      <c r="BJ31" s="34"/>
      <c r="BK31" s="76"/>
      <c r="BL31" s="25"/>
      <c r="BM31" s="34"/>
      <c r="BN31" s="25"/>
      <c r="BO31" s="34"/>
      <c r="BP31" s="76"/>
      <c r="BQ31" s="25"/>
      <c r="BR31" s="34"/>
      <c r="BS31" s="25"/>
      <c r="BT31" s="34"/>
      <c r="BU31" s="76"/>
      <c r="BV31" s="25"/>
      <c r="BW31" s="34"/>
      <c r="BX31" s="25"/>
      <c r="BY31" s="34"/>
    </row>
    <row r="32" spans="1:77" ht="13.5" customHeight="1" x14ac:dyDescent="0.25">
      <c r="C32" s="76"/>
      <c r="D32" s="25"/>
      <c r="E32" s="34"/>
      <c r="F32" s="25"/>
      <c r="G32" s="34"/>
      <c r="H32" s="76"/>
      <c r="I32" s="25"/>
      <c r="J32" s="34"/>
      <c r="K32" s="25"/>
      <c r="L32" s="34"/>
      <c r="M32" s="76"/>
      <c r="N32" s="25"/>
      <c r="O32" s="34"/>
      <c r="P32" s="25"/>
      <c r="Q32" s="34"/>
      <c r="R32" s="76"/>
      <c r="S32" s="25"/>
      <c r="T32" s="34"/>
      <c r="U32" s="25"/>
      <c r="V32" s="34"/>
      <c r="W32" s="76"/>
      <c r="X32" s="25"/>
      <c r="Y32" s="34"/>
      <c r="Z32" s="25"/>
      <c r="AA32" s="34"/>
      <c r="AB32" s="76"/>
      <c r="AC32" s="25"/>
      <c r="AD32" s="34"/>
      <c r="AE32" s="25"/>
      <c r="AF32" s="34"/>
      <c r="AG32" s="76"/>
      <c r="AH32" s="25"/>
      <c r="AI32" s="34"/>
      <c r="AJ32" s="25"/>
      <c r="AK32" s="34"/>
      <c r="AL32" s="76"/>
      <c r="AM32" s="25"/>
      <c r="AN32" s="34"/>
      <c r="AO32" s="25"/>
      <c r="AP32" s="34"/>
      <c r="AQ32" s="76"/>
      <c r="AR32" s="25"/>
      <c r="AS32" s="34"/>
      <c r="AT32" s="25"/>
      <c r="AU32" s="34"/>
      <c r="AV32" s="76"/>
      <c r="AW32" s="25"/>
      <c r="AX32" s="34"/>
      <c r="AY32" s="25"/>
      <c r="AZ32" s="34"/>
      <c r="BA32" s="76"/>
      <c r="BB32" s="25"/>
      <c r="BC32" s="34"/>
      <c r="BD32" s="25"/>
      <c r="BE32" s="34"/>
      <c r="BF32" s="76"/>
      <c r="BG32" s="25"/>
      <c r="BH32" s="34"/>
      <c r="BI32" s="25"/>
      <c r="BJ32" s="34"/>
      <c r="BK32" s="76"/>
      <c r="BL32" s="25"/>
      <c r="BM32" s="34"/>
      <c r="BN32" s="25"/>
      <c r="BO32" s="34"/>
      <c r="BP32" s="76"/>
      <c r="BQ32" s="25"/>
      <c r="BR32" s="34"/>
      <c r="BS32" s="25"/>
      <c r="BT32" s="34"/>
      <c r="BU32" s="76"/>
      <c r="BV32" s="25"/>
      <c r="BW32" s="34"/>
      <c r="BX32" s="25"/>
      <c r="BY32" s="34"/>
    </row>
    <row r="33" spans="3:77" ht="13.5" customHeight="1" x14ac:dyDescent="0.25">
      <c r="C33" s="76"/>
      <c r="D33" s="25"/>
      <c r="E33" s="34"/>
      <c r="F33" s="25"/>
      <c r="G33" s="34"/>
      <c r="H33" s="76"/>
      <c r="I33" s="25"/>
      <c r="J33" s="34"/>
      <c r="K33" s="25"/>
      <c r="L33" s="34"/>
      <c r="M33" s="76"/>
      <c r="N33" s="25"/>
      <c r="O33" s="34"/>
      <c r="P33" s="25"/>
      <c r="Q33" s="34"/>
      <c r="R33" s="76"/>
      <c r="S33" s="25"/>
      <c r="T33" s="34"/>
      <c r="U33" s="25"/>
      <c r="V33" s="34"/>
      <c r="W33" s="76"/>
      <c r="X33" s="25"/>
      <c r="Y33" s="34"/>
      <c r="Z33" s="25"/>
      <c r="AA33" s="34"/>
      <c r="AB33" s="76"/>
      <c r="AC33" s="25"/>
      <c r="AD33" s="34"/>
      <c r="AE33" s="25"/>
      <c r="AF33" s="34"/>
      <c r="AG33" s="76"/>
      <c r="AH33" s="25"/>
      <c r="AI33" s="34"/>
      <c r="AJ33" s="25"/>
      <c r="AK33" s="34"/>
      <c r="AL33" s="76"/>
      <c r="AM33" s="25"/>
      <c r="AN33" s="34"/>
      <c r="AO33" s="25"/>
      <c r="AP33" s="34"/>
      <c r="AQ33" s="76"/>
      <c r="AR33" s="25"/>
      <c r="AS33" s="34"/>
      <c r="AT33" s="25"/>
      <c r="AU33" s="34"/>
      <c r="AV33" s="76"/>
      <c r="AW33" s="25"/>
      <c r="AX33" s="34"/>
      <c r="AY33" s="25"/>
      <c r="AZ33" s="34"/>
      <c r="BA33" s="76"/>
      <c r="BB33" s="25"/>
      <c r="BC33" s="34"/>
      <c r="BD33" s="25"/>
      <c r="BE33" s="34"/>
      <c r="BF33" s="76"/>
      <c r="BG33" s="25"/>
      <c r="BH33" s="34"/>
      <c r="BI33" s="25"/>
      <c r="BJ33" s="34"/>
      <c r="BK33" s="76"/>
      <c r="BL33" s="25"/>
      <c r="BM33" s="34"/>
      <c r="BN33" s="25"/>
      <c r="BO33" s="34"/>
      <c r="BP33" s="76"/>
      <c r="BQ33" s="25"/>
      <c r="BR33" s="34"/>
      <c r="BS33" s="25"/>
      <c r="BT33" s="34"/>
      <c r="BU33" s="76"/>
      <c r="BV33" s="25"/>
      <c r="BW33" s="34"/>
      <c r="BX33" s="25"/>
      <c r="BY33" s="34"/>
    </row>
    <row r="34" spans="3:77" ht="13.5" customHeight="1" x14ac:dyDescent="0.25">
      <c r="C34" s="76"/>
      <c r="D34" s="25"/>
      <c r="E34" s="34"/>
      <c r="F34" s="25"/>
      <c r="G34" s="34"/>
      <c r="H34" s="76"/>
      <c r="I34" s="25"/>
      <c r="J34" s="34"/>
      <c r="K34" s="25"/>
      <c r="L34" s="34"/>
      <c r="M34" s="76"/>
      <c r="N34" s="25"/>
      <c r="O34" s="34"/>
      <c r="P34" s="25"/>
      <c r="Q34" s="34"/>
      <c r="R34" s="76"/>
      <c r="S34" s="25"/>
      <c r="T34" s="34"/>
      <c r="U34" s="25"/>
      <c r="V34" s="34"/>
      <c r="W34" s="76"/>
      <c r="X34" s="25"/>
      <c r="Y34" s="34"/>
      <c r="Z34" s="25"/>
      <c r="AA34" s="34"/>
      <c r="AB34" s="76"/>
      <c r="AC34" s="25"/>
      <c r="AD34" s="34"/>
      <c r="AE34" s="25"/>
      <c r="AF34" s="34"/>
      <c r="AG34" s="76"/>
      <c r="AH34" s="25"/>
      <c r="AI34" s="34"/>
      <c r="AJ34" s="25"/>
      <c r="AK34" s="34"/>
      <c r="AL34" s="76"/>
      <c r="AM34" s="25"/>
      <c r="AN34" s="34"/>
      <c r="AO34" s="25"/>
      <c r="AP34" s="34"/>
      <c r="AQ34" s="76"/>
      <c r="AR34" s="25"/>
      <c r="AS34" s="34"/>
      <c r="AT34" s="25"/>
      <c r="AU34" s="34"/>
      <c r="AV34" s="76"/>
      <c r="AW34" s="25"/>
      <c r="AX34" s="34"/>
      <c r="AY34" s="25"/>
      <c r="AZ34" s="34"/>
      <c r="BA34" s="76"/>
      <c r="BB34" s="25"/>
      <c r="BC34" s="34"/>
      <c r="BD34" s="25"/>
      <c r="BE34" s="34"/>
      <c r="BF34" s="76"/>
      <c r="BG34" s="25"/>
      <c r="BH34" s="34"/>
      <c r="BI34" s="25"/>
      <c r="BJ34" s="34"/>
      <c r="BK34" s="76"/>
      <c r="BL34" s="25"/>
      <c r="BM34" s="34"/>
      <c r="BN34" s="25"/>
      <c r="BO34" s="34"/>
      <c r="BP34" s="76"/>
      <c r="BQ34" s="25"/>
      <c r="BR34" s="34"/>
      <c r="BS34" s="25"/>
      <c r="BT34" s="34"/>
      <c r="BU34" s="76"/>
      <c r="BV34" s="25"/>
      <c r="BW34" s="34"/>
      <c r="BX34" s="25"/>
      <c r="BY34" s="34"/>
    </row>
    <row r="35" spans="3:77" ht="13.5" customHeight="1" x14ac:dyDescent="0.25">
      <c r="C35" s="76"/>
      <c r="D35" s="25"/>
      <c r="E35" s="34"/>
      <c r="F35" s="25"/>
      <c r="G35" s="34"/>
      <c r="H35" s="76"/>
      <c r="I35" s="25"/>
      <c r="J35" s="34"/>
      <c r="K35" s="25"/>
      <c r="L35" s="34"/>
      <c r="M35" s="76"/>
      <c r="N35" s="25"/>
      <c r="O35" s="34"/>
      <c r="P35" s="25"/>
      <c r="Q35" s="34"/>
      <c r="R35" s="76"/>
      <c r="S35" s="25"/>
      <c r="T35" s="34"/>
      <c r="U35" s="25"/>
      <c r="V35" s="34"/>
      <c r="W35" s="76"/>
      <c r="X35" s="25"/>
      <c r="Y35" s="34"/>
      <c r="Z35" s="25"/>
      <c r="AA35" s="34"/>
      <c r="AB35" s="76"/>
      <c r="AC35" s="25"/>
      <c r="AD35" s="34"/>
      <c r="AE35" s="25"/>
      <c r="AF35" s="34"/>
      <c r="AG35" s="76"/>
      <c r="AH35" s="25"/>
      <c r="AI35" s="34"/>
      <c r="AJ35" s="25"/>
      <c r="AK35" s="34"/>
      <c r="AL35" s="76"/>
      <c r="AM35" s="25"/>
      <c r="AN35" s="34"/>
      <c r="AO35" s="25"/>
      <c r="AP35" s="34"/>
      <c r="AQ35" s="76"/>
      <c r="AR35" s="25"/>
      <c r="AS35" s="34"/>
      <c r="AT35" s="25"/>
      <c r="AU35" s="34"/>
      <c r="AV35" s="76"/>
      <c r="AW35" s="25"/>
      <c r="AX35" s="34"/>
      <c r="AY35" s="25"/>
      <c r="AZ35" s="34"/>
      <c r="BA35" s="76"/>
      <c r="BB35" s="25"/>
      <c r="BC35" s="34"/>
      <c r="BD35" s="25"/>
      <c r="BE35" s="34"/>
      <c r="BF35" s="76"/>
      <c r="BG35" s="25"/>
      <c r="BH35" s="34"/>
      <c r="BI35" s="25"/>
      <c r="BJ35" s="34"/>
      <c r="BK35" s="76"/>
      <c r="BL35" s="25"/>
      <c r="BM35" s="34"/>
      <c r="BN35" s="25"/>
      <c r="BO35" s="34"/>
      <c r="BP35" s="76"/>
      <c r="BQ35" s="25"/>
      <c r="BR35" s="34"/>
      <c r="BS35" s="25"/>
      <c r="BT35" s="34"/>
      <c r="BU35" s="76"/>
      <c r="BV35" s="25"/>
      <c r="BW35" s="34"/>
      <c r="BX35" s="25"/>
      <c r="BY35" s="34"/>
    </row>
    <row r="36" spans="3:77" ht="13.5" customHeight="1" x14ac:dyDescent="0.25">
      <c r="C36" s="76"/>
      <c r="D36" s="25"/>
      <c r="E36" s="34"/>
      <c r="F36" s="25"/>
      <c r="G36" s="34"/>
      <c r="H36" s="76"/>
      <c r="I36" s="25"/>
      <c r="J36" s="34"/>
      <c r="K36" s="25"/>
      <c r="L36" s="34"/>
      <c r="M36" s="76"/>
      <c r="N36" s="25"/>
      <c r="O36" s="34"/>
      <c r="P36" s="25"/>
      <c r="Q36" s="34"/>
      <c r="R36" s="76"/>
      <c r="S36" s="25"/>
      <c r="T36" s="34"/>
      <c r="U36" s="25"/>
      <c r="V36" s="34"/>
      <c r="W36" s="76"/>
      <c r="X36" s="25"/>
      <c r="Y36" s="34"/>
      <c r="Z36" s="25"/>
      <c r="AA36" s="34"/>
      <c r="AB36" s="76"/>
      <c r="AC36" s="25"/>
      <c r="AD36" s="34"/>
      <c r="AE36" s="25"/>
      <c r="AF36" s="34"/>
      <c r="AG36" s="76"/>
      <c r="AH36" s="25"/>
      <c r="AI36" s="34"/>
      <c r="AJ36" s="25"/>
      <c r="AK36" s="34"/>
      <c r="AL36" s="76"/>
      <c r="AM36" s="25"/>
      <c r="AN36" s="34"/>
      <c r="AO36" s="25"/>
      <c r="AP36" s="34"/>
      <c r="AQ36" s="76"/>
      <c r="AR36" s="25"/>
      <c r="AS36" s="34"/>
      <c r="AT36" s="25"/>
      <c r="AU36" s="34"/>
      <c r="AV36" s="76"/>
      <c r="AW36" s="25"/>
      <c r="AX36" s="34"/>
      <c r="AY36" s="25"/>
      <c r="AZ36" s="34"/>
      <c r="BA36" s="76"/>
      <c r="BB36" s="25"/>
      <c r="BC36" s="34"/>
      <c r="BD36" s="25"/>
      <c r="BE36" s="34"/>
      <c r="BF36" s="76"/>
      <c r="BG36" s="25"/>
      <c r="BH36" s="34"/>
      <c r="BI36" s="25"/>
      <c r="BJ36" s="34"/>
      <c r="BK36" s="76"/>
      <c r="BL36" s="25"/>
      <c r="BM36" s="34"/>
      <c r="BN36" s="25"/>
      <c r="BO36" s="34"/>
      <c r="BP36" s="76"/>
      <c r="BQ36" s="25"/>
      <c r="BR36" s="34"/>
      <c r="BS36" s="25"/>
      <c r="BT36" s="34"/>
      <c r="BU36" s="76"/>
      <c r="BV36" s="25"/>
      <c r="BW36" s="34"/>
      <c r="BX36" s="25"/>
      <c r="BY36" s="34"/>
    </row>
    <row r="37" spans="3:77" ht="13.5" customHeight="1" x14ac:dyDescent="0.25">
      <c r="C37" s="76"/>
      <c r="D37" s="25"/>
      <c r="E37" s="34"/>
      <c r="F37" s="25"/>
      <c r="G37" s="34"/>
      <c r="H37" s="76"/>
      <c r="I37" s="25"/>
      <c r="J37" s="34"/>
      <c r="K37" s="25"/>
      <c r="L37" s="34"/>
      <c r="M37" s="76"/>
      <c r="N37" s="25"/>
      <c r="O37" s="34"/>
      <c r="P37" s="25"/>
      <c r="Q37" s="34"/>
      <c r="R37" s="76"/>
      <c r="S37" s="25"/>
      <c r="T37" s="34"/>
      <c r="U37" s="25"/>
      <c r="V37" s="34"/>
      <c r="W37" s="76"/>
      <c r="X37" s="25"/>
      <c r="Y37" s="34"/>
      <c r="Z37" s="25"/>
      <c r="AA37" s="34"/>
      <c r="AB37" s="76"/>
      <c r="AC37" s="25"/>
      <c r="AD37" s="34"/>
      <c r="AE37" s="25"/>
      <c r="AF37" s="34"/>
      <c r="AG37" s="76"/>
      <c r="AH37" s="25"/>
      <c r="AI37" s="34"/>
      <c r="AJ37" s="25"/>
      <c r="AK37" s="34"/>
      <c r="AL37" s="76"/>
      <c r="AM37" s="25"/>
      <c r="AN37" s="34"/>
      <c r="AO37" s="25"/>
      <c r="AP37" s="34"/>
      <c r="AQ37" s="76"/>
      <c r="AR37" s="25"/>
      <c r="AS37" s="34"/>
      <c r="AT37" s="25"/>
      <c r="AU37" s="34"/>
      <c r="AV37" s="76"/>
      <c r="AW37" s="25"/>
      <c r="AX37" s="34"/>
      <c r="AY37" s="25"/>
      <c r="AZ37" s="34"/>
      <c r="BA37" s="76"/>
      <c r="BB37" s="25"/>
      <c r="BC37" s="34"/>
      <c r="BD37" s="25"/>
      <c r="BE37" s="34"/>
      <c r="BF37" s="76"/>
      <c r="BG37" s="25"/>
      <c r="BH37" s="34"/>
      <c r="BI37" s="25"/>
      <c r="BJ37" s="34"/>
      <c r="BK37" s="76"/>
      <c r="BL37" s="25"/>
      <c r="BM37" s="34"/>
      <c r="BN37" s="25"/>
      <c r="BO37" s="34"/>
      <c r="BP37" s="76"/>
      <c r="BQ37" s="25"/>
      <c r="BR37" s="34"/>
      <c r="BS37" s="25"/>
      <c r="BT37" s="34"/>
      <c r="BU37" s="76"/>
      <c r="BV37" s="25"/>
      <c r="BW37" s="34"/>
      <c r="BX37" s="25"/>
      <c r="BY37" s="34"/>
    </row>
    <row r="38" spans="3:77" ht="13.5" customHeight="1" x14ac:dyDescent="0.25">
      <c r="C38" s="76"/>
      <c r="D38" s="25"/>
      <c r="E38" s="34"/>
      <c r="F38" s="25"/>
      <c r="G38" s="34"/>
      <c r="H38" s="76"/>
      <c r="I38" s="25"/>
      <c r="J38" s="34"/>
      <c r="K38" s="25"/>
      <c r="L38" s="34"/>
      <c r="M38" s="76"/>
      <c r="N38" s="25"/>
      <c r="O38" s="34"/>
      <c r="P38" s="25"/>
      <c r="Q38" s="34"/>
      <c r="R38" s="76"/>
      <c r="S38" s="25"/>
      <c r="T38" s="34"/>
      <c r="U38" s="25"/>
      <c r="V38" s="34"/>
      <c r="W38" s="76"/>
      <c r="X38" s="25"/>
      <c r="Y38" s="34"/>
      <c r="Z38" s="25"/>
      <c r="AA38" s="34"/>
      <c r="AB38" s="76"/>
      <c r="AC38" s="25"/>
      <c r="AD38" s="34"/>
      <c r="AE38" s="25"/>
      <c r="AF38" s="34"/>
      <c r="AG38" s="76"/>
      <c r="AH38" s="25"/>
      <c r="AI38" s="34"/>
      <c r="AJ38" s="25"/>
      <c r="AK38" s="34"/>
      <c r="AL38" s="76"/>
      <c r="AM38" s="25"/>
      <c r="AN38" s="34"/>
      <c r="AO38" s="25"/>
      <c r="AP38" s="34"/>
      <c r="AQ38" s="76"/>
      <c r="AR38" s="25"/>
      <c r="AS38" s="34"/>
      <c r="AT38" s="25"/>
      <c r="AU38" s="34"/>
      <c r="AV38" s="76"/>
      <c r="AW38" s="25"/>
      <c r="AX38" s="34"/>
      <c r="AY38" s="25"/>
      <c r="AZ38" s="34"/>
      <c r="BA38" s="76"/>
      <c r="BB38" s="25"/>
      <c r="BC38" s="34"/>
      <c r="BD38" s="25"/>
      <c r="BE38" s="34"/>
      <c r="BF38" s="76"/>
      <c r="BG38" s="25"/>
      <c r="BH38" s="34"/>
      <c r="BI38" s="25"/>
      <c r="BJ38" s="34"/>
      <c r="BK38" s="76"/>
      <c r="BL38" s="25"/>
      <c r="BM38" s="34"/>
      <c r="BN38" s="25"/>
      <c r="BO38" s="34"/>
      <c r="BP38" s="76"/>
      <c r="BQ38" s="25"/>
      <c r="BR38" s="34"/>
      <c r="BS38" s="25"/>
      <c r="BT38" s="34"/>
      <c r="BU38" s="76"/>
      <c r="BV38" s="25"/>
      <c r="BW38" s="34"/>
      <c r="BX38" s="25"/>
      <c r="BY38" s="34"/>
    </row>
    <row r="39" spans="3:77" ht="13.5" customHeight="1" x14ac:dyDescent="0.25">
      <c r="C39" s="76"/>
      <c r="D39" s="25"/>
      <c r="E39" s="34"/>
      <c r="F39" s="25"/>
      <c r="G39" s="34"/>
      <c r="H39" s="76"/>
      <c r="I39" s="25"/>
      <c r="J39" s="34"/>
      <c r="K39" s="25"/>
      <c r="L39" s="34"/>
      <c r="M39" s="76"/>
      <c r="N39" s="25"/>
      <c r="O39" s="34"/>
      <c r="P39" s="25"/>
      <c r="Q39" s="34"/>
      <c r="R39" s="76"/>
      <c r="S39" s="25"/>
      <c r="T39" s="34"/>
      <c r="U39" s="25"/>
      <c r="V39" s="34"/>
      <c r="W39" s="76"/>
      <c r="X39" s="25"/>
      <c r="Y39" s="34"/>
      <c r="Z39" s="25"/>
      <c r="AA39" s="34"/>
      <c r="AB39" s="76"/>
      <c r="AC39" s="25"/>
      <c r="AD39" s="34"/>
      <c r="AE39" s="25"/>
      <c r="AF39" s="34"/>
      <c r="AG39" s="76"/>
      <c r="AH39" s="25"/>
      <c r="AI39" s="34"/>
      <c r="AJ39" s="25"/>
      <c r="AK39" s="34"/>
      <c r="AL39" s="76"/>
      <c r="AM39" s="25"/>
      <c r="AN39" s="34"/>
      <c r="AO39" s="25"/>
      <c r="AP39" s="34"/>
      <c r="AQ39" s="76"/>
      <c r="AR39" s="25"/>
      <c r="AS39" s="34"/>
      <c r="AT39" s="25"/>
      <c r="AU39" s="34"/>
      <c r="AV39" s="76"/>
      <c r="AW39" s="25"/>
      <c r="AX39" s="34"/>
      <c r="AY39" s="25"/>
      <c r="AZ39" s="34"/>
      <c r="BA39" s="76"/>
      <c r="BB39" s="25"/>
      <c r="BC39" s="34"/>
      <c r="BD39" s="25"/>
      <c r="BE39" s="34"/>
      <c r="BF39" s="76"/>
      <c r="BG39" s="25"/>
      <c r="BH39" s="34"/>
      <c r="BI39" s="25"/>
      <c r="BJ39" s="34"/>
      <c r="BK39" s="76"/>
      <c r="BL39" s="25"/>
      <c r="BM39" s="34"/>
      <c r="BN39" s="25"/>
      <c r="BO39" s="34"/>
      <c r="BP39" s="76"/>
      <c r="BQ39" s="25"/>
      <c r="BR39" s="34"/>
      <c r="BS39" s="25"/>
      <c r="BT39" s="34"/>
      <c r="BU39" s="76"/>
      <c r="BV39" s="25"/>
      <c r="BW39" s="34"/>
      <c r="BX39" s="25"/>
      <c r="BY39" s="34"/>
    </row>
    <row r="40" spans="3:77" ht="13.5" customHeight="1" x14ac:dyDescent="0.25">
      <c r="C40" s="76"/>
      <c r="D40" s="25"/>
      <c r="E40" s="34"/>
      <c r="F40" s="25"/>
      <c r="G40" s="34"/>
      <c r="H40" s="76"/>
      <c r="I40" s="25"/>
      <c r="J40" s="34"/>
      <c r="K40" s="25"/>
      <c r="L40" s="34"/>
      <c r="M40" s="76"/>
      <c r="N40" s="25"/>
      <c r="O40" s="34"/>
      <c r="P40" s="25"/>
      <c r="Q40" s="34"/>
      <c r="R40" s="76"/>
      <c r="S40" s="25"/>
      <c r="T40" s="34"/>
      <c r="U40" s="25"/>
      <c r="V40" s="34"/>
      <c r="W40" s="76"/>
      <c r="X40" s="25"/>
      <c r="Y40" s="34"/>
      <c r="Z40" s="25"/>
      <c r="AA40" s="34"/>
      <c r="AB40" s="76"/>
      <c r="AC40" s="25"/>
      <c r="AD40" s="34"/>
      <c r="AE40" s="25"/>
      <c r="AF40" s="34"/>
      <c r="AG40" s="76"/>
      <c r="AH40" s="25"/>
      <c r="AI40" s="34"/>
      <c r="AJ40" s="25"/>
      <c r="AK40" s="34"/>
      <c r="AL40" s="76"/>
      <c r="AM40" s="25"/>
      <c r="AN40" s="34"/>
      <c r="AO40" s="25"/>
      <c r="AP40" s="34"/>
      <c r="AQ40" s="76"/>
      <c r="AR40" s="25"/>
      <c r="AS40" s="34"/>
      <c r="AT40" s="25"/>
      <c r="AU40" s="34"/>
      <c r="AV40" s="76"/>
      <c r="AW40" s="25"/>
      <c r="AX40" s="34"/>
      <c r="AY40" s="25"/>
      <c r="AZ40" s="34"/>
      <c r="BA40" s="76"/>
      <c r="BB40" s="25"/>
      <c r="BC40" s="34"/>
      <c r="BD40" s="25"/>
      <c r="BE40" s="34"/>
      <c r="BF40" s="76"/>
      <c r="BG40" s="25"/>
      <c r="BH40" s="34"/>
      <c r="BI40" s="25"/>
      <c r="BJ40" s="34"/>
      <c r="BK40" s="76"/>
      <c r="BL40" s="25"/>
      <c r="BM40" s="34"/>
      <c r="BN40" s="25"/>
      <c r="BO40" s="34"/>
      <c r="BP40" s="76"/>
      <c r="BQ40" s="25"/>
      <c r="BR40" s="34"/>
      <c r="BS40" s="25"/>
      <c r="BT40" s="34"/>
      <c r="BU40" s="76"/>
      <c r="BV40" s="25"/>
      <c r="BW40" s="34"/>
      <c r="BX40" s="25"/>
      <c r="BY40" s="34"/>
    </row>
    <row r="41" spans="3:77" ht="13.5" customHeight="1" x14ac:dyDescent="0.25">
      <c r="C41" s="76"/>
      <c r="D41" s="25"/>
      <c r="E41" s="34"/>
      <c r="F41" s="25"/>
      <c r="G41" s="34"/>
      <c r="H41" s="76"/>
      <c r="I41" s="25"/>
      <c r="J41" s="34"/>
      <c r="K41" s="25"/>
      <c r="L41" s="34"/>
      <c r="M41" s="76"/>
      <c r="N41" s="25"/>
      <c r="O41" s="34"/>
      <c r="P41" s="25"/>
      <c r="Q41" s="34"/>
      <c r="R41" s="76"/>
      <c r="S41" s="25"/>
      <c r="T41" s="34"/>
      <c r="U41" s="25"/>
      <c r="V41" s="34"/>
      <c r="W41" s="76"/>
      <c r="X41" s="25"/>
      <c r="Y41" s="34"/>
      <c r="Z41" s="25"/>
      <c r="AA41" s="34"/>
      <c r="AB41" s="76"/>
      <c r="AC41" s="25"/>
      <c r="AD41" s="34"/>
      <c r="AE41" s="25"/>
      <c r="AF41" s="34"/>
      <c r="AG41" s="76"/>
      <c r="AH41" s="25"/>
      <c r="AI41" s="34"/>
      <c r="AJ41" s="25"/>
      <c r="AK41" s="34"/>
      <c r="AL41" s="76"/>
      <c r="AM41" s="25"/>
      <c r="AN41" s="34"/>
      <c r="AO41" s="25"/>
      <c r="AP41" s="34"/>
      <c r="AQ41" s="76"/>
      <c r="AR41" s="25"/>
      <c r="AS41" s="34"/>
      <c r="AT41" s="25"/>
      <c r="AU41" s="34"/>
      <c r="AV41" s="76"/>
      <c r="AW41" s="25"/>
      <c r="AX41" s="34"/>
      <c r="AY41" s="25"/>
      <c r="AZ41" s="34"/>
      <c r="BA41" s="76"/>
      <c r="BB41" s="25"/>
      <c r="BC41" s="34"/>
      <c r="BD41" s="25"/>
      <c r="BE41" s="34"/>
      <c r="BF41" s="76"/>
      <c r="BG41" s="25"/>
      <c r="BH41" s="34"/>
      <c r="BI41" s="25"/>
      <c r="BJ41" s="34"/>
      <c r="BK41" s="76"/>
      <c r="BL41" s="25"/>
      <c r="BM41" s="34"/>
      <c r="BN41" s="25"/>
      <c r="BO41" s="34"/>
      <c r="BP41" s="76"/>
      <c r="BQ41" s="25"/>
      <c r="BR41" s="34"/>
      <c r="BS41" s="25"/>
      <c r="BT41" s="34"/>
      <c r="BU41" s="76"/>
      <c r="BV41" s="25"/>
      <c r="BW41" s="34"/>
      <c r="BX41" s="25"/>
      <c r="BY41" s="34"/>
    </row>
    <row r="42" spans="3:77" ht="13.5" customHeight="1" x14ac:dyDescent="0.25">
      <c r="C42" s="76"/>
      <c r="D42" s="25"/>
      <c r="E42" s="34"/>
      <c r="F42" s="25"/>
      <c r="G42" s="34"/>
      <c r="H42" s="76"/>
      <c r="I42" s="25"/>
      <c r="J42" s="34"/>
      <c r="K42" s="25"/>
      <c r="L42" s="34"/>
      <c r="M42" s="76"/>
      <c r="N42" s="25"/>
      <c r="O42" s="34"/>
      <c r="P42" s="25"/>
      <c r="Q42" s="34"/>
      <c r="R42" s="76"/>
      <c r="S42" s="25"/>
      <c r="T42" s="34"/>
      <c r="U42" s="25"/>
      <c r="V42" s="34"/>
      <c r="W42" s="76"/>
      <c r="X42" s="25"/>
      <c r="Y42" s="34"/>
      <c r="Z42" s="25"/>
      <c r="AA42" s="34"/>
      <c r="AB42" s="76"/>
      <c r="AC42" s="25"/>
      <c r="AD42" s="34"/>
      <c r="AE42" s="25"/>
      <c r="AF42" s="34"/>
      <c r="AG42" s="76"/>
      <c r="AH42" s="25"/>
      <c r="AI42" s="34"/>
      <c r="AJ42" s="25"/>
      <c r="AK42" s="34"/>
      <c r="AL42" s="76"/>
      <c r="AM42" s="25"/>
      <c r="AN42" s="34"/>
      <c r="AO42" s="25"/>
      <c r="AP42" s="34"/>
      <c r="AQ42" s="76"/>
      <c r="AR42" s="25"/>
      <c r="AS42" s="34"/>
      <c r="AT42" s="25"/>
      <c r="AU42" s="34"/>
      <c r="AV42" s="76"/>
      <c r="AW42" s="25"/>
      <c r="AX42" s="34"/>
      <c r="AY42" s="25"/>
      <c r="AZ42" s="34"/>
      <c r="BA42" s="76"/>
      <c r="BB42" s="25"/>
      <c r="BC42" s="34"/>
      <c r="BD42" s="25"/>
      <c r="BE42" s="34"/>
      <c r="BF42" s="76"/>
      <c r="BG42" s="25"/>
      <c r="BH42" s="34"/>
      <c r="BI42" s="25"/>
      <c r="BJ42" s="34"/>
      <c r="BK42" s="76"/>
      <c r="BL42" s="25"/>
      <c r="BM42" s="34"/>
      <c r="BN42" s="25"/>
      <c r="BO42" s="34"/>
      <c r="BP42" s="76"/>
      <c r="BQ42" s="25"/>
      <c r="BR42" s="34"/>
      <c r="BS42" s="25"/>
      <c r="BT42" s="34"/>
      <c r="BU42" s="76"/>
      <c r="BV42" s="25"/>
      <c r="BW42" s="34"/>
      <c r="BX42" s="25"/>
      <c r="BY42" s="34"/>
    </row>
    <row r="43" spans="3:77" ht="13.5" customHeight="1" x14ac:dyDescent="0.25">
      <c r="C43" s="76"/>
      <c r="D43" s="25"/>
      <c r="E43" s="34"/>
      <c r="F43" s="25"/>
      <c r="G43" s="34"/>
      <c r="H43" s="76"/>
      <c r="I43" s="25"/>
      <c r="J43" s="34"/>
      <c r="K43" s="25"/>
      <c r="L43" s="34"/>
      <c r="M43" s="76"/>
      <c r="N43" s="25"/>
      <c r="O43" s="34"/>
      <c r="P43" s="25"/>
      <c r="Q43" s="34"/>
      <c r="R43" s="76"/>
      <c r="S43" s="25"/>
      <c r="T43" s="34"/>
      <c r="U43" s="25"/>
      <c r="V43" s="34"/>
      <c r="W43" s="76"/>
      <c r="X43" s="25"/>
      <c r="Y43" s="34"/>
      <c r="Z43" s="25"/>
      <c r="AA43" s="34"/>
      <c r="AB43" s="76"/>
      <c r="AC43" s="25"/>
      <c r="AD43" s="34"/>
      <c r="AE43" s="25"/>
      <c r="AF43" s="34"/>
      <c r="AG43" s="76"/>
      <c r="AH43" s="25"/>
      <c r="AI43" s="34"/>
      <c r="AJ43" s="25"/>
      <c r="AK43" s="34"/>
      <c r="AL43" s="76"/>
      <c r="AM43" s="25"/>
      <c r="AN43" s="34"/>
      <c r="AO43" s="25"/>
      <c r="AP43" s="34"/>
      <c r="AQ43" s="76"/>
      <c r="AR43" s="25"/>
      <c r="AS43" s="34"/>
      <c r="AT43" s="25"/>
      <c r="AU43" s="34"/>
      <c r="AV43" s="76"/>
      <c r="AW43" s="25"/>
      <c r="AX43" s="34"/>
      <c r="AY43" s="25"/>
      <c r="AZ43" s="34"/>
      <c r="BA43" s="76"/>
      <c r="BB43" s="25"/>
      <c r="BC43" s="34"/>
      <c r="BD43" s="25"/>
      <c r="BE43" s="34"/>
      <c r="BF43" s="76"/>
      <c r="BG43" s="25"/>
      <c r="BH43" s="34"/>
      <c r="BI43" s="25"/>
      <c r="BJ43" s="34"/>
      <c r="BK43" s="76"/>
      <c r="BL43" s="25"/>
      <c r="BM43" s="34"/>
      <c r="BN43" s="25"/>
      <c r="BO43" s="34"/>
      <c r="BP43" s="76"/>
      <c r="BQ43" s="25"/>
      <c r="BR43" s="34"/>
      <c r="BS43" s="25"/>
      <c r="BT43" s="34"/>
      <c r="BU43" s="76"/>
      <c r="BV43" s="25"/>
      <c r="BW43" s="34"/>
      <c r="BX43" s="25"/>
      <c r="BY43" s="34"/>
    </row>
    <row r="44" spans="3:77" ht="13.5" customHeight="1" x14ac:dyDescent="0.25">
      <c r="C44" s="76"/>
      <c r="D44" s="25"/>
      <c r="E44" s="34"/>
      <c r="F44" s="25"/>
      <c r="G44" s="34"/>
      <c r="H44" s="76"/>
      <c r="I44" s="25"/>
      <c r="J44" s="34"/>
      <c r="K44" s="25"/>
      <c r="L44" s="34"/>
      <c r="M44" s="76"/>
      <c r="N44" s="25"/>
      <c r="O44" s="34"/>
      <c r="P44" s="25"/>
      <c r="Q44" s="34"/>
      <c r="R44" s="76"/>
      <c r="S44" s="25"/>
      <c r="T44" s="34"/>
      <c r="U44" s="25"/>
      <c r="V44" s="34"/>
      <c r="W44" s="76"/>
      <c r="X44" s="25"/>
      <c r="Y44" s="34"/>
      <c r="Z44" s="25"/>
      <c r="AA44" s="34"/>
      <c r="AB44" s="76"/>
      <c r="AC44" s="25"/>
      <c r="AD44" s="34"/>
      <c r="AE44" s="25"/>
      <c r="AF44" s="34"/>
      <c r="AG44" s="76"/>
      <c r="AH44" s="25"/>
      <c r="AI44" s="34"/>
      <c r="AJ44" s="25"/>
      <c r="AK44" s="34"/>
      <c r="AL44" s="76"/>
      <c r="AM44" s="25"/>
      <c r="AN44" s="34"/>
      <c r="AO44" s="25"/>
      <c r="AP44" s="34"/>
      <c r="AQ44" s="76"/>
      <c r="AR44" s="25"/>
      <c r="AS44" s="34"/>
      <c r="AT44" s="25"/>
      <c r="AU44" s="34"/>
      <c r="AV44" s="76"/>
      <c r="AW44" s="25"/>
      <c r="AX44" s="34"/>
      <c r="AY44" s="25"/>
      <c r="AZ44" s="34"/>
      <c r="BA44" s="76"/>
      <c r="BB44" s="25"/>
      <c r="BC44" s="34"/>
      <c r="BD44" s="25"/>
      <c r="BE44" s="34"/>
      <c r="BF44" s="76"/>
      <c r="BG44" s="25"/>
      <c r="BH44" s="34"/>
      <c r="BI44" s="25"/>
      <c r="BJ44" s="34"/>
      <c r="BK44" s="76"/>
      <c r="BL44" s="25"/>
      <c r="BM44" s="34"/>
      <c r="BN44" s="25"/>
      <c r="BO44" s="34"/>
      <c r="BP44" s="76"/>
      <c r="BQ44" s="25"/>
      <c r="BR44" s="34"/>
      <c r="BS44" s="25"/>
      <c r="BT44" s="34"/>
      <c r="BU44" s="76"/>
      <c r="BV44" s="25"/>
      <c r="BW44" s="34"/>
      <c r="BX44" s="25"/>
      <c r="BY44" s="34"/>
    </row>
    <row r="45" spans="3:77" ht="13.5" customHeight="1" x14ac:dyDescent="0.25">
      <c r="C45" s="76"/>
      <c r="D45" s="25"/>
      <c r="E45" s="34"/>
      <c r="F45" s="25"/>
      <c r="G45" s="34"/>
      <c r="H45" s="76"/>
      <c r="I45" s="25"/>
      <c r="J45" s="34"/>
      <c r="K45" s="25"/>
      <c r="L45" s="34"/>
      <c r="M45" s="76"/>
      <c r="N45" s="25"/>
      <c r="O45" s="34"/>
      <c r="P45" s="25"/>
      <c r="Q45" s="34"/>
      <c r="R45" s="76"/>
      <c r="S45" s="25"/>
      <c r="T45" s="34"/>
      <c r="U45" s="25"/>
      <c r="V45" s="34"/>
      <c r="W45" s="76"/>
      <c r="X45" s="25"/>
      <c r="Y45" s="34"/>
      <c r="Z45" s="25"/>
      <c r="AA45" s="34"/>
      <c r="AB45" s="76"/>
      <c r="AC45" s="25"/>
      <c r="AD45" s="34"/>
      <c r="AE45" s="25"/>
      <c r="AF45" s="34"/>
      <c r="AG45" s="76"/>
      <c r="AH45" s="25"/>
      <c r="AI45" s="34"/>
      <c r="AJ45" s="25"/>
      <c r="AK45" s="34"/>
      <c r="AL45" s="76"/>
      <c r="AM45" s="25"/>
      <c r="AN45" s="34"/>
      <c r="AO45" s="25"/>
      <c r="AP45" s="34"/>
      <c r="AQ45" s="76"/>
      <c r="AR45" s="25"/>
      <c r="AS45" s="34"/>
      <c r="AT45" s="25"/>
      <c r="AU45" s="34"/>
      <c r="AV45" s="76"/>
      <c r="AW45" s="25"/>
      <c r="AX45" s="34"/>
      <c r="AY45" s="25"/>
      <c r="AZ45" s="34"/>
      <c r="BA45" s="76"/>
      <c r="BB45" s="25"/>
      <c r="BC45" s="34"/>
      <c r="BD45" s="25"/>
      <c r="BE45" s="34"/>
      <c r="BF45" s="76"/>
      <c r="BG45" s="25"/>
      <c r="BH45" s="34"/>
      <c r="BI45" s="25"/>
      <c r="BJ45" s="34"/>
      <c r="BK45" s="76"/>
      <c r="BL45" s="25"/>
      <c r="BM45" s="34"/>
      <c r="BN45" s="25"/>
      <c r="BO45" s="34"/>
      <c r="BP45" s="76"/>
      <c r="BQ45" s="25"/>
      <c r="BR45" s="34"/>
      <c r="BS45" s="25"/>
      <c r="BT45" s="34"/>
      <c r="BU45" s="76"/>
      <c r="BV45" s="25"/>
      <c r="BW45" s="34"/>
      <c r="BX45" s="25"/>
      <c r="BY45" s="34"/>
    </row>
    <row r="46" spans="3:77" ht="13.5" customHeight="1" x14ac:dyDescent="0.25">
      <c r="C46" s="76"/>
      <c r="D46" s="25"/>
      <c r="E46" s="34"/>
      <c r="F46" s="25"/>
      <c r="G46" s="34"/>
      <c r="H46" s="76"/>
      <c r="I46" s="25"/>
      <c r="J46" s="34"/>
      <c r="K46" s="25"/>
      <c r="L46" s="34"/>
      <c r="M46" s="76"/>
      <c r="N46" s="25"/>
      <c r="O46" s="34"/>
      <c r="P46" s="25"/>
      <c r="Q46" s="34"/>
      <c r="R46" s="76"/>
      <c r="S46" s="25"/>
      <c r="T46" s="34"/>
      <c r="U46" s="25"/>
      <c r="V46" s="34"/>
      <c r="W46" s="76"/>
      <c r="X46" s="25"/>
      <c r="Y46" s="34"/>
      <c r="Z46" s="25"/>
      <c r="AA46" s="34"/>
      <c r="AB46" s="76"/>
      <c r="AC46" s="25"/>
      <c r="AD46" s="34"/>
      <c r="AE46" s="25"/>
      <c r="AF46" s="34"/>
      <c r="AG46" s="76"/>
      <c r="AH46" s="25"/>
      <c r="AI46" s="34"/>
      <c r="AJ46" s="25"/>
      <c r="AK46" s="34"/>
      <c r="AL46" s="76"/>
      <c r="AM46" s="25"/>
      <c r="AN46" s="34"/>
      <c r="AO46" s="25"/>
      <c r="AP46" s="34"/>
      <c r="AQ46" s="76"/>
      <c r="AR46" s="25"/>
      <c r="AS46" s="34"/>
      <c r="AT46" s="25"/>
      <c r="AU46" s="34"/>
      <c r="AV46" s="76"/>
      <c r="AW46" s="25"/>
      <c r="AX46" s="34"/>
      <c r="AY46" s="25"/>
      <c r="AZ46" s="34"/>
      <c r="BA46" s="76"/>
      <c r="BB46" s="25"/>
      <c r="BC46" s="34"/>
      <c r="BD46" s="25"/>
      <c r="BE46" s="34"/>
      <c r="BF46" s="76"/>
      <c r="BG46" s="25"/>
      <c r="BH46" s="34"/>
      <c r="BI46" s="25"/>
      <c r="BJ46" s="34"/>
      <c r="BK46" s="76"/>
      <c r="BL46" s="25"/>
      <c r="BM46" s="34"/>
      <c r="BN46" s="25"/>
      <c r="BO46" s="34"/>
      <c r="BP46" s="76"/>
      <c r="BQ46" s="25"/>
      <c r="BR46" s="34"/>
      <c r="BS46" s="25"/>
      <c r="BT46" s="34"/>
      <c r="BU46" s="76"/>
      <c r="BV46" s="25"/>
      <c r="BW46" s="34"/>
      <c r="BX46" s="25"/>
      <c r="BY46" s="34"/>
    </row>
    <row r="47" spans="3:77" ht="13.5" customHeight="1" x14ac:dyDescent="0.25">
      <c r="C47" s="76"/>
      <c r="D47" s="25"/>
      <c r="E47" s="34"/>
      <c r="F47" s="25"/>
      <c r="G47" s="34"/>
      <c r="H47" s="76"/>
      <c r="I47" s="25"/>
      <c r="J47" s="34"/>
      <c r="K47" s="25"/>
      <c r="L47" s="34"/>
      <c r="M47" s="76"/>
      <c r="N47" s="25"/>
      <c r="O47" s="34"/>
      <c r="P47" s="25"/>
      <c r="Q47" s="34"/>
      <c r="R47" s="76"/>
      <c r="S47" s="25"/>
      <c r="T47" s="34"/>
      <c r="U47" s="25"/>
      <c r="V47" s="34"/>
      <c r="W47" s="76"/>
      <c r="X47" s="25"/>
      <c r="Y47" s="34"/>
      <c r="Z47" s="25"/>
      <c r="AA47" s="34"/>
      <c r="AB47" s="76"/>
      <c r="AC47" s="25"/>
      <c r="AD47" s="34"/>
      <c r="AE47" s="25"/>
      <c r="AF47" s="34"/>
      <c r="AG47" s="76"/>
      <c r="AH47" s="25"/>
      <c r="AI47" s="34"/>
      <c r="AJ47" s="25"/>
      <c r="AK47" s="34"/>
      <c r="AL47" s="76"/>
      <c r="AM47" s="25"/>
      <c r="AN47" s="34"/>
      <c r="AO47" s="25"/>
      <c r="AP47" s="34"/>
      <c r="AQ47" s="76"/>
      <c r="AR47" s="25"/>
      <c r="AS47" s="34"/>
      <c r="AT47" s="25"/>
      <c r="AU47" s="34"/>
      <c r="AV47" s="76"/>
      <c r="AW47" s="25"/>
      <c r="AX47" s="34"/>
      <c r="AY47" s="25"/>
      <c r="AZ47" s="34"/>
      <c r="BA47" s="76"/>
      <c r="BB47" s="25"/>
      <c r="BC47" s="34"/>
      <c r="BD47" s="25"/>
      <c r="BE47" s="34"/>
      <c r="BF47" s="76"/>
      <c r="BG47" s="25"/>
      <c r="BH47" s="34"/>
      <c r="BI47" s="25"/>
      <c r="BJ47" s="34"/>
      <c r="BK47" s="76"/>
      <c r="BL47" s="25"/>
      <c r="BM47" s="34"/>
      <c r="BN47" s="25"/>
      <c r="BO47" s="34"/>
      <c r="BP47" s="76"/>
      <c r="BQ47" s="25"/>
      <c r="BR47" s="34"/>
      <c r="BS47" s="25"/>
      <c r="BT47" s="34"/>
      <c r="BU47" s="76"/>
      <c r="BV47" s="25"/>
      <c r="BW47" s="34"/>
      <c r="BX47" s="25"/>
      <c r="BY47" s="34"/>
    </row>
    <row r="48" spans="3:77" ht="13.5" customHeight="1" x14ac:dyDescent="0.25">
      <c r="C48" s="76"/>
      <c r="D48" s="25"/>
      <c r="E48" s="34"/>
      <c r="F48" s="25"/>
      <c r="G48" s="34"/>
      <c r="H48" s="76"/>
      <c r="I48" s="25"/>
      <c r="J48" s="34"/>
      <c r="K48" s="25"/>
      <c r="L48" s="34"/>
      <c r="M48" s="76"/>
      <c r="N48" s="25"/>
      <c r="O48" s="34"/>
      <c r="P48" s="25"/>
      <c r="Q48" s="34"/>
      <c r="R48" s="76"/>
      <c r="S48" s="25"/>
      <c r="T48" s="34"/>
      <c r="U48" s="25"/>
      <c r="V48" s="34"/>
      <c r="W48" s="76"/>
      <c r="X48" s="25"/>
      <c r="Y48" s="34"/>
      <c r="Z48" s="25"/>
      <c r="AA48" s="34"/>
      <c r="AB48" s="76"/>
      <c r="AC48" s="25"/>
      <c r="AD48" s="34"/>
      <c r="AE48" s="25"/>
      <c r="AF48" s="34"/>
      <c r="AG48" s="76"/>
      <c r="AH48" s="25"/>
      <c r="AI48" s="34"/>
      <c r="AJ48" s="25"/>
      <c r="AK48" s="34"/>
      <c r="AL48" s="76"/>
      <c r="AM48" s="25"/>
      <c r="AN48" s="34"/>
      <c r="AO48" s="25"/>
      <c r="AP48" s="34"/>
      <c r="AQ48" s="76"/>
      <c r="AR48" s="25"/>
      <c r="AS48" s="34"/>
      <c r="AT48" s="25"/>
      <c r="AU48" s="34"/>
      <c r="AV48" s="76"/>
      <c r="AW48" s="25"/>
      <c r="AX48" s="34"/>
      <c r="AY48" s="25"/>
      <c r="AZ48" s="34"/>
      <c r="BA48" s="76"/>
      <c r="BB48" s="25"/>
      <c r="BC48" s="34"/>
      <c r="BD48" s="25"/>
      <c r="BE48" s="34"/>
      <c r="BF48" s="76"/>
      <c r="BG48" s="25"/>
      <c r="BH48" s="34"/>
      <c r="BI48" s="25"/>
      <c r="BJ48" s="34"/>
      <c r="BK48" s="76"/>
      <c r="BL48" s="25"/>
      <c r="BM48" s="34"/>
      <c r="BN48" s="25"/>
      <c r="BO48" s="34"/>
      <c r="BP48" s="76"/>
      <c r="BQ48" s="25"/>
      <c r="BR48" s="34"/>
      <c r="BS48" s="25"/>
      <c r="BT48" s="34"/>
      <c r="BU48" s="76"/>
      <c r="BV48" s="25"/>
      <c r="BW48" s="34"/>
      <c r="BX48" s="25"/>
      <c r="BY48" s="34"/>
    </row>
    <row r="49" spans="3:77" ht="13.5" customHeight="1" x14ac:dyDescent="0.25">
      <c r="C49" s="76"/>
      <c r="D49" s="25"/>
      <c r="E49" s="34"/>
      <c r="F49" s="25"/>
      <c r="G49" s="34"/>
      <c r="H49" s="76"/>
      <c r="I49" s="25"/>
      <c r="J49" s="34"/>
      <c r="K49" s="25"/>
      <c r="L49" s="34"/>
      <c r="M49" s="76"/>
      <c r="N49" s="25"/>
      <c r="O49" s="34"/>
      <c r="P49" s="25"/>
      <c r="Q49" s="34"/>
      <c r="R49" s="76"/>
      <c r="S49" s="25"/>
      <c r="T49" s="34"/>
      <c r="U49" s="25"/>
      <c r="V49" s="34"/>
      <c r="W49" s="76"/>
      <c r="X49" s="25"/>
      <c r="Y49" s="34"/>
      <c r="Z49" s="25"/>
      <c r="AA49" s="34"/>
      <c r="AB49" s="76"/>
      <c r="AC49" s="25"/>
      <c r="AD49" s="34"/>
      <c r="AE49" s="25"/>
      <c r="AF49" s="34"/>
      <c r="AG49" s="76"/>
      <c r="AH49" s="25"/>
      <c r="AI49" s="34"/>
      <c r="AJ49" s="25"/>
      <c r="AK49" s="34"/>
      <c r="AL49" s="76"/>
      <c r="AM49" s="25"/>
      <c r="AN49" s="34"/>
      <c r="AO49" s="25"/>
      <c r="AP49" s="34"/>
      <c r="AQ49" s="76"/>
      <c r="AR49" s="25"/>
      <c r="AS49" s="34"/>
      <c r="AT49" s="25"/>
      <c r="AU49" s="34"/>
      <c r="AV49" s="76"/>
      <c r="AW49" s="25"/>
      <c r="AX49" s="34"/>
      <c r="AY49" s="25"/>
      <c r="AZ49" s="34"/>
      <c r="BA49" s="76"/>
      <c r="BB49" s="25"/>
      <c r="BC49" s="34"/>
      <c r="BD49" s="25"/>
      <c r="BE49" s="34"/>
      <c r="BF49" s="76"/>
      <c r="BG49" s="25"/>
      <c r="BH49" s="34"/>
      <c r="BI49" s="25"/>
      <c r="BJ49" s="34"/>
      <c r="BK49" s="76"/>
      <c r="BL49" s="25"/>
      <c r="BM49" s="34"/>
      <c r="BN49" s="25"/>
      <c r="BO49" s="34"/>
      <c r="BP49" s="76"/>
      <c r="BQ49" s="25"/>
      <c r="BR49" s="34"/>
      <c r="BS49" s="25"/>
      <c r="BT49" s="34"/>
      <c r="BU49" s="76"/>
      <c r="BV49" s="25"/>
      <c r="BW49" s="34"/>
      <c r="BX49" s="25"/>
      <c r="BY49" s="34"/>
    </row>
    <row r="50" spans="3:77" ht="13.5" customHeight="1" x14ac:dyDescent="0.25">
      <c r="C50" s="76"/>
      <c r="D50" s="25"/>
      <c r="E50" s="34"/>
      <c r="F50" s="25"/>
      <c r="G50" s="34"/>
      <c r="H50" s="76"/>
      <c r="I50" s="25"/>
      <c r="J50" s="34"/>
      <c r="K50" s="25"/>
      <c r="L50" s="34"/>
      <c r="M50" s="76"/>
      <c r="N50" s="25"/>
      <c r="O50" s="34"/>
      <c r="P50" s="25"/>
      <c r="Q50" s="34"/>
      <c r="R50" s="76"/>
      <c r="S50" s="25"/>
      <c r="T50" s="34"/>
      <c r="U50" s="25"/>
      <c r="V50" s="34"/>
      <c r="W50" s="76"/>
      <c r="X50" s="25"/>
      <c r="Y50" s="34"/>
      <c r="Z50" s="25"/>
      <c r="AA50" s="34"/>
      <c r="AB50" s="76"/>
      <c r="AC50" s="25"/>
      <c r="AD50" s="34"/>
      <c r="AE50" s="25"/>
      <c r="AF50" s="34"/>
      <c r="AG50" s="76"/>
      <c r="AH50" s="25"/>
      <c r="AI50" s="34"/>
      <c r="AJ50" s="25"/>
      <c r="AK50" s="34"/>
      <c r="AL50" s="76"/>
      <c r="AM50" s="25"/>
      <c r="AN50" s="34"/>
      <c r="AO50" s="25"/>
      <c r="AP50" s="34"/>
      <c r="AQ50" s="76"/>
      <c r="AR50" s="25"/>
      <c r="AS50" s="34"/>
      <c r="AT50" s="25"/>
      <c r="AU50" s="34"/>
      <c r="AV50" s="76"/>
      <c r="AW50" s="25"/>
      <c r="AX50" s="34"/>
      <c r="AY50" s="25"/>
      <c r="AZ50" s="34"/>
      <c r="BA50" s="76"/>
      <c r="BB50" s="25"/>
      <c r="BC50" s="34"/>
      <c r="BD50" s="25"/>
      <c r="BE50" s="34"/>
      <c r="BF50" s="76"/>
      <c r="BG50" s="25"/>
      <c r="BH50" s="34"/>
      <c r="BI50" s="25"/>
      <c r="BJ50" s="34"/>
      <c r="BK50" s="76"/>
      <c r="BL50" s="25"/>
      <c r="BM50" s="34"/>
      <c r="BN50" s="25"/>
      <c r="BO50" s="34"/>
      <c r="BP50" s="76"/>
      <c r="BQ50" s="25"/>
      <c r="BR50" s="34"/>
      <c r="BS50" s="25"/>
      <c r="BT50" s="34"/>
      <c r="BU50" s="76"/>
      <c r="BV50" s="25"/>
      <c r="BW50" s="34"/>
      <c r="BX50" s="25"/>
      <c r="BY50" s="34"/>
    </row>
    <row r="51" spans="3:77" ht="13.5" customHeight="1" x14ac:dyDescent="0.25">
      <c r="C51" s="76"/>
      <c r="D51" s="25"/>
      <c r="E51" s="34"/>
      <c r="F51" s="25"/>
      <c r="G51" s="34"/>
      <c r="H51" s="76"/>
      <c r="I51" s="25"/>
      <c r="J51" s="34"/>
      <c r="K51" s="25"/>
      <c r="L51" s="34"/>
      <c r="M51" s="76"/>
      <c r="N51" s="25"/>
      <c r="O51" s="34"/>
      <c r="P51" s="25"/>
      <c r="Q51" s="34"/>
      <c r="R51" s="76"/>
      <c r="S51" s="25"/>
      <c r="T51" s="34"/>
      <c r="U51" s="25"/>
      <c r="V51" s="34"/>
      <c r="W51" s="76"/>
      <c r="X51" s="25"/>
      <c r="Y51" s="34"/>
      <c r="Z51" s="25"/>
      <c r="AA51" s="34"/>
      <c r="AB51" s="76"/>
      <c r="AC51" s="25"/>
      <c r="AD51" s="34"/>
      <c r="AE51" s="25"/>
      <c r="AF51" s="34"/>
      <c r="AG51" s="76"/>
      <c r="AH51" s="25"/>
      <c r="AI51" s="34"/>
      <c r="AJ51" s="25"/>
      <c r="AK51" s="34"/>
      <c r="AL51" s="76"/>
      <c r="AM51" s="25"/>
      <c r="AN51" s="34"/>
      <c r="AO51" s="25"/>
      <c r="AP51" s="34"/>
      <c r="AQ51" s="76"/>
      <c r="AR51" s="25"/>
      <c r="AS51" s="34"/>
      <c r="AT51" s="25"/>
      <c r="AU51" s="34"/>
      <c r="AV51" s="76"/>
      <c r="AW51" s="25"/>
      <c r="AX51" s="34"/>
      <c r="AY51" s="25"/>
      <c r="AZ51" s="34"/>
      <c r="BA51" s="76"/>
      <c r="BB51" s="25"/>
      <c r="BC51" s="34"/>
      <c r="BD51" s="25"/>
      <c r="BE51" s="34"/>
      <c r="BF51" s="76"/>
      <c r="BG51" s="25"/>
      <c r="BH51" s="34"/>
      <c r="BI51" s="25"/>
      <c r="BJ51" s="34"/>
      <c r="BK51" s="76"/>
      <c r="BL51" s="25"/>
      <c r="BM51" s="34"/>
      <c r="BN51" s="25"/>
      <c r="BO51" s="34"/>
      <c r="BP51" s="76"/>
      <c r="BQ51" s="25"/>
      <c r="BR51" s="34"/>
      <c r="BS51" s="25"/>
      <c r="BT51" s="34"/>
      <c r="BU51" s="76"/>
      <c r="BV51" s="25"/>
      <c r="BW51" s="34"/>
      <c r="BX51" s="25"/>
      <c r="BY51" s="34"/>
    </row>
    <row r="52" spans="3:77" ht="13.5" customHeight="1" x14ac:dyDescent="0.25">
      <c r="C52" s="76"/>
      <c r="D52" s="25"/>
      <c r="E52" s="34"/>
      <c r="F52" s="25"/>
      <c r="G52" s="34"/>
      <c r="H52" s="76"/>
      <c r="I52" s="25"/>
      <c r="J52" s="34"/>
      <c r="K52" s="25"/>
      <c r="L52" s="34"/>
      <c r="M52" s="76"/>
      <c r="N52" s="25"/>
      <c r="O52" s="34"/>
      <c r="P52" s="25"/>
      <c r="Q52" s="34"/>
      <c r="R52" s="76"/>
      <c r="S52" s="25"/>
      <c r="T52" s="34"/>
      <c r="U52" s="25"/>
      <c r="V52" s="34"/>
      <c r="W52" s="76"/>
      <c r="X52" s="25"/>
      <c r="Y52" s="34"/>
      <c r="Z52" s="25"/>
      <c r="AA52" s="34"/>
      <c r="AB52" s="76"/>
      <c r="AC52" s="25"/>
      <c r="AD52" s="34"/>
      <c r="AE52" s="25"/>
      <c r="AF52" s="34"/>
      <c r="AG52" s="76"/>
      <c r="AH52" s="25"/>
      <c r="AI52" s="34"/>
      <c r="AJ52" s="25"/>
      <c r="AK52" s="34"/>
      <c r="AL52" s="76"/>
      <c r="AM52" s="25"/>
      <c r="AN52" s="34"/>
      <c r="AO52" s="25"/>
      <c r="AP52" s="34"/>
      <c r="AQ52" s="76"/>
      <c r="AR52" s="25"/>
      <c r="AS52" s="34"/>
      <c r="AT52" s="25"/>
      <c r="AU52" s="34"/>
      <c r="AV52" s="76"/>
      <c r="AW52" s="25"/>
      <c r="AX52" s="34"/>
      <c r="AY52" s="25"/>
      <c r="AZ52" s="34"/>
      <c r="BA52" s="76"/>
      <c r="BB52" s="25"/>
      <c r="BC52" s="34"/>
      <c r="BD52" s="25"/>
      <c r="BE52" s="34"/>
      <c r="BF52" s="76"/>
      <c r="BG52" s="25"/>
      <c r="BH52" s="34"/>
      <c r="BI52" s="25"/>
      <c r="BJ52" s="34"/>
      <c r="BK52" s="76"/>
      <c r="BL52" s="25"/>
      <c r="BM52" s="34"/>
      <c r="BN52" s="25"/>
      <c r="BO52" s="34"/>
      <c r="BP52" s="76"/>
      <c r="BQ52" s="25"/>
      <c r="BR52" s="34"/>
      <c r="BS52" s="25"/>
      <c r="BT52" s="34"/>
      <c r="BU52" s="76"/>
      <c r="BV52" s="25"/>
      <c r="BW52" s="34"/>
      <c r="BX52" s="25"/>
      <c r="BY52" s="34"/>
    </row>
    <row r="53" spans="3:77" ht="13.5" customHeight="1" x14ac:dyDescent="0.25">
      <c r="C53" s="76"/>
      <c r="D53" s="25"/>
      <c r="E53" s="34"/>
      <c r="F53" s="25"/>
      <c r="G53" s="34"/>
      <c r="H53" s="76"/>
      <c r="I53" s="25"/>
      <c r="J53" s="34"/>
      <c r="K53" s="25"/>
      <c r="L53" s="34"/>
      <c r="M53" s="76"/>
      <c r="N53" s="25"/>
      <c r="O53" s="34"/>
      <c r="P53" s="25"/>
      <c r="Q53" s="34"/>
      <c r="R53" s="76"/>
      <c r="S53" s="25"/>
      <c r="T53" s="34"/>
      <c r="U53" s="25"/>
      <c r="V53" s="34"/>
      <c r="W53" s="76"/>
      <c r="X53" s="25"/>
      <c r="Y53" s="34"/>
      <c r="Z53" s="25"/>
      <c r="AA53" s="34"/>
      <c r="AB53" s="76"/>
      <c r="AC53" s="25"/>
      <c r="AD53" s="34"/>
      <c r="AE53" s="25"/>
      <c r="AF53" s="34"/>
      <c r="AG53" s="76"/>
      <c r="AH53" s="25"/>
      <c r="AI53" s="34"/>
      <c r="AJ53" s="25"/>
      <c r="AK53" s="34"/>
      <c r="AL53" s="76"/>
      <c r="AM53" s="25"/>
      <c r="AN53" s="34"/>
      <c r="AO53" s="25"/>
      <c r="AP53" s="34"/>
      <c r="AQ53" s="76"/>
      <c r="AR53" s="25"/>
      <c r="AS53" s="34"/>
      <c r="AT53" s="25"/>
      <c r="AU53" s="34"/>
      <c r="AV53" s="76"/>
      <c r="AW53" s="25"/>
      <c r="AX53" s="34"/>
      <c r="AY53" s="25"/>
      <c r="AZ53" s="34"/>
      <c r="BA53" s="76"/>
      <c r="BB53" s="25"/>
      <c r="BC53" s="34"/>
      <c r="BD53" s="25"/>
      <c r="BE53" s="34"/>
      <c r="BF53" s="76"/>
      <c r="BG53" s="25"/>
      <c r="BH53" s="34"/>
      <c r="BI53" s="25"/>
      <c r="BJ53" s="34"/>
      <c r="BK53" s="76"/>
      <c r="BL53" s="25"/>
      <c r="BM53" s="34"/>
      <c r="BN53" s="25"/>
      <c r="BO53" s="34"/>
      <c r="BP53" s="76"/>
      <c r="BQ53" s="25"/>
      <c r="BR53" s="34"/>
      <c r="BS53" s="25"/>
      <c r="BT53" s="34"/>
      <c r="BU53" s="76"/>
      <c r="BV53" s="25"/>
      <c r="BW53" s="34"/>
      <c r="BX53" s="25"/>
      <c r="BY53" s="34"/>
    </row>
    <row r="54" spans="3:77" ht="13.5" customHeight="1" x14ac:dyDescent="0.25">
      <c r="C54" s="76"/>
      <c r="D54" s="25"/>
      <c r="E54" s="34"/>
      <c r="F54" s="25"/>
      <c r="G54" s="34"/>
      <c r="H54" s="76"/>
      <c r="I54" s="25"/>
      <c r="J54" s="34"/>
      <c r="K54" s="25"/>
      <c r="L54" s="34"/>
      <c r="M54" s="76"/>
      <c r="N54" s="25"/>
      <c r="O54" s="34"/>
      <c r="P54" s="25"/>
      <c r="Q54" s="34"/>
      <c r="R54" s="76"/>
      <c r="S54" s="25"/>
      <c r="T54" s="34"/>
      <c r="U54" s="25"/>
      <c r="V54" s="34"/>
      <c r="W54" s="76"/>
      <c r="X54" s="25"/>
      <c r="Y54" s="34"/>
      <c r="Z54" s="25"/>
      <c r="AA54" s="34"/>
      <c r="AB54" s="76"/>
      <c r="AC54" s="25"/>
      <c r="AD54" s="34"/>
      <c r="AE54" s="25"/>
      <c r="AF54" s="34"/>
      <c r="AG54" s="76"/>
      <c r="AH54" s="25"/>
      <c r="AI54" s="34"/>
      <c r="AJ54" s="25"/>
      <c r="AK54" s="34"/>
      <c r="AL54" s="76"/>
      <c r="AM54" s="25"/>
      <c r="AN54" s="34"/>
      <c r="AO54" s="25"/>
      <c r="AP54" s="34"/>
      <c r="AQ54" s="76"/>
      <c r="AR54" s="25"/>
      <c r="AS54" s="34"/>
      <c r="AT54" s="25"/>
      <c r="AU54" s="34"/>
      <c r="AV54" s="76"/>
      <c r="AW54" s="25"/>
      <c r="AX54" s="34"/>
      <c r="AY54" s="25"/>
      <c r="AZ54" s="34"/>
      <c r="BA54" s="76"/>
      <c r="BB54" s="25"/>
      <c r="BC54" s="34"/>
      <c r="BD54" s="25"/>
      <c r="BE54" s="34"/>
      <c r="BF54" s="76"/>
      <c r="BG54" s="25"/>
      <c r="BH54" s="34"/>
      <c r="BI54" s="25"/>
      <c r="BJ54" s="34"/>
      <c r="BK54" s="76"/>
      <c r="BL54" s="25"/>
      <c r="BM54" s="34"/>
      <c r="BN54" s="25"/>
      <c r="BO54" s="34"/>
      <c r="BP54" s="76"/>
      <c r="BQ54" s="25"/>
      <c r="BR54" s="34"/>
      <c r="BS54" s="25"/>
      <c r="BT54" s="34"/>
      <c r="BU54" s="76"/>
      <c r="BV54" s="25"/>
      <c r="BW54" s="34"/>
      <c r="BX54" s="25"/>
      <c r="BY54" s="34"/>
    </row>
    <row r="55" spans="3:77" ht="13.5" customHeight="1" x14ac:dyDescent="0.25">
      <c r="C55" s="76"/>
      <c r="D55" s="25"/>
      <c r="E55" s="34"/>
      <c r="F55" s="25"/>
      <c r="G55" s="34"/>
      <c r="H55" s="76"/>
      <c r="I55" s="25"/>
      <c r="J55" s="34"/>
      <c r="K55" s="25"/>
      <c r="L55" s="34"/>
      <c r="M55" s="76"/>
      <c r="N55" s="25"/>
      <c r="O55" s="34"/>
      <c r="P55" s="25"/>
      <c r="Q55" s="34"/>
      <c r="R55" s="76"/>
      <c r="S55" s="25"/>
      <c r="T55" s="34"/>
      <c r="U55" s="25"/>
      <c r="V55" s="34"/>
      <c r="W55" s="76"/>
      <c r="X55" s="25"/>
      <c r="Y55" s="34"/>
      <c r="Z55" s="25"/>
      <c r="AA55" s="34"/>
      <c r="AB55" s="76"/>
      <c r="AC55" s="25"/>
      <c r="AD55" s="34"/>
      <c r="AE55" s="25"/>
      <c r="AF55" s="34"/>
      <c r="AG55" s="76"/>
      <c r="AH55" s="25"/>
      <c r="AI55" s="34"/>
      <c r="AJ55" s="25"/>
      <c r="AK55" s="34"/>
      <c r="AL55" s="76"/>
      <c r="AM55" s="25"/>
      <c r="AN55" s="34"/>
      <c r="AO55" s="25"/>
      <c r="AP55" s="34"/>
      <c r="AQ55" s="76"/>
      <c r="AR55" s="25"/>
      <c r="AS55" s="34"/>
      <c r="AT55" s="25"/>
      <c r="AU55" s="34"/>
      <c r="AV55" s="76"/>
      <c r="AW55" s="25"/>
      <c r="AX55" s="34"/>
      <c r="AY55" s="25"/>
      <c r="AZ55" s="34"/>
      <c r="BA55" s="76"/>
      <c r="BB55" s="25"/>
      <c r="BC55" s="34"/>
      <c r="BD55" s="25"/>
      <c r="BE55" s="34"/>
      <c r="BF55" s="76"/>
      <c r="BG55" s="25"/>
      <c r="BH55" s="34"/>
      <c r="BI55" s="25"/>
      <c r="BJ55" s="34"/>
      <c r="BK55" s="76"/>
      <c r="BL55" s="25"/>
      <c r="BM55" s="34"/>
      <c r="BN55" s="25"/>
      <c r="BO55" s="34"/>
      <c r="BP55" s="76"/>
      <c r="BQ55" s="25"/>
      <c r="BR55" s="34"/>
      <c r="BS55" s="25"/>
      <c r="BT55" s="34"/>
      <c r="BU55" s="76"/>
      <c r="BV55" s="25"/>
      <c r="BW55" s="34"/>
      <c r="BX55" s="25"/>
      <c r="BY55" s="34"/>
    </row>
    <row r="56" spans="3:77" ht="13.5" customHeight="1" x14ac:dyDescent="0.25">
      <c r="C56" s="76"/>
      <c r="D56" s="25"/>
      <c r="E56" s="34"/>
      <c r="F56" s="25"/>
      <c r="G56" s="34"/>
      <c r="H56" s="76"/>
      <c r="I56" s="25"/>
      <c r="J56" s="34"/>
      <c r="K56" s="25"/>
      <c r="L56" s="34"/>
      <c r="M56" s="76"/>
      <c r="N56" s="25"/>
      <c r="O56" s="34"/>
      <c r="P56" s="25"/>
      <c r="Q56" s="34"/>
      <c r="R56" s="76"/>
      <c r="S56" s="25"/>
      <c r="T56" s="34"/>
      <c r="U56" s="25"/>
      <c r="V56" s="34"/>
      <c r="W56" s="76"/>
      <c r="X56" s="25"/>
      <c r="Y56" s="34"/>
      <c r="Z56" s="25"/>
      <c r="AA56" s="34"/>
      <c r="AB56" s="76"/>
      <c r="AC56" s="25"/>
      <c r="AD56" s="34"/>
      <c r="AE56" s="25"/>
      <c r="AF56" s="34"/>
      <c r="AG56" s="76"/>
      <c r="AH56" s="25"/>
      <c r="AI56" s="34"/>
      <c r="AJ56" s="25"/>
      <c r="AK56" s="34"/>
      <c r="AL56" s="76"/>
      <c r="AM56" s="25"/>
      <c r="AN56" s="34"/>
      <c r="AO56" s="25"/>
      <c r="AP56" s="34"/>
      <c r="AQ56" s="76"/>
      <c r="AR56" s="25"/>
      <c r="AS56" s="34"/>
      <c r="AT56" s="25"/>
      <c r="AU56" s="34"/>
      <c r="AV56" s="76"/>
      <c r="AW56" s="25"/>
      <c r="AX56" s="34"/>
      <c r="AY56" s="25"/>
      <c r="AZ56" s="34"/>
      <c r="BA56" s="76"/>
      <c r="BB56" s="25"/>
      <c r="BC56" s="34"/>
      <c r="BD56" s="25"/>
      <c r="BE56" s="34"/>
      <c r="BF56" s="76"/>
      <c r="BG56" s="25"/>
      <c r="BH56" s="34"/>
      <c r="BI56" s="25"/>
      <c r="BJ56" s="34"/>
      <c r="BK56" s="76"/>
      <c r="BL56" s="25"/>
      <c r="BM56" s="34"/>
      <c r="BN56" s="25"/>
      <c r="BO56" s="34"/>
      <c r="BP56" s="76"/>
      <c r="BQ56" s="25"/>
      <c r="BR56" s="34"/>
      <c r="BS56" s="25"/>
      <c r="BT56" s="34"/>
      <c r="BU56" s="76"/>
      <c r="BV56" s="25"/>
      <c r="BW56" s="34"/>
      <c r="BX56" s="25"/>
      <c r="BY56" s="34"/>
    </row>
    <row r="57" spans="3:77" ht="13.5" customHeight="1" x14ac:dyDescent="0.25">
      <c r="C57" s="76"/>
      <c r="D57" s="25"/>
      <c r="E57" s="34"/>
      <c r="F57" s="25"/>
      <c r="G57" s="34"/>
      <c r="H57" s="76"/>
      <c r="I57" s="25"/>
      <c r="J57" s="34"/>
      <c r="K57" s="25"/>
      <c r="L57" s="34"/>
      <c r="M57" s="76"/>
      <c r="N57" s="25"/>
      <c r="O57" s="34"/>
      <c r="P57" s="25"/>
      <c r="Q57" s="34"/>
      <c r="R57" s="76"/>
      <c r="S57" s="25"/>
      <c r="T57" s="34"/>
      <c r="U57" s="25"/>
      <c r="V57" s="34"/>
      <c r="W57" s="76"/>
      <c r="X57" s="25"/>
      <c r="Y57" s="34"/>
      <c r="Z57" s="25"/>
      <c r="AA57" s="34"/>
      <c r="AB57" s="76"/>
      <c r="AC57" s="25"/>
      <c r="AD57" s="34"/>
      <c r="AE57" s="25"/>
      <c r="AF57" s="34"/>
      <c r="AG57" s="76"/>
      <c r="AH57" s="25"/>
      <c r="AI57" s="34"/>
      <c r="AJ57" s="25"/>
      <c r="AK57" s="34"/>
      <c r="AL57" s="76"/>
      <c r="AM57" s="25"/>
      <c r="AN57" s="34"/>
      <c r="AO57" s="25"/>
      <c r="AP57" s="34"/>
      <c r="AQ57" s="76"/>
      <c r="AR57" s="25"/>
      <c r="AS57" s="34"/>
      <c r="AT57" s="25"/>
      <c r="AU57" s="34"/>
      <c r="AV57" s="76"/>
      <c r="AW57" s="25"/>
      <c r="AX57" s="34"/>
      <c r="AY57" s="25"/>
      <c r="AZ57" s="34"/>
      <c r="BA57" s="76"/>
      <c r="BB57" s="25"/>
      <c r="BC57" s="34"/>
      <c r="BD57" s="25"/>
      <c r="BE57" s="34"/>
      <c r="BF57" s="76"/>
      <c r="BG57" s="25"/>
      <c r="BH57" s="34"/>
      <c r="BI57" s="25"/>
      <c r="BJ57" s="34"/>
      <c r="BK57" s="76"/>
      <c r="BL57" s="25"/>
      <c r="BM57" s="34"/>
      <c r="BN57" s="25"/>
      <c r="BO57" s="34"/>
      <c r="BP57" s="76"/>
      <c r="BQ57" s="25"/>
      <c r="BR57" s="34"/>
      <c r="BS57" s="25"/>
      <c r="BT57" s="34"/>
      <c r="BU57" s="76"/>
      <c r="BV57" s="25"/>
      <c r="BW57" s="34"/>
      <c r="BX57" s="25"/>
      <c r="BY57" s="34"/>
    </row>
    <row r="58" spans="3:77" ht="13.5" customHeight="1" x14ac:dyDescent="0.25">
      <c r="C58" s="76"/>
      <c r="D58" s="25"/>
      <c r="E58" s="34"/>
      <c r="F58" s="25"/>
      <c r="G58" s="34"/>
      <c r="H58" s="76"/>
      <c r="I58" s="25"/>
      <c r="J58" s="34"/>
      <c r="K58" s="25"/>
      <c r="L58" s="34"/>
      <c r="M58" s="76"/>
      <c r="N58" s="25"/>
      <c r="O58" s="34"/>
      <c r="P58" s="25"/>
      <c r="Q58" s="34"/>
      <c r="R58" s="76"/>
      <c r="S58" s="25"/>
      <c r="T58" s="34"/>
      <c r="U58" s="25"/>
      <c r="V58" s="34"/>
      <c r="W58" s="76"/>
      <c r="X58" s="25"/>
      <c r="Y58" s="34"/>
      <c r="Z58" s="25"/>
      <c r="AA58" s="34"/>
      <c r="AB58" s="76"/>
      <c r="AC58" s="25"/>
      <c r="AD58" s="34"/>
      <c r="AE58" s="25"/>
      <c r="AF58" s="34"/>
      <c r="AG58" s="76"/>
      <c r="AH58" s="25"/>
      <c r="AI58" s="34"/>
      <c r="AJ58" s="25"/>
      <c r="AK58" s="34"/>
      <c r="AL58" s="76"/>
      <c r="AM58" s="25"/>
      <c r="AN58" s="34"/>
      <c r="AO58" s="25"/>
      <c r="AP58" s="34"/>
      <c r="AQ58" s="76"/>
      <c r="AR58" s="25"/>
      <c r="AS58" s="34"/>
      <c r="AT58" s="25"/>
      <c r="AU58" s="34"/>
      <c r="AV58" s="76"/>
      <c r="AW58" s="25"/>
      <c r="AX58" s="34"/>
      <c r="AY58" s="25"/>
      <c r="AZ58" s="34"/>
      <c r="BA58" s="76"/>
      <c r="BB58" s="25"/>
      <c r="BC58" s="34"/>
      <c r="BD58" s="25"/>
      <c r="BE58" s="34"/>
      <c r="BF58" s="76"/>
      <c r="BG58" s="25"/>
      <c r="BH58" s="34"/>
      <c r="BI58" s="25"/>
      <c r="BJ58" s="34"/>
      <c r="BK58" s="76"/>
      <c r="BL58" s="25"/>
      <c r="BM58" s="34"/>
      <c r="BN58" s="25"/>
      <c r="BO58" s="34"/>
      <c r="BP58" s="76"/>
      <c r="BQ58" s="25"/>
      <c r="BR58" s="34"/>
      <c r="BS58" s="25"/>
      <c r="BT58" s="34"/>
      <c r="BU58" s="76"/>
      <c r="BV58" s="25"/>
      <c r="BW58" s="34"/>
      <c r="BX58" s="25"/>
      <c r="BY58" s="34"/>
    </row>
    <row r="59" spans="3:77" ht="13.5" customHeight="1" x14ac:dyDescent="0.25">
      <c r="C59" s="76"/>
      <c r="D59" s="25"/>
      <c r="E59" s="34"/>
      <c r="F59" s="25"/>
      <c r="G59" s="34"/>
      <c r="H59" s="76"/>
      <c r="I59" s="25"/>
      <c r="J59" s="34"/>
      <c r="K59" s="25"/>
      <c r="L59" s="34"/>
      <c r="M59" s="76"/>
      <c r="N59" s="25"/>
      <c r="O59" s="34"/>
      <c r="P59" s="25"/>
      <c r="Q59" s="34"/>
      <c r="R59" s="76"/>
      <c r="S59" s="25"/>
      <c r="T59" s="34"/>
      <c r="U59" s="25"/>
      <c r="V59" s="34"/>
      <c r="W59" s="76"/>
      <c r="X59" s="25"/>
      <c r="Y59" s="34"/>
      <c r="Z59" s="25"/>
      <c r="AA59" s="34"/>
      <c r="AB59" s="76"/>
      <c r="AC59" s="25"/>
      <c r="AD59" s="34"/>
      <c r="AE59" s="25"/>
      <c r="AF59" s="34"/>
      <c r="AG59" s="76"/>
      <c r="AH59" s="25"/>
      <c r="AI59" s="34"/>
      <c r="AJ59" s="25"/>
      <c r="AK59" s="34"/>
      <c r="AL59" s="76"/>
      <c r="AM59" s="25"/>
      <c r="AN59" s="34"/>
      <c r="AO59" s="25"/>
      <c r="AP59" s="34"/>
      <c r="AQ59" s="76"/>
      <c r="AR59" s="25"/>
      <c r="AS59" s="34"/>
      <c r="AT59" s="25"/>
      <c r="AU59" s="34"/>
      <c r="AV59" s="76"/>
      <c r="AW59" s="25"/>
      <c r="AX59" s="34"/>
      <c r="AY59" s="25"/>
      <c r="AZ59" s="34"/>
      <c r="BA59" s="76"/>
      <c r="BB59" s="25"/>
      <c r="BC59" s="34"/>
      <c r="BD59" s="25"/>
      <c r="BE59" s="34"/>
      <c r="BF59" s="76"/>
      <c r="BG59" s="25"/>
      <c r="BH59" s="34"/>
      <c r="BI59" s="25"/>
      <c r="BJ59" s="34"/>
      <c r="BK59" s="76"/>
      <c r="BL59" s="25"/>
      <c r="BM59" s="34"/>
      <c r="BN59" s="25"/>
      <c r="BO59" s="34"/>
      <c r="BP59" s="76"/>
      <c r="BQ59" s="25"/>
      <c r="BR59" s="34"/>
      <c r="BS59" s="25"/>
      <c r="BT59" s="34"/>
      <c r="BU59" s="76"/>
      <c r="BV59" s="25"/>
      <c r="BW59" s="34"/>
      <c r="BX59" s="25"/>
      <c r="BY59" s="34"/>
    </row>
    <row r="60" spans="3:77" ht="13.5" customHeight="1" x14ac:dyDescent="0.25">
      <c r="C60" s="76"/>
      <c r="D60" s="25"/>
      <c r="E60" s="34"/>
      <c r="F60" s="25"/>
      <c r="G60" s="34"/>
      <c r="H60" s="76"/>
      <c r="I60" s="25"/>
      <c r="J60" s="34"/>
      <c r="K60" s="25"/>
      <c r="L60" s="34"/>
      <c r="M60" s="76"/>
      <c r="N60" s="25"/>
      <c r="O60" s="34"/>
      <c r="P60" s="25"/>
      <c r="Q60" s="34"/>
      <c r="R60" s="76"/>
      <c r="S60" s="25"/>
      <c r="T60" s="34"/>
      <c r="U60" s="25"/>
      <c r="V60" s="34"/>
      <c r="W60" s="76"/>
      <c r="X60" s="25"/>
      <c r="Y60" s="34"/>
      <c r="Z60" s="25"/>
      <c r="AA60" s="34"/>
      <c r="AB60" s="76"/>
      <c r="AC60" s="25"/>
      <c r="AD60" s="34"/>
      <c r="AE60" s="25"/>
      <c r="AF60" s="34"/>
      <c r="AG60" s="76"/>
      <c r="AH60" s="25"/>
      <c r="AI60" s="34"/>
      <c r="AJ60" s="25"/>
      <c r="AK60" s="34"/>
      <c r="AL60" s="76"/>
      <c r="AM60" s="25"/>
      <c r="AN60" s="34"/>
      <c r="AO60" s="25"/>
      <c r="AP60" s="34"/>
      <c r="AQ60" s="76"/>
      <c r="AR60" s="25"/>
      <c r="AS60" s="34"/>
      <c r="AT60" s="25"/>
      <c r="AU60" s="34"/>
      <c r="AV60" s="76"/>
      <c r="AW60" s="25"/>
      <c r="AX60" s="34"/>
      <c r="AY60" s="25"/>
      <c r="AZ60" s="34"/>
      <c r="BA60" s="76"/>
      <c r="BB60" s="25"/>
      <c r="BC60" s="34"/>
      <c r="BD60" s="25"/>
      <c r="BE60" s="34"/>
      <c r="BF60" s="76"/>
      <c r="BG60" s="25"/>
      <c r="BH60" s="34"/>
      <c r="BI60" s="25"/>
      <c r="BJ60" s="34"/>
      <c r="BK60" s="76"/>
      <c r="BL60" s="25"/>
      <c r="BM60" s="34"/>
      <c r="BN60" s="25"/>
      <c r="BO60" s="34"/>
      <c r="BP60" s="76"/>
      <c r="BQ60" s="25"/>
      <c r="BR60" s="34"/>
      <c r="BS60" s="25"/>
      <c r="BT60" s="34"/>
      <c r="BU60" s="76"/>
      <c r="BV60" s="25"/>
      <c r="BW60" s="34"/>
      <c r="BX60" s="25"/>
      <c r="BY60" s="34"/>
    </row>
    <row r="61" spans="3:77" ht="13.5" customHeight="1" x14ac:dyDescent="0.25">
      <c r="C61" s="76"/>
      <c r="D61" s="25"/>
      <c r="E61" s="34"/>
      <c r="F61" s="25"/>
      <c r="G61" s="34"/>
      <c r="H61" s="76"/>
      <c r="I61" s="25"/>
      <c r="J61" s="34"/>
      <c r="K61" s="25"/>
      <c r="L61" s="34"/>
      <c r="M61" s="76"/>
      <c r="N61" s="25"/>
      <c r="O61" s="34"/>
      <c r="P61" s="25"/>
      <c r="Q61" s="34"/>
      <c r="R61" s="76"/>
      <c r="S61" s="25"/>
      <c r="T61" s="34"/>
      <c r="U61" s="25"/>
      <c r="V61" s="34"/>
      <c r="W61" s="76"/>
      <c r="X61" s="25"/>
      <c r="Y61" s="34"/>
      <c r="Z61" s="25"/>
      <c r="AA61" s="34"/>
      <c r="AB61" s="76"/>
      <c r="AC61" s="25"/>
      <c r="AD61" s="34"/>
      <c r="AE61" s="25"/>
      <c r="AF61" s="34"/>
      <c r="AG61" s="76"/>
      <c r="AH61" s="25"/>
      <c r="AI61" s="34"/>
      <c r="AJ61" s="25"/>
      <c r="AK61" s="34"/>
      <c r="AL61" s="76"/>
      <c r="AM61" s="25"/>
      <c r="AN61" s="34"/>
      <c r="AO61" s="25"/>
      <c r="AP61" s="34"/>
      <c r="AQ61" s="76"/>
      <c r="AR61" s="25"/>
      <c r="AS61" s="34"/>
      <c r="AT61" s="25"/>
      <c r="AU61" s="34"/>
      <c r="AV61" s="76"/>
      <c r="AW61" s="25"/>
      <c r="AX61" s="34"/>
      <c r="AY61" s="25"/>
      <c r="AZ61" s="34"/>
      <c r="BA61" s="76"/>
      <c r="BB61" s="25"/>
      <c r="BC61" s="34"/>
      <c r="BD61" s="25"/>
      <c r="BE61" s="34"/>
      <c r="BF61" s="76"/>
      <c r="BG61" s="25"/>
      <c r="BH61" s="34"/>
      <c r="BI61" s="25"/>
      <c r="BJ61" s="34"/>
      <c r="BK61" s="76"/>
      <c r="BL61" s="25"/>
      <c r="BM61" s="34"/>
      <c r="BN61" s="25"/>
      <c r="BO61" s="34"/>
      <c r="BP61" s="76"/>
      <c r="BQ61" s="25"/>
      <c r="BR61" s="34"/>
      <c r="BS61" s="25"/>
      <c r="BT61" s="34"/>
      <c r="BU61" s="76"/>
      <c r="BV61" s="25"/>
      <c r="BW61" s="34"/>
      <c r="BX61" s="25"/>
      <c r="BY61" s="34"/>
    </row>
    <row r="62" spans="3:77" ht="13.5" customHeight="1" x14ac:dyDescent="0.25">
      <c r="C62" s="76"/>
      <c r="D62" s="25"/>
      <c r="E62" s="34"/>
      <c r="F62" s="25"/>
      <c r="G62" s="34"/>
      <c r="H62" s="76"/>
      <c r="I62" s="25"/>
      <c r="J62" s="34"/>
      <c r="K62" s="25"/>
      <c r="L62" s="34"/>
      <c r="M62" s="76"/>
      <c r="N62" s="25"/>
      <c r="O62" s="34"/>
      <c r="P62" s="25"/>
      <c r="Q62" s="34"/>
      <c r="R62" s="76"/>
      <c r="S62" s="25"/>
      <c r="T62" s="34"/>
      <c r="U62" s="25"/>
      <c r="V62" s="34"/>
      <c r="W62" s="76"/>
      <c r="X62" s="25"/>
      <c r="Y62" s="34"/>
      <c r="Z62" s="25"/>
      <c r="AA62" s="34"/>
      <c r="AB62" s="76"/>
      <c r="AC62" s="25"/>
      <c r="AD62" s="34"/>
      <c r="AE62" s="25"/>
      <c r="AF62" s="34"/>
      <c r="AG62" s="76"/>
      <c r="AH62" s="25"/>
      <c r="AI62" s="34"/>
      <c r="AJ62" s="25"/>
      <c r="AK62" s="34"/>
      <c r="AL62" s="76"/>
      <c r="AM62" s="25"/>
      <c r="AN62" s="34"/>
      <c r="AO62" s="25"/>
      <c r="AP62" s="34"/>
      <c r="AQ62" s="76"/>
      <c r="AR62" s="25"/>
      <c r="AS62" s="34"/>
      <c r="AT62" s="25"/>
      <c r="AU62" s="34"/>
      <c r="AV62" s="76"/>
      <c r="AW62" s="25"/>
      <c r="AX62" s="34"/>
      <c r="AY62" s="25"/>
      <c r="AZ62" s="34"/>
      <c r="BA62" s="76"/>
      <c r="BB62" s="25"/>
      <c r="BC62" s="34"/>
      <c r="BD62" s="25"/>
      <c r="BE62" s="34"/>
      <c r="BF62" s="76"/>
      <c r="BG62" s="25"/>
      <c r="BH62" s="34"/>
      <c r="BI62" s="25"/>
      <c r="BJ62" s="34"/>
      <c r="BK62" s="76"/>
      <c r="BL62" s="25"/>
      <c r="BM62" s="34"/>
      <c r="BN62" s="25"/>
      <c r="BO62" s="34"/>
      <c r="BP62" s="76"/>
      <c r="BQ62" s="25"/>
      <c r="BR62" s="34"/>
      <c r="BS62" s="25"/>
      <c r="BT62" s="34"/>
      <c r="BU62" s="76"/>
      <c r="BV62" s="25"/>
      <c r="BW62" s="34"/>
      <c r="BX62" s="25"/>
      <c r="BY62" s="34"/>
    </row>
    <row r="63" spans="3:77" ht="13.5" customHeight="1" x14ac:dyDescent="0.25">
      <c r="C63" s="76"/>
      <c r="D63" s="25"/>
      <c r="E63" s="34"/>
      <c r="F63" s="25"/>
      <c r="G63" s="34"/>
      <c r="H63" s="76"/>
      <c r="I63" s="25"/>
      <c r="J63" s="34"/>
      <c r="K63" s="25"/>
      <c r="L63" s="34"/>
      <c r="M63" s="76"/>
      <c r="N63" s="25"/>
      <c r="O63" s="34"/>
      <c r="P63" s="25"/>
      <c r="Q63" s="34"/>
      <c r="R63" s="76"/>
      <c r="S63" s="25"/>
      <c r="T63" s="34"/>
      <c r="U63" s="25"/>
      <c r="V63" s="34"/>
      <c r="W63" s="76"/>
      <c r="X63" s="25"/>
      <c r="Y63" s="34"/>
      <c r="Z63" s="25"/>
      <c r="AA63" s="34"/>
      <c r="AB63" s="76"/>
      <c r="AC63" s="25"/>
      <c r="AD63" s="34"/>
      <c r="AE63" s="25"/>
      <c r="AF63" s="34"/>
      <c r="AG63" s="76"/>
      <c r="AH63" s="25"/>
      <c r="AI63" s="34"/>
      <c r="AJ63" s="25"/>
      <c r="AK63" s="34"/>
      <c r="AL63" s="76"/>
      <c r="AM63" s="25"/>
      <c r="AN63" s="34"/>
      <c r="AO63" s="25"/>
      <c r="AP63" s="34"/>
      <c r="AQ63" s="76"/>
      <c r="AR63" s="25"/>
      <c r="AS63" s="34"/>
      <c r="AT63" s="25"/>
      <c r="AU63" s="34"/>
      <c r="AV63" s="76"/>
      <c r="AW63" s="25"/>
      <c r="AX63" s="34"/>
      <c r="AY63" s="25"/>
      <c r="AZ63" s="34"/>
      <c r="BA63" s="76"/>
      <c r="BB63" s="25"/>
      <c r="BC63" s="34"/>
      <c r="BD63" s="25"/>
      <c r="BE63" s="34"/>
      <c r="BF63" s="76"/>
      <c r="BG63" s="25"/>
      <c r="BH63" s="34"/>
      <c r="BI63" s="25"/>
      <c r="BJ63" s="34"/>
      <c r="BK63" s="76"/>
      <c r="BL63" s="25"/>
      <c r="BM63" s="34"/>
      <c r="BN63" s="25"/>
      <c r="BO63" s="34"/>
      <c r="BP63" s="76"/>
      <c r="BQ63" s="25"/>
      <c r="BR63" s="34"/>
      <c r="BS63" s="25"/>
      <c r="BT63" s="34"/>
      <c r="BU63" s="76"/>
      <c r="BV63" s="25"/>
      <c r="BW63" s="34"/>
      <c r="BX63" s="25"/>
      <c r="BY63" s="34"/>
    </row>
    <row r="64" spans="3:77" ht="13.5" customHeight="1" x14ac:dyDescent="0.25">
      <c r="C64" s="76"/>
      <c r="D64" s="25"/>
      <c r="E64" s="34"/>
      <c r="F64" s="25"/>
      <c r="G64" s="34"/>
      <c r="H64" s="76"/>
      <c r="I64" s="25"/>
      <c r="J64" s="34"/>
      <c r="K64" s="25"/>
      <c r="L64" s="34"/>
      <c r="M64" s="76"/>
      <c r="N64" s="25"/>
      <c r="O64" s="34"/>
      <c r="P64" s="25"/>
      <c r="Q64" s="34"/>
      <c r="R64" s="76"/>
      <c r="S64" s="25"/>
      <c r="T64" s="34"/>
      <c r="U64" s="25"/>
      <c r="V64" s="34"/>
      <c r="W64" s="76"/>
      <c r="X64" s="25"/>
      <c r="Y64" s="34"/>
      <c r="Z64" s="25"/>
      <c r="AA64" s="34"/>
      <c r="AB64" s="76"/>
      <c r="AC64" s="25"/>
      <c r="AD64" s="34"/>
      <c r="AE64" s="25"/>
      <c r="AF64" s="34"/>
      <c r="AG64" s="76"/>
      <c r="AH64" s="25"/>
      <c r="AI64" s="34"/>
      <c r="AJ64" s="25"/>
      <c r="AK64" s="34"/>
      <c r="AL64" s="76"/>
      <c r="AM64" s="25"/>
      <c r="AN64" s="34"/>
      <c r="AO64" s="25"/>
      <c r="AP64" s="34"/>
      <c r="AQ64" s="76"/>
      <c r="AR64" s="25"/>
      <c r="AS64" s="34"/>
      <c r="AT64" s="25"/>
      <c r="AU64" s="34"/>
      <c r="AV64" s="76"/>
      <c r="AW64" s="25"/>
      <c r="AX64" s="34"/>
      <c r="AY64" s="25"/>
      <c r="AZ64" s="34"/>
      <c r="BA64" s="76"/>
      <c r="BB64" s="25"/>
      <c r="BC64" s="34"/>
      <c r="BD64" s="25"/>
      <c r="BE64" s="34"/>
      <c r="BF64" s="76"/>
      <c r="BG64" s="25"/>
      <c r="BH64" s="34"/>
      <c r="BI64" s="25"/>
      <c r="BJ64" s="34"/>
      <c r="BK64" s="76"/>
      <c r="BL64" s="25"/>
      <c r="BM64" s="34"/>
      <c r="BN64" s="25"/>
      <c r="BO64" s="34"/>
      <c r="BP64" s="76"/>
      <c r="BQ64" s="25"/>
      <c r="BR64" s="34"/>
      <c r="BS64" s="25"/>
      <c r="BT64" s="34"/>
      <c r="BU64" s="76"/>
      <c r="BV64" s="25"/>
      <c r="BW64" s="34"/>
      <c r="BX64" s="25"/>
      <c r="BY64" s="34"/>
    </row>
    <row r="65" spans="3:77" ht="13.5" customHeight="1" x14ac:dyDescent="0.25">
      <c r="C65" s="76"/>
      <c r="D65" s="25"/>
      <c r="E65" s="34"/>
      <c r="F65" s="25"/>
      <c r="G65" s="34"/>
      <c r="H65" s="76"/>
      <c r="I65" s="25"/>
      <c r="J65" s="34"/>
      <c r="K65" s="25"/>
      <c r="L65" s="34"/>
      <c r="M65" s="76"/>
      <c r="N65" s="25"/>
      <c r="O65" s="34"/>
      <c r="P65" s="25"/>
      <c r="Q65" s="34"/>
      <c r="R65" s="76"/>
      <c r="S65" s="25"/>
      <c r="T65" s="34"/>
      <c r="U65" s="25"/>
      <c r="V65" s="34"/>
      <c r="W65" s="76"/>
      <c r="X65" s="25"/>
      <c r="Y65" s="34"/>
      <c r="Z65" s="25"/>
      <c r="AA65" s="34"/>
      <c r="AB65" s="76"/>
      <c r="AC65" s="25"/>
      <c r="AD65" s="34"/>
      <c r="AE65" s="25"/>
      <c r="AF65" s="34"/>
      <c r="AG65" s="76"/>
      <c r="AH65" s="25"/>
      <c r="AI65" s="34"/>
      <c r="AJ65" s="25"/>
      <c r="AK65" s="34"/>
      <c r="AL65" s="76"/>
      <c r="AM65" s="25"/>
      <c r="AN65" s="34"/>
      <c r="AO65" s="25"/>
      <c r="AP65" s="34"/>
      <c r="AQ65" s="76"/>
      <c r="AR65" s="25"/>
      <c r="AS65" s="34"/>
      <c r="AT65" s="25"/>
      <c r="AU65" s="34"/>
      <c r="AV65" s="76"/>
      <c r="AW65" s="25"/>
      <c r="AX65" s="34"/>
      <c r="AY65" s="25"/>
      <c r="AZ65" s="34"/>
      <c r="BA65" s="76"/>
      <c r="BB65" s="25"/>
      <c r="BC65" s="34"/>
      <c r="BD65" s="25"/>
      <c r="BE65" s="34"/>
      <c r="BF65" s="76"/>
      <c r="BG65" s="25"/>
      <c r="BH65" s="34"/>
      <c r="BI65" s="25"/>
      <c r="BJ65" s="34"/>
      <c r="BK65" s="76"/>
      <c r="BL65" s="25"/>
      <c r="BM65" s="34"/>
      <c r="BN65" s="25"/>
      <c r="BO65" s="34"/>
      <c r="BP65" s="76"/>
      <c r="BQ65" s="25"/>
      <c r="BR65" s="34"/>
      <c r="BS65" s="25"/>
      <c r="BT65" s="34"/>
      <c r="BU65" s="76"/>
      <c r="BV65" s="25"/>
      <c r="BW65" s="34"/>
      <c r="BX65" s="25"/>
      <c r="BY65" s="34"/>
    </row>
    <row r="66" spans="3:77" ht="13.5" customHeight="1" x14ac:dyDescent="0.25">
      <c r="C66" s="76"/>
      <c r="D66" s="25"/>
      <c r="E66" s="34"/>
      <c r="F66" s="25"/>
      <c r="G66" s="34"/>
      <c r="H66" s="76"/>
      <c r="I66" s="25"/>
      <c r="J66" s="34"/>
      <c r="K66" s="25"/>
      <c r="L66" s="34"/>
      <c r="M66" s="76"/>
      <c r="N66" s="25"/>
      <c r="O66" s="34"/>
      <c r="P66" s="25"/>
      <c r="Q66" s="34"/>
      <c r="R66" s="76"/>
      <c r="S66" s="25"/>
      <c r="T66" s="34"/>
      <c r="U66" s="25"/>
      <c r="V66" s="34"/>
      <c r="W66" s="76"/>
      <c r="X66" s="25"/>
      <c r="Y66" s="34"/>
      <c r="Z66" s="25"/>
      <c r="AA66" s="34"/>
      <c r="AB66" s="76"/>
      <c r="AC66" s="25"/>
      <c r="AD66" s="34"/>
      <c r="AE66" s="25"/>
      <c r="AF66" s="34"/>
      <c r="AG66" s="76"/>
      <c r="AH66" s="25"/>
      <c r="AI66" s="34"/>
      <c r="AJ66" s="25"/>
      <c r="AK66" s="34"/>
      <c r="AL66" s="76"/>
      <c r="AM66" s="25"/>
      <c r="AN66" s="34"/>
      <c r="AO66" s="25"/>
      <c r="AP66" s="34"/>
      <c r="AQ66" s="76"/>
      <c r="AR66" s="25"/>
      <c r="AS66" s="34"/>
      <c r="AT66" s="25"/>
      <c r="AU66" s="34"/>
      <c r="AV66" s="76"/>
      <c r="AW66" s="25"/>
      <c r="AX66" s="34"/>
      <c r="AY66" s="25"/>
      <c r="AZ66" s="34"/>
      <c r="BA66" s="76"/>
      <c r="BB66" s="25"/>
      <c r="BC66" s="34"/>
      <c r="BD66" s="25"/>
      <c r="BE66" s="34"/>
      <c r="BF66" s="76"/>
      <c r="BG66" s="25"/>
      <c r="BH66" s="34"/>
      <c r="BI66" s="25"/>
      <c r="BJ66" s="34"/>
      <c r="BK66" s="76"/>
      <c r="BL66" s="25"/>
      <c r="BM66" s="34"/>
      <c r="BN66" s="25"/>
      <c r="BO66" s="34"/>
      <c r="BP66" s="76"/>
      <c r="BQ66" s="25"/>
      <c r="BR66" s="34"/>
      <c r="BS66" s="25"/>
      <c r="BT66" s="34"/>
      <c r="BU66" s="76"/>
      <c r="BV66" s="25"/>
      <c r="BW66" s="34"/>
      <c r="BX66" s="25"/>
      <c r="BY66" s="34"/>
    </row>
    <row r="67" spans="3:77" ht="13.5" customHeight="1" x14ac:dyDescent="0.25">
      <c r="C67" s="76"/>
      <c r="D67" s="25"/>
      <c r="E67" s="34"/>
      <c r="F67" s="25"/>
      <c r="G67" s="34"/>
      <c r="H67" s="76"/>
      <c r="I67" s="25"/>
      <c r="J67" s="34"/>
      <c r="K67" s="25"/>
      <c r="L67" s="34"/>
      <c r="M67" s="76"/>
      <c r="N67" s="25"/>
      <c r="O67" s="34"/>
      <c r="P67" s="25"/>
      <c r="Q67" s="34"/>
      <c r="R67" s="76"/>
      <c r="S67" s="25"/>
      <c r="T67" s="34"/>
      <c r="U67" s="25"/>
      <c r="V67" s="34"/>
      <c r="W67" s="76"/>
      <c r="X67" s="25"/>
      <c r="Y67" s="34"/>
      <c r="Z67" s="25"/>
      <c r="AA67" s="34"/>
      <c r="AB67" s="76"/>
      <c r="AC67" s="25"/>
      <c r="AD67" s="34"/>
      <c r="AE67" s="25"/>
      <c r="AF67" s="34"/>
      <c r="AG67" s="76"/>
      <c r="AH67" s="25"/>
      <c r="AI67" s="34"/>
      <c r="AJ67" s="25"/>
      <c r="AK67" s="34"/>
      <c r="AL67" s="76"/>
      <c r="AM67" s="25"/>
      <c r="AN67" s="34"/>
      <c r="AO67" s="25"/>
      <c r="AP67" s="34"/>
      <c r="AQ67" s="76"/>
      <c r="AR67" s="25"/>
      <c r="AS67" s="34"/>
      <c r="AT67" s="25"/>
      <c r="AU67" s="34"/>
      <c r="AV67" s="76"/>
      <c r="AW67" s="25"/>
      <c r="AX67" s="34"/>
      <c r="AY67" s="25"/>
      <c r="AZ67" s="34"/>
      <c r="BA67" s="76"/>
      <c r="BB67" s="25"/>
      <c r="BC67" s="34"/>
      <c r="BD67" s="25"/>
      <c r="BE67" s="34"/>
      <c r="BF67" s="76"/>
      <c r="BG67" s="25"/>
      <c r="BH67" s="34"/>
      <c r="BI67" s="25"/>
      <c r="BJ67" s="34"/>
      <c r="BK67" s="76"/>
      <c r="BL67" s="25"/>
      <c r="BM67" s="34"/>
      <c r="BN67" s="25"/>
      <c r="BO67" s="34"/>
      <c r="BP67" s="76"/>
      <c r="BQ67" s="25"/>
      <c r="BR67" s="34"/>
      <c r="BS67" s="25"/>
      <c r="BT67" s="34"/>
      <c r="BU67" s="76"/>
      <c r="BV67" s="25"/>
      <c r="BW67" s="34"/>
      <c r="BX67" s="25"/>
      <c r="BY67" s="34"/>
    </row>
    <row r="68" spans="3:77" ht="13.5" customHeight="1" x14ac:dyDescent="0.25">
      <c r="C68" s="76"/>
      <c r="D68" s="25"/>
      <c r="E68" s="34"/>
      <c r="F68" s="25"/>
      <c r="G68" s="34"/>
      <c r="H68" s="76"/>
      <c r="I68" s="25"/>
      <c r="J68" s="34"/>
      <c r="K68" s="25"/>
      <c r="L68" s="34"/>
      <c r="M68" s="76"/>
      <c r="N68" s="25"/>
      <c r="O68" s="34"/>
      <c r="P68" s="25"/>
      <c r="Q68" s="34"/>
      <c r="R68" s="76"/>
      <c r="S68" s="25"/>
      <c r="T68" s="34"/>
      <c r="U68" s="25"/>
      <c r="V68" s="34"/>
      <c r="W68" s="76"/>
      <c r="X68" s="25"/>
      <c r="Y68" s="34"/>
      <c r="Z68" s="25"/>
      <c r="AA68" s="34"/>
      <c r="AB68" s="76"/>
      <c r="AC68" s="25"/>
      <c r="AD68" s="34"/>
      <c r="AE68" s="25"/>
      <c r="AF68" s="34"/>
      <c r="AG68" s="76"/>
      <c r="AH68" s="25"/>
      <c r="AI68" s="34"/>
      <c r="AJ68" s="25"/>
      <c r="AK68" s="34"/>
      <c r="AL68" s="76"/>
      <c r="AM68" s="25"/>
      <c r="AN68" s="34"/>
      <c r="AO68" s="25"/>
      <c r="AP68" s="34"/>
      <c r="AQ68" s="76"/>
      <c r="AR68" s="25"/>
      <c r="AS68" s="34"/>
      <c r="AT68" s="25"/>
      <c r="AU68" s="34"/>
      <c r="AV68" s="76"/>
      <c r="AW68" s="25"/>
      <c r="AX68" s="34"/>
      <c r="AY68" s="25"/>
      <c r="AZ68" s="34"/>
      <c r="BA68" s="76"/>
      <c r="BB68" s="25"/>
      <c r="BC68" s="34"/>
      <c r="BD68" s="25"/>
      <c r="BE68" s="34"/>
      <c r="BF68" s="76"/>
      <c r="BG68" s="25"/>
      <c r="BH68" s="34"/>
      <c r="BI68" s="25"/>
      <c r="BJ68" s="34"/>
      <c r="BK68" s="76"/>
      <c r="BL68" s="25"/>
      <c r="BM68" s="34"/>
      <c r="BN68" s="25"/>
      <c r="BO68" s="34"/>
      <c r="BP68" s="76"/>
      <c r="BQ68" s="25"/>
      <c r="BR68" s="34"/>
      <c r="BS68" s="25"/>
      <c r="BT68" s="34"/>
      <c r="BU68" s="76"/>
      <c r="BV68" s="25"/>
      <c r="BW68" s="34"/>
      <c r="BX68" s="25"/>
      <c r="BY68" s="34"/>
    </row>
    <row r="69" spans="3:77" ht="13.5" customHeight="1" x14ac:dyDescent="0.25">
      <c r="C69" s="76"/>
      <c r="D69" s="25"/>
      <c r="E69" s="34"/>
      <c r="F69" s="25"/>
      <c r="G69" s="34"/>
      <c r="H69" s="76"/>
      <c r="I69" s="25"/>
      <c r="J69" s="34"/>
      <c r="K69" s="25"/>
      <c r="L69" s="34"/>
      <c r="M69" s="76"/>
      <c r="N69" s="25"/>
      <c r="O69" s="34"/>
      <c r="P69" s="25"/>
      <c r="Q69" s="34"/>
      <c r="R69" s="76"/>
      <c r="S69" s="25"/>
      <c r="T69" s="34"/>
      <c r="U69" s="25"/>
      <c r="V69" s="34"/>
      <c r="W69" s="76"/>
      <c r="X69" s="25"/>
      <c r="Y69" s="34"/>
      <c r="Z69" s="25"/>
      <c r="AA69" s="34"/>
      <c r="AB69" s="76"/>
      <c r="AC69" s="25"/>
      <c r="AD69" s="34"/>
      <c r="AE69" s="25"/>
      <c r="AF69" s="34"/>
      <c r="AG69" s="76"/>
      <c r="AH69" s="25"/>
      <c r="AI69" s="34"/>
      <c r="AJ69" s="25"/>
      <c r="AK69" s="34"/>
      <c r="AL69" s="76"/>
      <c r="AM69" s="25"/>
      <c r="AN69" s="34"/>
      <c r="AO69" s="25"/>
      <c r="AP69" s="34"/>
      <c r="AQ69" s="76"/>
      <c r="AR69" s="25"/>
      <c r="AS69" s="34"/>
      <c r="AT69" s="25"/>
      <c r="AU69" s="34"/>
      <c r="AV69" s="76"/>
      <c r="AW69" s="25"/>
      <c r="AX69" s="34"/>
      <c r="AY69" s="25"/>
      <c r="AZ69" s="34"/>
      <c r="BA69" s="76"/>
      <c r="BB69" s="25"/>
      <c r="BC69" s="34"/>
      <c r="BD69" s="25"/>
      <c r="BE69" s="34"/>
      <c r="BF69" s="76"/>
      <c r="BG69" s="25"/>
      <c r="BH69" s="34"/>
      <c r="BI69" s="25"/>
      <c r="BJ69" s="34"/>
      <c r="BK69" s="76"/>
      <c r="BL69" s="25"/>
      <c r="BM69" s="34"/>
      <c r="BN69" s="25"/>
      <c r="BO69" s="34"/>
      <c r="BP69" s="76"/>
      <c r="BQ69" s="25"/>
      <c r="BR69" s="34"/>
      <c r="BS69" s="25"/>
      <c r="BT69" s="34"/>
      <c r="BU69" s="76"/>
      <c r="BV69" s="25"/>
      <c r="BW69" s="34"/>
      <c r="BX69" s="25"/>
      <c r="BY69" s="34"/>
    </row>
    <row r="70" spans="3:77" ht="13.5" customHeight="1" x14ac:dyDescent="0.25">
      <c r="C70" s="76"/>
      <c r="D70" s="25"/>
      <c r="E70" s="34"/>
      <c r="F70" s="25"/>
      <c r="G70" s="34"/>
      <c r="H70" s="76"/>
      <c r="I70" s="25"/>
      <c r="J70" s="34"/>
      <c r="K70" s="25"/>
      <c r="L70" s="34"/>
      <c r="M70" s="76"/>
      <c r="N70" s="25"/>
      <c r="O70" s="34"/>
      <c r="P70" s="25"/>
      <c r="Q70" s="34"/>
      <c r="R70" s="76"/>
      <c r="S70" s="25"/>
      <c r="T70" s="34"/>
      <c r="U70" s="25"/>
      <c r="V70" s="34"/>
      <c r="W70" s="76"/>
      <c r="X70" s="25"/>
      <c r="Y70" s="34"/>
      <c r="Z70" s="25"/>
      <c r="AA70" s="34"/>
      <c r="AB70" s="76"/>
      <c r="AC70" s="25"/>
      <c r="AD70" s="34"/>
      <c r="AE70" s="25"/>
      <c r="AF70" s="34"/>
      <c r="AG70" s="76"/>
      <c r="AH70" s="25"/>
      <c r="AI70" s="34"/>
      <c r="AJ70" s="25"/>
      <c r="AK70" s="34"/>
      <c r="AL70" s="76"/>
      <c r="AM70" s="25"/>
      <c r="AN70" s="34"/>
      <c r="AO70" s="25"/>
      <c r="AP70" s="34"/>
      <c r="AQ70" s="76"/>
      <c r="AR70" s="25"/>
      <c r="AS70" s="34"/>
      <c r="AT70" s="25"/>
      <c r="AU70" s="34"/>
      <c r="AV70" s="76"/>
      <c r="AW70" s="25"/>
      <c r="AX70" s="34"/>
      <c r="AY70" s="25"/>
      <c r="AZ70" s="34"/>
      <c r="BA70" s="76"/>
      <c r="BB70" s="25"/>
      <c r="BC70" s="34"/>
      <c r="BD70" s="25"/>
      <c r="BE70" s="34"/>
      <c r="BF70" s="76"/>
      <c r="BG70" s="25"/>
      <c r="BH70" s="34"/>
      <c r="BI70" s="25"/>
      <c r="BJ70" s="34"/>
      <c r="BK70" s="76"/>
      <c r="BL70" s="25"/>
      <c r="BM70" s="34"/>
      <c r="BN70" s="25"/>
      <c r="BO70" s="34"/>
      <c r="BP70" s="76"/>
      <c r="BQ70" s="25"/>
      <c r="BR70" s="34"/>
      <c r="BS70" s="25"/>
      <c r="BT70" s="34"/>
      <c r="BU70" s="76"/>
      <c r="BV70" s="25"/>
      <c r="BW70" s="34"/>
      <c r="BX70" s="25"/>
      <c r="BY70" s="34"/>
    </row>
    <row r="71" spans="3:77" ht="13.5" customHeight="1" x14ac:dyDescent="0.25">
      <c r="C71" s="76"/>
      <c r="D71" s="25"/>
      <c r="E71" s="34"/>
      <c r="F71" s="25"/>
      <c r="G71" s="34"/>
      <c r="H71" s="76"/>
      <c r="I71" s="25"/>
      <c r="J71" s="34"/>
      <c r="K71" s="25"/>
      <c r="L71" s="34"/>
      <c r="M71" s="76"/>
      <c r="N71" s="25"/>
      <c r="O71" s="34"/>
      <c r="P71" s="25"/>
      <c r="Q71" s="34"/>
      <c r="R71" s="76"/>
      <c r="S71" s="25"/>
      <c r="T71" s="34"/>
      <c r="U71" s="25"/>
      <c r="V71" s="34"/>
      <c r="W71" s="76"/>
      <c r="X71" s="25"/>
      <c r="Y71" s="34"/>
      <c r="Z71" s="25"/>
      <c r="AA71" s="34"/>
      <c r="AB71" s="76"/>
      <c r="AC71" s="25"/>
      <c r="AD71" s="34"/>
      <c r="AE71" s="25"/>
      <c r="AF71" s="34"/>
      <c r="AG71" s="76"/>
      <c r="AH71" s="25"/>
      <c r="AI71" s="34"/>
      <c r="AJ71" s="25"/>
      <c r="AK71" s="34"/>
      <c r="AL71" s="76"/>
      <c r="AM71" s="25"/>
      <c r="AN71" s="34"/>
      <c r="AO71" s="25"/>
      <c r="AP71" s="34"/>
      <c r="AQ71" s="76"/>
      <c r="AR71" s="25"/>
      <c r="AS71" s="34"/>
      <c r="AT71" s="25"/>
      <c r="AU71" s="34"/>
      <c r="AV71" s="76"/>
      <c r="AW71" s="25"/>
      <c r="AX71" s="34"/>
      <c r="AY71" s="25"/>
      <c r="AZ71" s="34"/>
      <c r="BA71" s="76"/>
      <c r="BB71" s="25"/>
      <c r="BC71" s="34"/>
      <c r="BD71" s="25"/>
      <c r="BE71" s="34"/>
      <c r="BF71" s="76"/>
      <c r="BG71" s="25"/>
      <c r="BH71" s="34"/>
      <c r="BI71" s="25"/>
      <c r="BJ71" s="34"/>
      <c r="BK71" s="76"/>
      <c r="BL71" s="25"/>
      <c r="BM71" s="34"/>
      <c r="BN71" s="25"/>
      <c r="BO71" s="34"/>
      <c r="BP71" s="76"/>
      <c r="BQ71" s="25"/>
      <c r="BR71" s="34"/>
      <c r="BS71" s="25"/>
      <c r="BT71" s="34"/>
      <c r="BU71" s="76"/>
      <c r="BV71" s="25"/>
      <c r="BW71" s="34"/>
      <c r="BX71" s="25"/>
      <c r="BY71" s="34"/>
    </row>
    <row r="72" spans="3:77" ht="13.5" customHeight="1" x14ac:dyDescent="0.25">
      <c r="C72" s="76"/>
      <c r="D72" s="25"/>
      <c r="E72" s="34"/>
      <c r="F72" s="25"/>
      <c r="G72" s="34"/>
      <c r="H72" s="76"/>
      <c r="I72" s="25"/>
      <c r="J72" s="34"/>
      <c r="K72" s="25"/>
      <c r="L72" s="34"/>
      <c r="M72" s="76"/>
      <c r="N72" s="25"/>
      <c r="O72" s="34"/>
      <c r="P72" s="25"/>
      <c r="Q72" s="34"/>
      <c r="R72" s="76"/>
      <c r="S72" s="25"/>
      <c r="T72" s="34"/>
      <c r="U72" s="25"/>
      <c r="V72" s="34"/>
      <c r="W72" s="76"/>
      <c r="X72" s="25"/>
      <c r="Y72" s="34"/>
      <c r="Z72" s="25"/>
      <c r="AA72" s="34"/>
      <c r="AB72" s="76"/>
      <c r="AC72" s="25"/>
      <c r="AD72" s="34"/>
      <c r="AE72" s="25"/>
      <c r="AF72" s="34"/>
      <c r="AG72" s="76"/>
      <c r="AH72" s="25"/>
      <c r="AI72" s="34"/>
      <c r="AJ72" s="25"/>
      <c r="AK72" s="34"/>
      <c r="AL72" s="76"/>
      <c r="AM72" s="25"/>
      <c r="AN72" s="34"/>
      <c r="AO72" s="25"/>
      <c r="AP72" s="34"/>
      <c r="AQ72" s="76"/>
      <c r="AR72" s="25"/>
      <c r="AS72" s="34"/>
      <c r="AT72" s="25"/>
      <c r="AU72" s="34"/>
      <c r="AV72" s="76"/>
      <c r="AW72" s="25"/>
      <c r="AX72" s="34"/>
      <c r="AY72" s="25"/>
      <c r="AZ72" s="34"/>
      <c r="BA72" s="76"/>
      <c r="BB72" s="25"/>
      <c r="BC72" s="34"/>
      <c r="BD72" s="25"/>
      <c r="BE72" s="34"/>
      <c r="BF72" s="76"/>
      <c r="BG72" s="25"/>
      <c r="BH72" s="34"/>
      <c r="BI72" s="25"/>
      <c r="BJ72" s="34"/>
      <c r="BK72" s="76"/>
      <c r="BL72" s="25"/>
      <c r="BM72" s="34"/>
      <c r="BN72" s="25"/>
      <c r="BO72" s="34"/>
      <c r="BP72" s="76"/>
      <c r="BQ72" s="25"/>
      <c r="BR72" s="34"/>
      <c r="BS72" s="25"/>
      <c r="BT72" s="34"/>
      <c r="BU72" s="76"/>
      <c r="BV72" s="25"/>
      <c r="BW72" s="34"/>
      <c r="BX72" s="25"/>
      <c r="BY72" s="34"/>
    </row>
    <row r="73" spans="3:77" ht="13.5" customHeight="1" x14ac:dyDescent="0.25">
      <c r="C73" s="76"/>
      <c r="D73" s="25"/>
      <c r="E73" s="34"/>
      <c r="F73" s="25"/>
      <c r="G73" s="34"/>
      <c r="H73" s="76"/>
      <c r="I73" s="25"/>
      <c r="J73" s="34"/>
      <c r="K73" s="25"/>
      <c r="L73" s="34"/>
      <c r="M73" s="76"/>
      <c r="N73" s="25"/>
      <c r="O73" s="34"/>
      <c r="P73" s="25"/>
      <c r="Q73" s="34"/>
      <c r="R73" s="76"/>
      <c r="S73" s="25"/>
      <c r="T73" s="34"/>
      <c r="U73" s="25"/>
      <c r="V73" s="34"/>
      <c r="W73" s="76"/>
      <c r="X73" s="25"/>
      <c r="Y73" s="34"/>
      <c r="Z73" s="25"/>
      <c r="AA73" s="34"/>
      <c r="AB73" s="76"/>
      <c r="AC73" s="25"/>
      <c r="AD73" s="34"/>
      <c r="AE73" s="25"/>
      <c r="AF73" s="34"/>
      <c r="AG73" s="76"/>
      <c r="AH73" s="25"/>
      <c r="AI73" s="34"/>
      <c r="AJ73" s="25"/>
      <c r="AK73" s="34"/>
      <c r="AL73" s="76"/>
      <c r="AM73" s="25"/>
      <c r="AN73" s="34"/>
      <c r="AO73" s="25"/>
      <c r="AP73" s="34"/>
      <c r="AQ73" s="76"/>
      <c r="AR73" s="25"/>
      <c r="AS73" s="34"/>
      <c r="AT73" s="25"/>
      <c r="AU73" s="34"/>
      <c r="AV73" s="76"/>
      <c r="AW73" s="25"/>
      <c r="AX73" s="34"/>
      <c r="AY73" s="25"/>
      <c r="AZ73" s="34"/>
      <c r="BA73" s="76"/>
      <c r="BB73" s="25"/>
      <c r="BC73" s="34"/>
      <c r="BD73" s="25"/>
      <c r="BE73" s="34"/>
      <c r="BF73" s="76"/>
      <c r="BG73" s="25"/>
      <c r="BH73" s="34"/>
      <c r="BI73" s="25"/>
      <c r="BJ73" s="34"/>
      <c r="BK73" s="76"/>
      <c r="BL73" s="25"/>
      <c r="BM73" s="34"/>
      <c r="BN73" s="25"/>
      <c r="BO73" s="34"/>
      <c r="BP73" s="76"/>
      <c r="BQ73" s="25"/>
      <c r="BR73" s="34"/>
      <c r="BS73" s="25"/>
      <c r="BT73" s="34"/>
      <c r="BU73" s="76"/>
      <c r="BV73" s="25"/>
      <c r="BW73" s="34"/>
      <c r="BX73" s="25"/>
      <c r="BY73" s="34"/>
    </row>
    <row r="74" spans="3:77" ht="13.5" customHeight="1" x14ac:dyDescent="0.25">
      <c r="C74" s="76"/>
      <c r="D74" s="25"/>
      <c r="E74" s="34"/>
      <c r="F74" s="25"/>
      <c r="G74" s="34"/>
      <c r="H74" s="76"/>
      <c r="I74" s="25"/>
      <c r="J74" s="34"/>
      <c r="K74" s="25"/>
      <c r="L74" s="34"/>
      <c r="M74" s="76"/>
      <c r="N74" s="25"/>
      <c r="O74" s="34"/>
      <c r="P74" s="25"/>
      <c r="Q74" s="34"/>
      <c r="R74" s="76"/>
      <c r="S74" s="25"/>
      <c r="T74" s="34"/>
      <c r="U74" s="25"/>
      <c r="V74" s="34"/>
      <c r="W74" s="76"/>
      <c r="X74" s="25"/>
      <c r="Y74" s="34"/>
      <c r="Z74" s="25"/>
      <c r="AA74" s="34"/>
      <c r="AB74" s="76"/>
      <c r="AC74" s="25"/>
      <c r="AD74" s="34"/>
      <c r="AE74" s="25"/>
      <c r="AF74" s="34"/>
      <c r="AG74" s="76"/>
      <c r="AH74" s="25"/>
      <c r="AI74" s="34"/>
      <c r="AJ74" s="25"/>
      <c r="AK74" s="34"/>
      <c r="AL74" s="76"/>
      <c r="AM74" s="25"/>
      <c r="AN74" s="34"/>
      <c r="AO74" s="25"/>
      <c r="AP74" s="34"/>
      <c r="AQ74" s="76"/>
      <c r="AR74" s="25"/>
      <c r="AS74" s="34"/>
      <c r="AT74" s="25"/>
      <c r="AU74" s="34"/>
      <c r="AV74" s="76"/>
      <c r="AW74" s="25"/>
      <c r="AX74" s="34"/>
      <c r="AY74" s="25"/>
      <c r="AZ74" s="34"/>
      <c r="BA74" s="76"/>
      <c r="BB74" s="25"/>
      <c r="BC74" s="34"/>
      <c r="BD74" s="25"/>
      <c r="BE74" s="34"/>
      <c r="BF74" s="76"/>
      <c r="BG74" s="25"/>
      <c r="BH74" s="34"/>
      <c r="BI74" s="25"/>
      <c r="BJ74" s="34"/>
      <c r="BK74" s="76"/>
      <c r="BL74" s="25"/>
      <c r="BM74" s="34"/>
      <c r="BN74" s="25"/>
      <c r="BO74" s="34"/>
      <c r="BP74" s="76"/>
      <c r="BQ74" s="25"/>
      <c r="BR74" s="34"/>
      <c r="BS74" s="25"/>
      <c r="BT74" s="34"/>
      <c r="BU74" s="76"/>
      <c r="BV74" s="25"/>
      <c r="BW74" s="34"/>
      <c r="BX74" s="25"/>
      <c r="BY74" s="34"/>
    </row>
    <row r="75" spans="3:77" ht="13.5" customHeight="1" x14ac:dyDescent="0.25">
      <c r="C75" s="76"/>
      <c r="D75" s="25"/>
      <c r="E75" s="34"/>
      <c r="F75" s="25"/>
      <c r="G75" s="34"/>
      <c r="H75" s="76"/>
      <c r="I75" s="25"/>
      <c r="J75" s="34"/>
      <c r="K75" s="25"/>
      <c r="L75" s="34"/>
      <c r="M75" s="76"/>
      <c r="N75" s="25"/>
      <c r="O75" s="34"/>
      <c r="P75" s="25"/>
      <c r="Q75" s="34"/>
      <c r="R75" s="76"/>
      <c r="S75" s="25"/>
      <c r="T75" s="34"/>
      <c r="U75" s="25"/>
      <c r="V75" s="34"/>
      <c r="W75" s="76"/>
      <c r="X75" s="25"/>
      <c r="Y75" s="34"/>
      <c r="Z75" s="25"/>
      <c r="AA75" s="34"/>
      <c r="AB75" s="76"/>
      <c r="AC75" s="25"/>
      <c r="AD75" s="34"/>
      <c r="AE75" s="25"/>
      <c r="AF75" s="34"/>
      <c r="AG75" s="76"/>
      <c r="AH75" s="25"/>
      <c r="AI75" s="34"/>
      <c r="AJ75" s="25"/>
      <c r="AK75" s="34"/>
      <c r="AL75" s="76"/>
      <c r="AM75" s="25"/>
      <c r="AN75" s="34"/>
      <c r="AO75" s="25"/>
      <c r="AP75" s="34"/>
      <c r="AQ75" s="76"/>
      <c r="AR75" s="25"/>
      <c r="AS75" s="34"/>
      <c r="AT75" s="25"/>
      <c r="AU75" s="34"/>
      <c r="AV75" s="76"/>
      <c r="AW75" s="25"/>
      <c r="AX75" s="34"/>
      <c r="AY75" s="25"/>
      <c r="AZ75" s="34"/>
      <c r="BA75" s="76"/>
      <c r="BB75" s="25"/>
      <c r="BC75" s="34"/>
      <c r="BD75" s="25"/>
      <c r="BE75" s="34"/>
      <c r="BF75" s="76"/>
      <c r="BG75" s="25"/>
      <c r="BH75" s="34"/>
      <c r="BI75" s="25"/>
      <c r="BJ75" s="34"/>
      <c r="BK75" s="76"/>
      <c r="BL75" s="25"/>
      <c r="BM75" s="34"/>
      <c r="BN75" s="25"/>
      <c r="BO75" s="34"/>
      <c r="BP75" s="76"/>
      <c r="BQ75" s="25"/>
      <c r="BR75" s="34"/>
      <c r="BS75" s="25"/>
      <c r="BT75" s="34"/>
      <c r="BU75" s="76"/>
      <c r="BV75" s="25"/>
      <c r="BW75" s="34"/>
      <c r="BX75" s="25"/>
      <c r="BY75" s="34"/>
    </row>
    <row r="76" spans="3:77" ht="13.5" customHeight="1" x14ac:dyDescent="0.25">
      <c r="C76" s="76"/>
      <c r="D76" s="25"/>
      <c r="E76" s="34"/>
      <c r="F76" s="25"/>
      <c r="G76" s="34"/>
      <c r="H76" s="76"/>
      <c r="I76" s="25"/>
      <c r="J76" s="34"/>
      <c r="K76" s="25"/>
      <c r="L76" s="34"/>
      <c r="M76" s="76"/>
      <c r="N76" s="25"/>
      <c r="O76" s="34"/>
      <c r="P76" s="25"/>
      <c r="Q76" s="34"/>
      <c r="R76" s="76"/>
      <c r="S76" s="25"/>
      <c r="T76" s="34"/>
      <c r="U76" s="25"/>
      <c r="V76" s="34"/>
      <c r="W76" s="76"/>
      <c r="X76" s="25"/>
      <c r="Y76" s="34"/>
      <c r="Z76" s="25"/>
      <c r="AA76" s="34"/>
      <c r="AB76" s="76"/>
      <c r="AC76" s="25"/>
      <c r="AD76" s="34"/>
      <c r="AE76" s="25"/>
      <c r="AF76" s="34"/>
      <c r="AG76" s="76"/>
      <c r="AH76" s="25"/>
      <c r="AI76" s="34"/>
      <c r="AJ76" s="25"/>
      <c r="AK76" s="34"/>
      <c r="AL76" s="76"/>
      <c r="AM76" s="25"/>
      <c r="AN76" s="34"/>
      <c r="AO76" s="25"/>
      <c r="AP76" s="34"/>
      <c r="AQ76" s="76"/>
      <c r="AR76" s="25"/>
      <c r="AS76" s="34"/>
      <c r="AT76" s="25"/>
      <c r="AU76" s="34"/>
      <c r="AV76" s="76"/>
      <c r="AW76" s="25"/>
      <c r="AX76" s="34"/>
      <c r="AY76" s="25"/>
      <c r="AZ76" s="34"/>
      <c r="BA76" s="76"/>
      <c r="BB76" s="25"/>
      <c r="BC76" s="34"/>
      <c r="BD76" s="25"/>
      <c r="BE76" s="34"/>
      <c r="BF76" s="76"/>
      <c r="BG76" s="25"/>
      <c r="BH76" s="34"/>
      <c r="BI76" s="25"/>
      <c r="BJ76" s="34"/>
      <c r="BK76" s="76"/>
      <c r="BL76" s="25"/>
      <c r="BM76" s="34"/>
      <c r="BN76" s="25"/>
      <c r="BO76" s="34"/>
      <c r="BP76" s="76"/>
      <c r="BQ76" s="25"/>
      <c r="BR76" s="34"/>
      <c r="BS76" s="25"/>
      <c r="BT76" s="34"/>
      <c r="BU76" s="76"/>
      <c r="BV76" s="25"/>
      <c r="BW76" s="34"/>
      <c r="BX76" s="25"/>
      <c r="BY76" s="34"/>
    </row>
    <row r="77" spans="3:77" ht="13.5" customHeight="1" x14ac:dyDescent="0.25">
      <c r="C77" s="76"/>
      <c r="D77" s="25"/>
      <c r="E77" s="34"/>
      <c r="F77" s="25"/>
      <c r="G77" s="34"/>
      <c r="H77" s="76"/>
      <c r="I77" s="25"/>
      <c r="J77" s="34"/>
      <c r="K77" s="25"/>
      <c r="L77" s="34"/>
      <c r="M77" s="76"/>
      <c r="N77" s="25"/>
      <c r="O77" s="34"/>
      <c r="P77" s="25"/>
      <c r="Q77" s="34"/>
      <c r="R77" s="76"/>
      <c r="S77" s="25"/>
      <c r="T77" s="34"/>
      <c r="U77" s="25"/>
      <c r="V77" s="34"/>
      <c r="W77" s="76"/>
      <c r="X77" s="25"/>
      <c r="Y77" s="34"/>
      <c r="Z77" s="25"/>
      <c r="AA77" s="34"/>
      <c r="AB77" s="76"/>
      <c r="AC77" s="25"/>
      <c r="AD77" s="34"/>
      <c r="AE77" s="25"/>
      <c r="AF77" s="34"/>
      <c r="AG77" s="76"/>
      <c r="AH77" s="25"/>
      <c r="AI77" s="34"/>
      <c r="AJ77" s="25"/>
      <c r="AK77" s="34"/>
      <c r="AL77" s="76"/>
      <c r="AM77" s="25"/>
      <c r="AN77" s="34"/>
      <c r="AO77" s="25"/>
      <c r="AP77" s="34"/>
      <c r="AQ77" s="76"/>
      <c r="AR77" s="25"/>
      <c r="AS77" s="34"/>
      <c r="AT77" s="25"/>
      <c r="AU77" s="34"/>
      <c r="AV77" s="76"/>
      <c r="AW77" s="25"/>
      <c r="AX77" s="34"/>
      <c r="AY77" s="25"/>
      <c r="AZ77" s="34"/>
      <c r="BA77" s="76"/>
      <c r="BB77" s="25"/>
      <c r="BC77" s="34"/>
      <c r="BD77" s="25"/>
      <c r="BE77" s="34"/>
      <c r="BF77" s="76"/>
      <c r="BG77" s="25"/>
      <c r="BH77" s="34"/>
      <c r="BI77" s="25"/>
      <c r="BJ77" s="34"/>
      <c r="BK77" s="76"/>
      <c r="BL77" s="25"/>
      <c r="BM77" s="34"/>
      <c r="BN77" s="25"/>
      <c r="BO77" s="34"/>
      <c r="BP77" s="76"/>
      <c r="BQ77" s="25"/>
      <c r="BR77" s="34"/>
      <c r="BS77" s="25"/>
      <c r="BT77" s="34"/>
      <c r="BU77" s="76"/>
      <c r="BV77" s="25"/>
      <c r="BW77" s="34"/>
      <c r="BX77" s="25"/>
      <c r="BY77" s="34"/>
    </row>
    <row r="78" spans="3:77" ht="13.5" customHeight="1" x14ac:dyDescent="0.25">
      <c r="C78" s="76"/>
      <c r="D78" s="25"/>
      <c r="E78" s="34"/>
      <c r="F78" s="25"/>
      <c r="G78" s="34"/>
      <c r="H78" s="76"/>
      <c r="I78" s="25"/>
      <c r="J78" s="34"/>
      <c r="K78" s="25"/>
      <c r="L78" s="34"/>
      <c r="M78" s="76"/>
      <c r="N78" s="25"/>
      <c r="O78" s="34"/>
      <c r="P78" s="25"/>
      <c r="Q78" s="34"/>
      <c r="R78" s="76"/>
      <c r="S78" s="25"/>
      <c r="T78" s="34"/>
      <c r="U78" s="25"/>
      <c r="V78" s="34"/>
      <c r="W78" s="76"/>
      <c r="X78" s="25"/>
      <c r="Y78" s="34"/>
      <c r="Z78" s="25"/>
      <c r="AA78" s="34"/>
      <c r="AB78" s="76"/>
      <c r="AC78" s="25"/>
      <c r="AD78" s="34"/>
      <c r="AE78" s="25"/>
      <c r="AF78" s="34"/>
      <c r="AG78" s="76"/>
      <c r="AH78" s="25"/>
      <c r="AI78" s="34"/>
      <c r="AJ78" s="25"/>
      <c r="AK78" s="34"/>
      <c r="AL78" s="76"/>
      <c r="AM78" s="25"/>
      <c r="AN78" s="34"/>
      <c r="AO78" s="25"/>
      <c r="AP78" s="34"/>
      <c r="AQ78" s="76"/>
      <c r="AR78" s="25"/>
      <c r="AS78" s="34"/>
      <c r="AT78" s="25"/>
      <c r="AU78" s="34"/>
      <c r="AV78" s="76"/>
      <c r="AW78" s="25"/>
      <c r="AX78" s="34"/>
      <c r="AY78" s="25"/>
      <c r="AZ78" s="34"/>
      <c r="BA78" s="76"/>
      <c r="BB78" s="25"/>
      <c r="BC78" s="34"/>
      <c r="BD78" s="25"/>
      <c r="BE78" s="34"/>
      <c r="BF78" s="76"/>
      <c r="BG78" s="25"/>
      <c r="BH78" s="34"/>
      <c r="BI78" s="25"/>
      <c r="BJ78" s="34"/>
      <c r="BK78" s="76"/>
      <c r="BL78" s="25"/>
      <c r="BM78" s="34"/>
      <c r="BN78" s="25"/>
      <c r="BO78" s="34"/>
      <c r="BP78" s="76"/>
      <c r="BQ78" s="25"/>
      <c r="BR78" s="34"/>
      <c r="BS78" s="25"/>
      <c r="BT78" s="34"/>
      <c r="BU78" s="76"/>
      <c r="BV78" s="25"/>
      <c r="BW78" s="34"/>
      <c r="BX78" s="25"/>
      <c r="BY78" s="34"/>
    </row>
    <row r="79" spans="3:77" ht="13.5" customHeight="1" x14ac:dyDescent="0.25">
      <c r="C79" s="76"/>
      <c r="D79" s="25"/>
      <c r="E79" s="34"/>
      <c r="F79" s="25"/>
      <c r="G79" s="34"/>
      <c r="H79" s="76"/>
      <c r="I79" s="25"/>
      <c r="J79" s="34"/>
      <c r="K79" s="25"/>
      <c r="L79" s="34"/>
      <c r="M79" s="76"/>
      <c r="N79" s="25"/>
      <c r="O79" s="34"/>
      <c r="P79" s="25"/>
      <c r="Q79" s="34"/>
      <c r="R79" s="76"/>
      <c r="S79" s="25"/>
      <c r="T79" s="34"/>
      <c r="U79" s="25"/>
      <c r="V79" s="34"/>
      <c r="W79" s="76"/>
      <c r="X79" s="25"/>
      <c r="Y79" s="34"/>
      <c r="Z79" s="25"/>
      <c r="AA79" s="34"/>
      <c r="AB79" s="76"/>
      <c r="AC79" s="25"/>
      <c r="AD79" s="34"/>
      <c r="AE79" s="25"/>
      <c r="AF79" s="34"/>
      <c r="AG79" s="76"/>
      <c r="AH79" s="25"/>
      <c r="AI79" s="34"/>
      <c r="AJ79" s="25"/>
      <c r="AK79" s="34"/>
      <c r="AL79" s="76"/>
      <c r="AM79" s="25"/>
      <c r="AN79" s="34"/>
      <c r="AO79" s="25"/>
      <c r="AP79" s="34"/>
      <c r="AQ79" s="76"/>
      <c r="AR79" s="25"/>
      <c r="AS79" s="34"/>
      <c r="AT79" s="25"/>
      <c r="AU79" s="34"/>
      <c r="AV79" s="76"/>
      <c r="AW79" s="25"/>
      <c r="AX79" s="34"/>
      <c r="AY79" s="25"/>
      <c r="AZ79" s="34"/>
      <c r="BA79" s="76"/>
      <c r="BB79" s="25"/>
      <c r="BC79" s="34"/>
      <c r="BD79" s="25"/>
      <c r="BE79" s="34"/>
      <c r="BF79" s="76"/>
      <c r="BG79" s="25"/>
      <c r="BH79" s="34"/>
      <c r="BI79" s="25"/>
      <c r="BJ79" s="34"/>
      <c r="BK79" s="76"/>
      <c r="BL79" s="25"/>
      <c r="BM79" s="34"/>
      <c r="BN79" s="25"/>
      <c r="BO79" s="34"/>
      <c r="BP79" s="76"/>
      <c r="BQ79" s="25"/>
      <c r="BR79" s="34"/>
      <c r="BS79" s="25"/>
      <c r="BT79" s="34"/>
      <c r="BU79" s="76"/>
      <c r="BV79" s="25"/>
      <c r="BW79" s="34"/>
      <c r="BX79" s="25"/>
      <c r="BY79" s="34"/>
    </row>
    <row r="80" spans="3:77" ht="13.5" customHeight="1" x14ac:dyDescent="0.25">
      <c r="C80" s="76"/>
      <c r="D80" s="25"/>
      <c r="E80" s="34"/>
      <c r="F80" s="25"/>
      <c r="G80" s="34"/>
      <c r="H80" s="76"/>
      <c r="I80" s="25"/>
      <c r="J80" s="34"/>
      <c r="K80" s="25"/>
      <c r="L80" s="34"/>
      <c r="M80" s="76"/>
      <c r="N80" s="25"/>
      <c r="O80" s="34"/>
      <c r="P80" s="25"/>
      <c r="Q80" s="34"/>
      <c r="R80" s="76"/>
      <c r="S80" s="25"/>
      <c r="T80" s="34"/>
      <c r="U80" s="25"/>
      <c r="V80" s="34"/>
      <c r="W80" s="76"/>
      <c r="X80" s="25"/>
      <c r="Y80" s="34"/>
      <c r="Z80" s="25"/>
      <c r="AA80" s="34"/>
      <c r="AB80" s="76"/>
      <c r="AC80" s="25"/>
      <c r="AD80" s="34"/>
      <c r="AE80" s="25"/>
      <c r="AF80" s="34"/>
      <c r="AG80" s="76"/>
      <c r="AH80" s="25"/>
      <c r="AI80" s="34"/>
      <c r="AJ80" s="25"/>
      <c r="AK80" s="34"/>
      <c r="AL80" s="76"/>
      <c r="AM80" s="25"/>
      <c r="AN80" s="34"/>
      <c r="AO80" s="25"/>
      <c r="AP80" s="34"/>
      <c r="AQ80" s="76"/>
      <c r="AR80" s="25"/>
      <c r="AS80" s="34"/>
      <c r="AT80" s="25"/>
      <c r="AU80" s="34"/>
      <c r="AV80" s="76"/>
      <c r="AW80" s="25"/>
      <c r="AX80" s="34"/>
      <c r="AY80" s="25"/>
      <c r="AZ80" s="34"/>
      <c r="BA80" s="76"/>
      <c r="BB80" s="25"/>
      <c r="BC80" s="34"/>
      <c r="BD80" s="25"/>
      <c r="BE80" s="34"/>
      <c r="BF80" s="76"/>
      <c r="BG80" s="25"/>
      <c r="BH80" s="34"/>
      <c r="BI80" s="25"/>
      <c r="BJ80" s="34"/>
      <c r="BK80" s="76"/>
      <c r="BL80" s="25"/>
      <c r="BM80" s="34"/>
      <c r="BN80" s="25"/>
      <c r="BO80" s="34"/>
      <c r="BP80" s="76"/>
      <c r="BQ80" s="25"/>
      <c r="BR80" s="34"/>
      <c r="BS80" s="25"/>
      <c r="BT80" s="34"/>
      <c r="BU80" s="76"/>
      <c r="BV80" s="25"/>
      <c r="BW80" s="34"/>
      <c r="BX80" s="25"/>
      <c r="BY80" s="34"/>
    </row>
    <row r="81" spans="3:77" ht="13.5" customHeight="1" x14ac:dyDescent="0.25">
      <c r="C81" s="76"/>
      <c r="D81" s="25"/>
      <c r="E81" s="34"/>
      <c r="F81" s="25"/>
      <c r="G81" s="34"/>
      <c r="H81" s="76"/>
      <c r="I81" s="25"/>
      <c r="J81" s="34"/>
      <c r="K81" s="25"/>
      <c r="L81" s="34"/>
      <c r="M81" s="76"/>
      <c r="N81" s="25"/>
      <c r="O81" s="34"/>
      <c r="P81" s="25"/>
      <c r="Q81" s="34"/>
      <c r="R81" s="76"/>
      <c r="S81" s="25"/>
      <c r="T81" s="34"/>
      <c r="U81" s="25"/>
      <c r="V81" s="34"/>
      <c r="W81" s="76"/>
      <c r="X81" s="25"/>
      <c r="Y81" s="34"/>
      <c r="Z81" s="25"/>
      <c r="AA81" s="34"/>
      <c r="AB81" s="76"/>
      <c r="AC81" s="25"/>
      <c r="AD81" s="34"/>
      <c r="AE81" s="25"/>
      <c r="AF81" s="34"/>
      <c r="AG81" s="76"/>
      <c r="AH81" s="25"/>
      <c r="AI81" s="34"/>
      <c r="AJ81" s="25"/>
      <c r="AK81" s="34"/>
      <c r="AL81" s="76"/>
      <c r="AM81" s="25"/>
      <c r="AN81" s="34"/>
      <c r="AO81" s="25"/>
      <c r="AP81" s="34"/>
      <c r="AQ81" s="76"/>
      <c r="AR81" s="25"/>
      <c r="AS81" s="34"/>
      <c r="AT81" s="25"/>
      <c r="AU81" s="34"/>
      <c r="AV81" s="76"/>
      <c r="AW81" s="25"/>
      <c r="AX81" s="34"/>
      <c r="AY81" s="25"/>
      <c r="AZ81" s="34"/>
      <c r="BA81" s="76"/>
      <c r="BB81" s="25"/>
      <c r="BC81" s="34"/>
      <c r="BD81" s="25"/>
      <c r="BE81" s="34"/>
      <c r="BF81" s="76"/>
      <c r="BG81" s="25"/>
      <c r="BH81" s="34"/>
      <c r="BI81" s="25"/>
      <c r="BJ81" s="34"/>
      <c r="BK81" s="76"/>
      <c r="BL81" s="25"/>
      <c r="BM81" s="34"/>
      <c r="BN81" s="25"/>
      <c r="BO81" s="34"/>
      <c r="BP81" s="76"/>
      <c r="BQ81" s="25"/>
      <c r="BR81" s="34"/>
      <c r="BS81" s="25"/>
      <c r="BT81" s="34"/>
      <c r="BU81" s="76"/>
      <c r="BV81" s="25"/>
      <c r="BW81" s="34"/>
      <c r="BX81" s="25"/>
      <c r="BY81" s="34"/>
    </row>
    <row r="82" spans="3:77" ht="13.5" customHeight="1" x14ac:dyDescent="0.25">
      <c r="C82" s="76"/>
      <c r="D82" s="25"/>
      <c r="E82" s="34"/>
      <c r="F82" s="25"/>
      <c r="G82" s="34"/>
      <c r="H82" s="76"/>
      <c r="I82" s="25"/>
      <c r="J82" s="34"/>
      <c r="K82" s="25"/>
      <c r="L82" s="34"/>
      <c r="M82" s="76"/>
      <c r="N82" s="25"/>
      <c r="O82" s="34"/>
      <c r="P82" s="25"/>
      <c r="Q82" s="34"/>
      <c r="R82" s="76"/>
      <c r="S82" s="25"/>
      <c r="T82" s="34"/>
      <c r="U82" s="25"/>
      <c r="V82" s="34"/>
      <c r="W82" s="76"/>
      <c r="X82" s="25"/>
      <c r="Y82" s="34"/>
      <c r="Z82" s="25"/>
      <c r="AA82" s="34"/>
      <c r="AB82" s="76"/>
      <c r="AC82" s="25"/>
      <c r="AD82" s="34"/>
      <c r="AE82" s="25"/>
      <c r="AF82" s="34"/>
      <c r="AG82" s="76"/>
      <c r="AH82" s="25"/>
      <c r="AI82" s="34"/>
      <c r="AJ82" s="25"/>
      <c r="AK82" s="34"/>
      <c r="AL82" s="76"/>
      <c r="AM82" s="25"/>
      <c r="AN82" s="34"/>
      <c r="AO82" s="25"/>
      <c r="AP82" s="34"/>
      <c r="AQ82" s="76"/>
      <c r="AR82" s="25"/>
      <c r="AS82" s="34"/>
      <c r="AT82" s="25"/>
      <c r="AU82" s="34"/>
      <c r="AV82" s="76"/>
      <c r="AW82" s="25"/>
      <c r="AX82" s="34"/>
      <c r="AY82" s="25"/>
      <c r="AZ82" s="34"/>
      <c r="BA82" s="76"/>
      <c r="BB82" s="25"/>
      <c r="BC82" s="34"/>
      <c r="BD82" s="25"/>
      <c r="BE82" s="34"/>
      <c r="BF82" s="76"/>
      <c r="BG82" s="25"/>
      <c r="BH82" s="34"/>
      <c r="BI82" s="25"/>
      <c r="BJ82" s="34"/>
      <c r="BK82" s="76"/>
      <c r="BL82" s="25"/>
      <c r="BM82" s="34"/>
      <c r="BN82" s="25"/>
      <c r="BO82" s="34"/>
      <c r="BP82" s="76"/>
      <c r="BQ82" s="25"/>
      <c r="BR82" s="34"/>
      <c r="BS82" s="25"/>
      <c r="BT82" s="34"/>
      <c r="BU82" s="76"/>
      <c r="BV82" s="25"/>
      <c r="BW82" s="34"/>
      <c r="BX82" s="25"/>
      <c r="BY82" s="34"/>
    </row>
    <row r="83" spans="3:77" ht="13.5" customHeight="1" x14ac:dyDescent="0.25">
      <c r="C83" s="76"/>
      <c r="D83" s="25"/>
      <c r="E83" s="34"/>
      <c r="F83" s="25"/>
      <c r="G83" s="34"/>
      <c r="H83" s="76"/>
      <c r="I83" s="25"/>
      <c r="J83" s="34"/>
      <c r="K83" s="25"/>
      <c r="L83" s="34"/>
      <c r="M83" s="76"/>
      <c r="N83" s="25"/>
      <c r="O83" s="34"/>
      <c r="P83" s="25"/>
      <c r="Q83" s="34"/>
      <c r="R83" s="76"/>
      <c r="S83" s="25"/>
      <c r="T83" s="34"/>
      <c r="U83" s="25"/>
      <c r="V83" s="34"/>
      <c r="W83" s="76"/>
      <c r="X83" s="25"/>
      <c r="Y83" s="34"/>
      <c r="Z83" s="25"/>
      <c r="AA83" s="34"/>
      <c r="AB83" s="76"/>
      <c r="AC83" s="25"/>
      <c r="AD83" s="34"/>
      <c r="AE83" s="25"/>
      <c r="AF83" s="34"/>
      <c r="AG83" s="76"/>
      <c r="AH83" s="25"/>
      <c r="AI83" s="34"/>
      <c r="AJ83" s="25"/>
      <c r="AK83" s="34"/>
      <c r="AL83" s="76"/>
      <c r="AM83" s="25"/>
      <c r="AN83" s="34"/>
      <c r="AO83" s="25"/>
      <c r="AP83" s="34"/>
      <c r="AQ83" s="76"/>
      <c r="AR83" s="25"/>
      <c r="AS83" s="34"/>
      <c r="AT83" s="25"/>
      <c r="AU83" s="34"/>
      <c r="AV83" s="76"/>
      <c r="AW83" s="25"/>
      <c r="AX83" s="34"/>
      <c r="AY83" s="25"/>
      <c r="AZ83" s="34"/>
      <c r="BA83" s="76"/>
      <c r="BB83" s="25"/>
      <c r="BC83" s="34"/>
      <c r="BD83" s="25"/>
      <c r="BE83" s="34"/>
      <c r="BF83" s="76"/>
      <c r="BG83" s="25"/>
      <c r="BH83" s="34"/>
      <c r="BI83" s="25"/>
      <c r="BJ83" s="34"/>
      <c r="BK83" s="76"/>
      <c r="BL83" s="25"/>
      <c r="BM83" s="34"/>
      <c r="BN83" s="25"/>
      <c r="BO83" s="34"/>
      <c r="BP83" s="76"/>
      <c r="BQ83" s="25"/>
      <c r="BR83" s="34"/>
      <c r="BS83" s="25"/>
      <c r="BT83" s="34"/>
      <c r="BU83" s="76"/>
      <c r="BV83" s="25"/>
      <c r="BW83" s="34"/>
      <c r="BX83" s="25"/>
      <c r="BY83" s="34"/>
    </row>
    <row r="84" spans="3:77" ht="13.5" customHeight="1" x14ac:dyDescent="0.25">
      <c r="C84" s="76"/>
      <c r="D84" s="25"/>
      <c r="E84" s="34"/>
      <c r="F84" s="25"/>
      <c r="G84" s="34"/>
      <c r="H84" s="76"/>
      <c r="I84" s="25"/>
      <c r="J84" s="34"/>
      <c r="K84" s="25"/>
      <c r="L84" s="34"/>
      <c r="M84" s="76"/>
      <c r="N84" s="25"/>
      <c r="O84" s="34"/>
      <c r="P84" s="25"/>
      <c r="Q84" s="34"/>
      <c r="R84" s="76"/>
      <c r="S84" s="25"/>
      <c r="T84" s="34"/>
      <c r="U84" s="25"/>
      <c r="V84" s="34"/>
      <c r="W84" s="76"/>
      <c r="X84" s="25"/>
      <c r="Y84" s="34"/>
      <c r="Z84" s="25"/>
      <c r="AA84" s="34"/>
      <c r="AB84" s="76"/>
      <c r="AC84" s="25"/>
      <c r="AD84" s="34"/>
      <c r="AE84" s="25"/>
      <c r="AF84" s="34"/>
      <c r="AG84" s="76"/>
      <c r="AH84" s="25"/>
      <c r="AI84" s="34"/>
      <c r="AJ84" s="25"/>
      <c r="AK84" s="34"/>
      <c r="AL84" s="76"/>
      <c r="AM84" s="25"/>
      <c r="AN84" s="34"/>
      <c r="AO84" s="25"/>
      <c r="AP84" s="34"/>
      <c r="AQ84" s="76"/>
      <c r="AR84" s="25"/>
      <c r="AS84" s="34"/>
      <c r="AT84" s="25"/>
      <c r="AU84" s="34"/>
      <c r="AV84" s="76"/>
      <c r="AW84" s="25"/>
      <c r="AX84" s="34"/>
      <c r="AY84" s="25"/>
      <c r="AZ84" s="34"/>
      <c r="BA84" s="76"/>
      <c r="BB84" s="25"/>
      <c r="BC84" s="34"/>
      <c r="BD84" s="25"/>
      <c r="BE84" s="34"/>
      <c r="BF84" s="76"/>
      <c r="BG84" s="25"/>
      <c r="BH84" s="34"/>
      <c r="BI84" s="25"/>
      <c r="BJ84" s="34"/>
      <c r="BK84" s="76"/>
      <c r="BL84" s="25"/>
      <c r="BM84" s="34"/>
      <c r="BN84" s="25"/>
      <c r="BO84" s="34"/>
      <c r="BP84" s="76"/>
      <c r="BQ84" s="25"/>
      <c r="BR84" s="34"/>
      <c r="BS84" s="25"/>
      <c r="BT84" s="34"/>
      <c r="BU84" s="76"/>
      <c r="BV84" s="25"/>
      <c r="BW84" s="34"/>
      <c r="BX84" s="25"/>
      <c r="BY84" s="34"/>
    </row>
    <row r="85" spans="3:77" ht="13.5" customHeight="1" x14ac:dyDescent="0.25">
      <c r="C85" s="76"/>
      <c r="D85" s="25"/>
      <c r="E85" s="34"/>
      <c r="F85" s="25"/>
      <c r="G85" s="34"/>
      <c r="H85" s="76"/>
      <c r="I85" s="25"/>
      <c r="J85" s="34"/>
      <c r="K85" s="25"/>
      <c r="L85" s="34"/>
      <c r="M85" s="76"/>
      <c r="N85" s="25"/>
      <c r="O85" s="34"/>
      <c r="P85" s="25"/>
      <c r="Q85" s="34"/>
      <c r="R85" s="76"/>
      <c r="S85" s="25"/>
      <c r="T85" s="34"/>
      <c r="U85" s="25"/>
      <c r="V85" s="34"/>
      <c r="W85" s="76"/>
      <c r="X85" s="25"/>
      <c r="Y85" s="34"/>
      <c r="Z85" s="25"/>
      <c r="AA85" s="34"/>
      <c r="AB85" s="76"/>
      <c r="AC85" s="25"/>
      <c r="AD85" s="34"/>
      <c r="AE85" s="25"/>
      <c r="AF85" s="34"/>
      <c r="AG85" s="76"/>
      <c r="AH85" s="25"/>
      <c r="AI85" s="34"/>
      <c r="AJ85" s="25"/>
      <c r="AK85" s="34"/>
      <c r="AL85" s="76"/>
      <c r="AM85" s="25"/>
      <c r="AN85" s="34"/>
      <c r="AO85" s="25"/>
      <c r="AP85" s="34"/>
      <c r="AQ85" s="76"/>
      <c r="AR85" s="25"/>
      <c r="AS85" s="34"/>
      <c r="AT85" s="25"/>
      <c r="AU85" s="34"/>
      <c r="AV85" s="76"/>
      <c r="AW85" s="25"/>
      <c r="AX85" s="34"/>
      <c r="AY85" s="25"/>
      <c r="AZ85" s="34"/>
      <c r="BA85" s="76"/>
      <c r="BB85" s="25"/>
      <c r="BC85" s="34"/>
      <c r="BD85" s="25"/>
      <c r="BE85" s="34"/>
      <c r="BF85" s="76"/>
      <c r="BG85" s="25"/>
      <c r="BH85" s="34"/>
      <c r="BI85" s="25"/>
      <c r="BJ85" s="34"/>
      <c r="BK85" s="76"/>
      <c r="BL85" s="25"/>
      <c r="BM85" s="34"/>
      <c r="BN85" s="25"/>
      <c r="BO85" s="34"/>
      <c r="BP85" s="76"/>
      <c r="BQ85" s="25"/>
      <c r="BR85" s="34"/>
      <c r="BS85" s="25"/>
      <c r="BT85" s="34"/>
      <c r="BU85" s="76"/>
      <c r="BV85" s="25"/>
      <c r="BW85" s="34"/>
      <c r="BX85" s="25"/>
      <c r="BY85" s="34"/>
    </row>
    <row r="86" spans="3:77" ht="13.5" customHeight="1" x14ac:dyDescent="0.25">
      <c r="C86" s="76"/>
      <c r="D86" s="25"/>
      <c r="E86" s="34"/>
      <c r="F86" s="25"/>
      <c r="G86" s="34"/>
      <c r="H86" s="76"/>
      <c r="I86" s="25"/>
      <c r="J86" s="34"/>
      <c r="K86" s="25"/>
      <c r="L86" s="34"/>
      <c r="M86" s="76"/>
      <c r="N86" s="25"/>
      <c r="O86" s="34"/>
      <c r="P86" s="25"/>
      <c r="Q86" s="34"/>
      <c r="R86" s="76"/>
      <c r="S86" s="25"/>
      <c r="T86" s="34"/>
      <c r="U86" s="25"/>
      <c r="V86" s="34"/>
      <c r="W86" s="76"/>
      <c r="X86" s="25"/>
      <c r="Y86" s="34"/>
      <c r="Z86" s="25"/>
      <c r="AA86" s="34"/>
      <c r="AB86" s="76"/>
      <c r="AC86" s="25"/>
      <c r="AD86" s="34"/>
      <c r="AE86" s="25"/>
      <c r="AF86" s="34"/>
      <c r="AG86" s="76"/>
      <c r="AH86" s="25"/>
      <c r="AI86" s="34"/>
      <c r="AJ86" s="25"/>
      <c r="AK86" s="34"/>
      <c r="AL86" s="76"/>
      <c r="AM86" s="25"/>
      <c r="AN86" s="34"/>
      <c r="AO86" s="25"/>
      <c r="AP86" s="34"/>
      <c r="AQ86" s="76"/>
      <c r="AR86" s="25"/>
      <c r="AS86" s="34"/>
      <c r="AT86" s="25"/>
      <c r="AU86" s="34"/>
      <c r="AV86" s="76"/>
      <c r="AW86" s="25"/>
      <c r="AX86" s="34"/>
      <c r="AY86" s="25"/>
      <c r="AZ86" s="34"/>
      <c r="BA86" s="76"/>
      <c r="BB86" s="25"/>
      <c r="BC86" s="34"/>
      <c r="BD86" s="25"/>
      <c r="BE86" s="34"/>
      <c r="BF86" s="76"/>
      <c r="BG86" s="25"/>
      <c r="BH86" s="34"/>
      <c r="BI86" s="25"/>
      <c r="BJ86" s="34"/>
      <c r="BK86" s="76"/>
      <c r="BL86" s="25"/>
      <c r="BM86" s="34"/>
      <c r="BN86" s="25"/>
      <c r="BO86" s="34"/>
      <c r="BP86" s="76"/>
      <c r="BQ86" s="25"/>
      <c r="BR86" s="34"/>
      <c r="BS86" s="25"/>
      <c r="BT86" s="34"/>
      <c r="BU86" s="76"/>
      <c r="BV86" s="25"/>
      <c r="BW86" s="34"/>
      <c r="BX86" s="25"/>
      <c r="BY86" s="34"/>
    </row>
    <row r="87" spans="3:77" ht="13.5" customHeight="1" x14ac:dyDescent="0.25">
      <c r="C87" s="76"/>
      <c r="D87" s="25"/>
      <c r="E87" s="34"/>
      <c r="F87" s="25"/>
      <c r="G87" s="34"/>
      <c r="H87" s="76"/>
      <c r="I87" s="25"/>
      <c r="J87" s="34"/>
      <c r="K87" s="25"/>
      <c r="L87" s="34"/>
      <c r="M87" s="76"/>
      <c r="N87" s="25"/>
      <c r="O87" s="34"/>
      <c r="P87" s="25"/>
      <c r="Q87" s="34"/>
      <c r="R87" s="76"/>
      <c r="S87" s="25"/>
      <c r="T87" s="34"/>
      <c r="U87" s="25"/>
      <c r="V87" s="34"/>
      <c r="W87" s="76"/>
      <c r="X87" s="25"/>
      <c r="Y87" s="34"/>
      <c r="Z87" s="25"/>
      <c r="AA87" s="34"/>
      <c r="AB87" s="76"/>
      <c r="AC87" s="25"/>
      <c r="AD87" s="34"/>
      <c r="AE87" s="25"/>
      <c r="AF87" s="34"/>
      <c r="AG87" s="76"/>
      <c r="AH87" s="25"/>
      <c r="AI87" s="34"/>
      <c r="AJ87" s="25"/>
      <c r="AK87" s="34"/>
      <c r="AL87" s="76"/>
      <c r="AM87" s="25"/>
      <c r="AN87" s="34"/>
      <c r="AO87" s="25"/>
      <c r="AP87" s="34"/>
      <c r="AQ87" s="76"/>
      <c r="AR87" s="25"/>
      <c r="AS87" s="34"/>
      <c r="AT87" s="25"/>
      <c r="AU87" s="34"/>
      <c r="AV87" s="76"/>
      <c r="AW87" s="25"/>
      <c r="AX87" s="34"/>
      <c r="AY87" s="25"/>
      <c r="AZ87" s="34"/>
      <c r="BA87" s="76"/>
      <c r="BB87" s="25"/>
      <c r="BC87" s="34"/>
      <c r="BD87" s="25"/>
      <c r="BE87" s="34"/>
      <c r="BF87" s="76"/>
      <c r="BG87" s="25"/>
      <c r="BH87" s="34"/>
      <c r="BI87" s="25"/>
      <c r="BJ87" s="34"/>
      <c r="BK87" s="76"/>
      <c r="BL87" s="25"/>
      <c r="BM87" s="34"/>
      <c r="BN87" s="25"/>
      <c r="BO87" s="34"/>
      <c r="BP87" s="76"/>
      <c r="BQ87" s="25"/>
      <c r="BR87" s="34"/>
      <c r="BS87" s="25"/>
      <c r="BT87" s="34"/>
      <c r="BU87" s="76"/>
      <c r="BV87" s="25"/>
      <c r="BW87" s="34"/>
      <c r="BX87" s="25"/>
      <c r="BY87" s="34"/>
    </row>
    <row r="88" spans="3:77" ht="13.5" customHeight="1" x14ac:dyDescent="0.25">
      <c r="C88" s="76"/>
      <c r="D88" s="25"/>
      <c r="E88" s="34"/>
      <c r="F88" s="25"/>
      <c r="G88" s="34"/>
      <c r="H88" s="76"/>
      <c r="I88" s="25"/>
      <c r="J88" s="34"/>
      <c r="K88" s="25"/>
      <c r="L88" s="34"/>
      <c r="M88" s="76"/>
      <c r="N88" s="25"/>
      <c r="O88" s="34"/>
      <c r="P88" s="25"/>
      <c r="Q88" s="34"/>
      <c r="R88" s="76"/>
      <c r="S88" s="25"/>
      <c r="T88" s="34"/>
      <c r="U88" s="25"/>
      <c r="V88" s="34"/>
      <c r="W88" s="76"/>
      <c r="X88" s="25"/>
      <c r="Y88" s="34"/>
      <c r="Z88" s="25"/>
      <c r="AA88" s="34"/>
      <c r="AB88" s="76"/>
      <c r="AC88" s="25"/>
      <c r="AD88" s="34"/>
      <c r="AE88" s="25"/>
      <c r="AF88" s="34"/>
      <c r="AG88" s="76"/>
      <c r="AH88" s="25"/>
      <c r="AI88" s="34"/>
      <c r="AJ88" s="25"/>
      <c r="AK88" s="34"/>
      <c r="AL88" s="76"/>
      <c r="AM88" s="25"/>
      <c r="AN88" s="34"/>
      <c r="AO88" s="25"/>
      <c r="AP88" s="34"/>
      <c r="AQ88" s="76"/>
      <c r="AR88" s="25"/>
      <c r="AS88" s="34"/>
      <c r="AT88" s="25"/>
      <c r="AU88" s="34"/>
      <c r="AV88" s="76"/>
      <c r="AW88" s="25"/>
      <c r="AX88" s="34"/>
      <c r="AY88" s="25"/>
      <c r="AZ88" s="34"/>
      <c r="BA88" s="76"/>
      <c r="BB88" s="25"/>
      <c r="BC88" s="34"/>
      <c r="BD88" s="25"/>
      <c r="BE88" s="34"/>
      <c r="BF88" s="76"/>
      <c r="BG88" s="25"/>
      <c r="BH88" s="34"/>
      <c r="BI88" s="25"/>
      <c r="BJ88" s="34"/>
      <c r="BK88" s="76"/>
      <c r="BL88" s="25"/>
      <c r="BM88" s="34"/>
      <c r="BN88" s="25"/>
      <c r="BO88" s="34"/>
      <c r="BP88" s="76"/>
      <c r="BQ88" s="25"/>
      <c r="BR88" s="34"/>
      <c r="BS88" s="25"/>
      <c r="BT88" s="34"/>
      <c r="BU88" s="76"/>
      <c r="BV88" s="25"/>
      <c r="BW88" s="34"/>
      <c r="BX88" s="25"/>
      <c r="BY88" s="34"/>
    </row>
    <row r="89" spans="3:77" ht="13.5" customHeight="1" x14ac:dyDescent="0.25">
      <c r="C89" s="76"/>
      <c r="D89" s="25"/>
      <c r="E89" s="34"/>
      <c r="F89" s="25"/>
      <c r="G89" s="34"/>
      <c r="H89" s="76"/>
      <c r="I89" s="25"/>
      <c r="J89" s="34"/>
      <c r="K89" s="25"/>
      <c r="L89" s="34"/>
      <c r="M89" s="76"/>
      <c r="N89" s="25"/>
      <c r="O89" s="34"/>
      <c r="P89" s="25"/>
      <c r="Q89" s="34"/>
      <c r="R89" s="76"/>
      <c r="S89" s="25"/>
      <c r="T89" s="34"/>
      <c r="U89" s="25"/>
      <c r="V89" s="34"/>
      <c r="W89" s="76"/>
      <c r="X89" s="25"/>
      <c r="Y89" s="34"/>
      <c r="Z89" s="25"/>
      <c r="AA89" s="34"/>
      <c r="AB89" s="76"/>
      <c r="AC89" s="25"/>
      <c r="AD89" s="34"/>
      <c r="AE89" s="25"/>
      <c r="AF89" s="34"/>
      <c r="AG89" s="76"/>
      <c r="AH89" s="25"/>
      <c r="AI89" s="34"/>
      <c r="AJ89" s="25"/>
      <c r="AK89" s="34"/>
      <c r="AL89" s="76"/>
      <c r="AM89" s="25"/>
      <c r="AN89" s="34"/>
      <c r="AO89" s="25"/>
      <c r="AP89" s="34"/>
      <c r="AQ89" s="76"/>
      <c r="AR89" s="25"/>
      <c r="AS89" s="34"/>
      <c r="AT89" s="25"/>
      <c r="AU89" s="34"/>
      <c r="AV89" s="76"/>
      <c r="AW89" s="25"/>
      <c r="AX89" s="34"/>
      <c r="AY89" s="25"/>
      <c r="AZ89" s="34"/>
      <c r="BA89" s="76"/>
      <c r="BB89" s="25"/>
      <c r="BC89" s="34"/>
      <c r="BD89" s="25"/>
      <c r="BE89" s="34"/>
      <c r="BF89" s="76"/>
      <c r="BG89" s="25"/>
      <c r="BH89" s="34"/>
      <c r="BI89" s="25"/>
      <c r="BJ89" s="34"/>
      <c r="BK89" s="76"/>
      <c r="BL89" s="25"/>
      <c r="BM89" s="34"/>
      <c r="BN89" s="25"/>
      <c r="BO89" s="34"/>
      <c r="BP89" s="76"/>
      <c r="BQ89" s="25"/>
      <c r="BR89" s="34"/>
      <c r="BS89" s="25"/>
      <c r="BT89" s="34"/>
      <c r="BU89" s="76"/>
      <c r="BV89" s="25"/>
      <c r="BW89" s="34"/>
      <c r="BX89" s="25"/>
      <c r="BY89" s="34"/>
    </row>
    <row r="90" spans="3:77" ht="13.5" customHeight="1" x14ac:dyDescent="0.25">
      <c r="C90" s="76"/>
      <c r="D90" s="25"/>
      <c r="E90" s="34"/>
      <c r="F90" s="25"/>
      <c r="G90" s="34"/>
      <c r="H90" s="76"/>
      <c r="I90" s="25"/>
      <c r="J90" s="34"/>
      <c r="K90" s="25"/>
      <c r="L90" s="34"/>
      <c r="M90" s="76"/>
      <c r="N90" s="25"/>
      <c r="O90" s="34"/>
      <c r="P90" s="25"/>
      <c r="Q90" s="34"/>
      <c r="R90" s="76"/>
      <c r="S90" s="25"/>
      <c r="T90" s="34"/>
      <c r="U90" s="25"/>
      <c r="V90" s="34"/>
      <c r="W90" s="76"/>
      <c r="X90" s="25"/>
      <c r="Y90" s="34"/>
      <c r="Z90" s="25"/>
      <c r="AA90" s="34"/>
      <c r="AB90" s="76"/>
      <c r="AC90" s="25"/>
      <c r="AD90" s="34"/>
      <c r="AE90" s="25"/>
      <c r="AF90" s="34"/>
      <c r="AG90" s="76"/>
      <c r="AH90" s="25"/>
      <c r="AI90" s="34"/>
      <c r="AJ90" s="25"/>
      <c r="AK90" s="34"/>
      <c r="AL90" s="76"/>
      <c r="AM90" s="25"/>
      <c r="AN90" s="34"/>
      <c r="AO90" s="25"/>
      <c r="AP90" s="34"/>
      <c r="AQ90" s="76"/>
      <c r="AR90" s="25"/>
      <c r="AS90" s="34"/>
      <c r="AT90" s="25"/>
      <c r="AU90" s="34"/>
      <c r="AV90" s="76"/>
      <c r="AW90" s="25"/>
      <c r="AX90" s="34"/>
      <c r="AY90" s="25"/>
      <c r="AZ90" s="34"/>
      <c r="BA90" s="76"/>
      <c r="BB90" s="25"/>
      <c r="BC90" s="34"/>
      <c r="BD90" s="25"/>
      <c r="BE90" s="34"/>
      <c r="BF90" s="76"/>
      <c r="BG90" s="25"/>
      <c r="BH90" s="34"/>
      <c r="BI90" s="25"/>
      <c r="BJ90" s="34"/>
      <c r="BK90" s="76"/>
      <c r="BL90" s="25"/>
      <c r="BM90" s="34"/>
      <c r="BN90" s="25"/>
      <c r="BO90" s="34"/>
      <c r="BP90" s="76"/>
      <c r="BQ90" s="25"/>
      <c r="BR90" s="34"/>
      <c r="BS90" s="25"/>
      <c r="BT90" s="34"/>
      <c r="BU90" s="76"/>
      <c r="BV90" s="25"/>
      <c r="BW90" s="34"/>
      <c r="BX90" s="25"/>
      <c r="BY90" s="34"/>
    </row>
    <row r="91" spans="3:77" ht="13.5" customHeight="1" x14ac:dyDescent="0.25">
      <c r="C91" s="76"/>
      <c r="D91" s="25"/>
      <c r="E91" s="34"/>
      <c r="F91" s="25"/>
      <c r="G91" s="34"/>
      <c r="H91" s="76"/>
      <c r="I91" s="25"/>
      <c r="J91" s="34"/>
      <c r="K91" s="25"/>
      <c r="L91" s="34"/>
      <c r="M91" s="76"/>
      <c r="N91" s="25"/>
      <c r="O91" s="34"/>
      <c r="P91" s="25"/>
      <c r="Q91" s="34"/>
      <c r="R91" s="76"/>
      <c r="S91" s="25"/>
      <c r="T91" s="34"/>
      <c r="U91" s="25"/>
      <c r="V91" s="34"/>
      <c r="W91" s="76"/>
      <c r="X91" s="25"/>
      <c r="Y91" s="34"/>
      <c r="Z91" s="25"/>
      <c r="AA91" s="34"/>
      <c r="AB91" s="76"/>
      <c r="AC91" s="25"/>
      <c r="AD91" s="34"/>
      <c r="AE91" s="25"/>
      <c r="AF91" s="34"/>
      <c r="AG91" s="76"/>
      <c r="AH91" s="25"/>
      <c r="AI91" s="34"/>
      <c r="AJ91" s="25"/>
      <c r="AK91" s="34"/>
      <c r="AL91" s="76"/>
      <c r="AM91" s="25"/>
      <c r="AN91" s="34"/>
      <c r="AO91" s="25"/>
      <c r="AP91" s="34"/>
      <c r="AQ91" s="76"/>
      <c r="AR91" s="25"/>
      <c r="AS91" s="34"/>
      <c r="AT91" s="25"/>
      <c r="AU91" s="34"/>
      <c r="AV91" s="76"/>
      <c r="AW91" s="25"/>
      <c r="AX91" s="34"/>
      <c r="AY91" s="25"/>
      <c r="AZ91" s="34"/>
      <c r="BA91" s="76"/>
      <c r="BB91" s="25"/>
      <c r="BC91" s="34"/>
      <c r="BD91" s="25"/>
      <c r="BE91" s="34"/>
      <c r="BF91" s="76"/>
      <c r="BG91" s="25"/>
      <c r="BH91" s="34"/>
      <c r="BI91" s="25"/>
      <c r="BJ91" s="34"/>
      <c r="BK91" s="76"/>
      <c r="BL91" s="25"/>
      <c r="BM91" s="34"/>
      <c r="BN91" s="25"/>
      <c r="BO91" s="34"/>
      <c r="BP91" s="76"/>
      <c r="BQ91" s="25"/>
      <c r="BR91" s="34"/>
      <c r="BS91" s="25"/>
      <c r="BT91" s="34"/>
      <c r="BU91" s="76"/>
      <c r="BV91" s="25"/>
      <c r="BW91" s="34"/>
      <c r="BX91" s="25"/>
      <c r="BY91" s="34"/>
    </row>
    <row r="92" spans="3:77" ht="13.5" customHeight="1" x14ac:dyDescent="0.25">
      <c r="C92" s="76"/>
      <c r="D92" s="25"/>
      <c r="E92" s="34"/>
      <c r="F92" s="25"/>
      <c r="G92" s="34"/>
      <c r="H92" s="76"/>
      <c r="I92" s="25"/>
      <c r="J92" s="34"/>
      <c r="K92" s="25"/>
      <c r="L92" s="34"/>
      <c r="M92" s="76"/>
      <c r="N92" s="25"/>
      <c r="O92" s="34"/>
      <c r="P92" s="25"/>
      <c r="Q92" s="34"/>
      <c r="R92" s="76"/>
      <c r="S92" s="25"/>
      <c r="T92" s="34"/>
      <c r="U92" s="25"/>
      <c r="V92" s="34"/>
      <c r="W92" s="76"/>
      <c r="X92" s="25"/>
      <c r="Y92" s="34"/>
      <c r="Z92" s="25"/>
      <c r="AA92" s="34"/>
      <c r="AB92" s="76"/>
      <c r="AC92" s="25"/>
      <c r="AD92" s="34"/>
      <c r="AE92" s="25"/>
      <c r="AF92" s="34"/>
      <c r="AG92" s="76"/>
      <c r="AH92" s="25"/>
      <c r="AI92" s="34"/>
      <c r="AJ92" s="25"/>
      <c r="AK92" s="34"/>
      <c r="AL92" s="76"/>
      <c r="AM92" s="25"/>
      <c r="AN92" s="34"/>
      <c r="AO92" s="25"/>
      <c r="AP92" s="34"/>
      <c r="AQ92" s="76"/>
      <c r="AR92" s="25"/>
      <c r="AS92" s="34"/>
      <c r="AT92" s="25"/>
      <c r="AU92" s="34"/>
      <c r="AV92" s="76"/>
      <c r="AW92" s="25"/>
      <c r="AX92" s="34"/>
      <c r="AY92" s="25"/>
      <c r="AZ92" s="34"/>
      <c r="BA92" s="76"/>
      <c r="BB92" s="25"/>
      <c r="BC92" s="34"/>
      <c r="BD92" s="25"/>
      <c r="BE92" s="34"/>
      <c r="BF92" s="76"/>
      <c r="BG92" s="25"/>
      <c r="BH92" s="34"/>
      <c r="BI92" s="25"/>
      <c r="BJ92" s="34"/>
      <c r="BK92" s="76"/>
      <c r="BL92" s="25"/>
      <c r="BM92" s="34"/>
      <c r="BN92" s="25"/>
      <c r="BO92" s="34"/>
      <c r="BP92" s="76"/>
      <c r="BQ92" s="25"/>
      <c r="BR92" s="34"/>
      <c r="BS92" s="25"/>
      <c r="BT92" s="34"/>
      <c r="BU92" s="76"/>
      <c r="BV92" s="25"/>
      <c r="BW92" s="34"/>
      <c r="BX92" s="25"/>
      <c r="BY92" s="34"/>
    </row>
    <row r="93" spans="3:77" ht="13.5" customHeight="1" x14ac:dyDescent="0.25">
      <c r="C93" s="76"/>
      <c r="D93" s="25"/>
      <c r="E93" s="34"/>
      <c r="F93" s="25"/>
      <c r="G93" s="34"/>
      <c r="H93" s="76"/>
      <c r="I93" s="25"/>
      <c r="J93" s="34"/>
      <c r="K93" s="25"/>
      <c r="L93" s="34"/>
      <c r="M93" s="76"/>
      <c r="N93" s="25"/>
      <c r="O93" s="34"/>
      <c r="P93" s="25"/>
      <c r="Q93" s="34"/>
      <c r="R93" s="76"/>
      <c r="S93" s="25"/>
      <c r="T93" s="34"/>
      <c r="U93" s="25"/>
      <c r="V93" s="34"/>
      <c r="W93" s="76"/>
      <c r="X93" s="25"/>
      <c r="Y93" s="34"/>
      <c r="Z93" s="25"/>
      <c r="AA93" s="34"/>
      <c r="AB93" s="76"/>
      <c r="AC93" s="25"/>
      <c r="AD93" s="34"/>
      <c r="AE93" s="25"/>
      <c r="AF93" s="34"/>
      <c r="AG93" s="76"/>
      <c r="AH93" s="25"/>
      <c r="AI93" s="34"/>
      <c r="AJ93" s="25"/>
      <c r="AK93" s="34"/>
      <c r="AL93" s="76"/>
      <c r="AM93" s="25"/>
      <c r="AN93" s="34"/>
      <c r="AO93" s="25"/>
      <c r="AP93" s="34"/>
      <c r="AQ93" s="76"/>
      <c r="AR93" s="25"/>
      <c r="AS93" s="34"/>
      <c r="AT93" s="25"/>
      <c r="AU93" s="34"/>
      <c r="AV93" s="76"/>
      <c r="AW93" s="25"/>
      <c r="AX93" s="34"/>
      <c r="AY93" s="25"/>
      <c r="AZ93" s="34"/>
      <c r="BA93" s="76"/>
      <c r="BB93" s="25"/>
      <c r="BC93" s="34"/>
      <c r="BD93" s="25"/>
      <c r="BE93" s="34"/>
      <c r="BF93" s="76"/>
      <c r="BG93" s="25"/>
      <c r="BH93" s="34"/>
      <c r="BI93" s="25"/>
      <c r="BJ93" s="34"/>
      <c r="BK93" s="76"/>
      <c r="BL93" s="25"/>
      <c r="BM93" s="34"/>
      <c r="BN93" s="25"/>
      <c r="BO93" s="34"/>
      <c r="BP93" s="76"/>
      <c r="BQ93" s="25"/>
      <c r="BR93" s="34"/>
      <c r="BS93" s="25"/>
      <c r="BT93" s="34"/>
      <c r="BU93" s="76"/>
      <c r="BV93" s="25"/>
      <c r="BW93" s="34"/>
      <c r="BX93" s="25"/>
      <c r="BY93" s="34"/>
    </row>
    <row r="94" spans="3:77" ht="13.5" customHeight="1" x14ac:dyDescent="0.25">
      <c r="C94" s="76"/>
      <c r="D94" s="25"/>
      <c r="E94" s="34"/>
      <c r="F94" s="25"/>
      <c r="G94" s="34"/>
      <c r="H94" s="76"/>
      <c r="I94" s="25"/>
      <c r="J94" s="34"/>
      <c r="K94" s="25"/>
      <c r="L94" s="34"/>
      <c r="M94" s="76"/>
      <c r="N94" s="25"/>
      <c r="O94" s="34"/>
      <c r="P94" s="25"/>
      <c r="Q94" s="34"/>
      <c r="R94" s="76"/>
      <c r="S94" s="25"/>
      <c r="T94" s="34"/>
      <c r="U94" s="25"/>
      <c r="V94" s="34"/>
      <c r="W94" s="76"/>
      <c r="X94" s="25"/>
      <c r="Y94" s="34"/>
      <c r="Z94" s="25"/>
      <c r="AA94" s="34"/>
      <c r="AB94" s="76"/>
      <c r="AC94" s="25"/>
      <c r="AD94" s="34"/>
      <c r="AE94" s="25"/>
      <c r="AF94" s="34"/>
      <c r="AG94" s="76"/>
      <c r="AH94" s="25"/>
      <c r="AI94" s="34"/>
      <c r="AJ94" s="25"/>
      <c r="AK94" s="34"/>
      <c r="AL94" s="76"/>
      <c r="AM94" s="25"/>
      <c r="AN94" s="34"/>
      <c r="AO94" s="25"/>
      <c r="AP94" s="34"/>
      <c r="AQ94" s="76"/>
      <c r="AR94" s="25"/>
      <c r="AS94" s="34"/>
      <c r="AT94" s="25"/>
      <c r="AU94" s="34"/>
      <c r="AV94" s="76"/>
      <c r="AW94" s="25"/>
      <c r="AX94" s="34"/>
      <c r="AY94" s="25"/>
      <c r="AZ94" s="34"/>
      <c r="BA94" s="76"/>
      <c r="BB94" s="25"/>
      <c r="BC94" s="34"/>
      <c r="BD94" s="25"/>
      <c r="BE94" s="34"/>
      <c r="BF94" s="76"/>
      <c r="BG94" s="25"/>
      <c r="BH94" s="34"/>
      <c r="BI94" s="25"/>
      <c r="BJ94" s="34"/>
      <c r="BK94" s="76"/>
      <c r="BL94" s="25"/>
      <c r="BM94" s="34"/>
      <c r="BN94" s="25"/>
      <c r="BO94" s="34"/>
      <c r="BP94" s="76"/>
      <c r="BQ94" s="25"/>
      <c r="BR94" s="34"/>
      <c r="BS94" s="25"/>
      <c r="BT94" s="34"/>
      <c r="BU94" s="76"/>
      <c r="BV94" s="25"/>
      <c r="BW94" s="34"/>
      <c r="BX94" s="25"/>
      <c r="BY94" s="34"/>
    </row>
    <row r="95" spans="3:77" ht="13.5" customHeight="1" x14ac:dyDescent="0.25">
      <c r="C95" s="76"/>
      <c r="D95" s="25"/>
      <c r="E95" s="34"/>
      <c r="F95" s="25"/>
      <c r="G95" s="34"/>
      <c r="H95" s="76"/>
      <c r="I95" s="25"/>
      <c r="J95" s="34"/>
      <c r="K95" s="25"/>
      <c r="L95" s="34"/>
      <c r="M95" s="76"/>
      <c r="N95" s="25"/>
      <c r="O95" s="34"/>
      <c r="P95" s="25"/>
      <c r="Q95" s="34"/>
      <c r="R95" s="76"/>
      <c r="S95" s="25"/>
      <c r="T95" s="34"/>
      <c r="U95" s="25"/>
      <c r="V95" s="34"/>
      <c r="W95" s="76"/>
      <c r="X95" s="25"/>
      <c r="Y95" s="34"/>
      <c r="Z95" s="25"/>
      <c r="AA95" s="34"/>
      <c r="AB95" s="76"/>
      <c r="AC95" s="25"/>
      <c r="AD95" s="34"/>
      <c r="AE95" s="25"/>
      <c r="AF95" s="34"/>
      <c r="AG95" s="76"/>
      <c r="AH95" s="25"/>
      <c r="AI95" s="34"/>
      <c r="AJ95" s="25"/>
      <c r="AK95" s="34"/>
      <c r="AL95" s="76"/>
      <c r="AM95" s="25"/>
      <c r="AN95" s="34"/>
      <c r="AO95" s="25"/>
      <c r="AP95" s="34"/>
      <c r="AQ95" s="76"/>
      <c r="AR95" s="25"/>
      <c r="AS95" s="34"/>
      <c r="AT95" s="25"/>
      <c r="AU95" s="34"/>
      <c r="AV95" s="76"/>
      <c r="AW95" s="25"/>
      <c r="AX95" s="34"/>
      <c r="AY95" s="25"/>
      <c r="AZ95" s="34"/>
      <c r="BA95" s="76"/>
      <c r="BB95" s="25"/>
      <c r="BC95" s="34"/>
      <c r="BD95" s="25"/>
      <c r="BE95" s="34"/>
      <c r="BF95" s="76"/>
      <c r="BG95" s="25"/>
      <c r="BH95" s="34"/>
      <c r="BI95" s="25"/>
      <c r="BJ95" s="34"/>
      <c r="BK95" s="76"/>
      <c r="BL95" s="25"/>
      <c r="BM95" s="34"/>
      <c r="BN95" s="25"/>
      <c r="BO95" s="34"/>
      <c r="BP95" s="76"/>
      <c r="BQ95" s="25"/>
      <c r="BR95" s="34"/>
      <c r="BS95" s="25"/>
      <c r="BT95" s="34"/>
      <c r="BU95" s="76"/>
      <c r="BV95" s="25"/>
      <c r="BW95" s="34"/>
      <c r="BX95" s="25"/>
      <c r="BY95" s="34"/>
    </row>
    <row r="96" spans="3:77" ht="13.5" customHeight="1" x14ac:dyDescent="0.25">
      <c r="C96" s="76"/>
      <c r="D96" s="25"/>
      <c r="E96" s="34"/>
      <c r="F96" s="25"/>
      <c r="G96" s="34"/>
      <c r="H96" s="76"/>
      <c r="I96" s="25"/>
      <c r="J96" s="34"/>
      <c r="K96" s="25"/>
      <c r="L96" s="34"/>
      <c r="M96" s="76"/>
      <c r="N96" s="25"/>
      <c r="O96" s="34"/>
      <c r="P96" s="25"/>
      <c r="Q96" s="34"/>
      <c r="R96" s="76"/>
      <c r="S96" s="25"/>
      <c r="T96" s="34"/>
      <c r="U96" s="25"/>
      <c r="V96" s="34"/>
      <c r="W96" s="76"/>
      <c r="X96" s="25"/>
      <c r="Y96" s="34"/>
      <c r="Z96" s="25"/>
      <c r="AA96" s="34"/>
      <c r="AB96" s="76"/>
      <c r="AC96" s="25"/>
      <c r="AD96" s="34"/>
      <c r="AE96" s="25"/>
      <c r="AF96" s="34"/>
      <c r="AG96" s="76"/>
      <c r="AH96" s="25"/>
      <c r="AI96" s="34"/>
      <c r="AJ96" s="25"/>
      <c r="AK96" s="34"/>
      <c r="AL96" s="76"/>
      <c r="AM96" s="25"/>
      <c r="AN96" s="34"/>
      <c r="AO96" s="25"/>
      <c r="AP96" s="34"/>
      <c r="AQ96" s="76"/>
      <c r="AR96" s="25"/>
      <c r="AS96" s="34"/>
      <c r="AT96" s="25"/>
      <c r="AU96" s="34"/>
      <c r="AV96" s="76"/>
      <c r="AW96" s="25"/>
      <c r="AX96" s="34"/>
      <c r="AY96" s="25"/>
      <c r="AZ96" s="34"/>
      <c r="BA96" s="76"/>
      <c r="BB96" s="25"/>
      <c r="BC96" s="34"/>
      <c r="BD96" s="25"/>
      <c r="BE96" s="34"/>
      <c r="BF96" s="76"/>
      <c r="BG96" s="25"/>
      <c r="BH96" s="34"/>
      <c r="BI96" s="25"/>
      <c r="BJ96" s="34"/>
      <c r="BK96" s="76"/>
      <c r="BL96" s="25"/>
      <c r="BM96" s="34"/>
      <c r="BN96" s="25"/>
      <c r="BO96" s="34"/>
      <c r="BP96" s="76"/>
      <c r="BQ96" s="25"/>
      <c r="BR96" s="34"/>
      <c r="BS96" s="25"/>
      <c r="BT96" s="34"/>
      <c r="BU96" s="76"/>
      <c r="BV96" s="25"/>
      <c r="BW96" s="34"/>
      <c r="BX96" s="25"/>
      <c r="BY96" s="34"/>
    </row>
    <row r="97" spans="3:77" ht="13.5" customHeight="1" x14ac:dyDescent="0.25">
      <c r="C97" s="76"/>
      <c r="D97" s="25"/>
      <c r="E97" s="34"/>
      <c r="F97" s="25"/>
      <c r="G97" s="34"/>
      <c r="H97" s="76"/>
      <c r="I97" s="25"/>
      <c r="J97" s="34"/>
      <c r="K97" s="25"/>
      <c r="L97" s="34"/>
      <c r="M97" s="76"/>
      <c r="N97" s="25"/>
      <c r="O97" s="34"/>
      <c r="P97" s="25"/>
      <c r="Q97" s="34"/>
      <c r="R97" s="76"/>
      <c r="S97" s="25"/>
      <c r="T97" s="34"/>
      <c r="U97" s="25"/>
      <c r="V97" s="34"/>
      <c r="W97" s="76"/>
      <c r="X97" s="25"/>
      <c r="Y97" s="34"/>
      <c r="Z97" s="25"/>
      <c r="AA97" s="34"/>
      <c r="AB97" s="76"/>
      <c r="AC97" s="25"/>
      <c r="AD97" s="34"/>
      <c r="AE97" s="25"/>
      <c r="AF97" s="34"/>
      <c r="AG97" s="76"/>
      <c r="AH97" s="25"/>
      <c r="AI97" s="34"/>
      <c r="AJ97" s="25"/>
      <c r="AK97" s="34"/>
      <c r="AL97" s="76"/>
      <c r="AM97" s="25"/>
      <c r="AN97" s="34"/>
      <c r="AO97" s="25"/>
      <c r="AP97" s="34"/>
      <c r="AQ97" s="76"/>
      <c r="AR97" s="25"/>
      <c r="AS97" s="34"/>
      <c r="AT97" s="25"/>
      <c r="AU97" s="34"/>
      <c r="AV97" s="76"/>
      <c r="AW97" s="25"/>
      <c r="AX97" s="34"/>
      <c r="AY97" s="25"/>
      <c r="AZ97" s="34"/>
      <c r="BA97" s="76"/>
      <c r="BB97" s="25"/>
      <c r="BC97" s="34"/>
      <c r="BD97" s="25"/>
      <c r="BE97" s="34"/>
      <c r="BF97" s="76"/>
      <c r="BG97" s="25"/>
      <c r="BH97" s="34"/>
      <c r="BI97" s="25"/>
      <c r="BJ97" s="34"/>
      <c r="BK97" s="76"/>
      <c r="BL97" s="25"/>
      <c r="BM97" s="34"/>
      <c r="BN97" s="25"/>
      <c r="BO97" s="34"/>
      <c r="BP97" s="76"/>
      <c r="BQ97" s="25"/>
      <c r="BR97" s="34"/>
      <c r="BS97" s="25"/>
      <c r="BT97" s="34"/>
      <c r="BU97" s="76"/>
      <c r="BV97" s="25"/>
      <c r="BW97" s="34"/>
      <c r="BX97" s="25"/>
      <c r="BY97" s="34"/>
    </row>
    <row r="98" spans="3:77" ht="13.5" customHeight="1" x14ac:dyDescent="0.25">
      <c r="C98" s="76"/>
      <c r="D98" s="25"/>
      <c r="E98" s="34"/>
      <c r="F98" s="25"/>
      <c r="G98" s="34"/>
      <c r="H98" s="76"/>
      <c r="I98" s="25"/>
      <c r="J98" s="34"/>
      <c r="K98" s="25"/>
      <c r="L98" s="34"/>
      <c r="M98" s="76"/>
      <c r="N98" s="25"/>
      <c r="O98" s="34"/>
      <c r="P98" s="25"/>
      <c r="Q98" s="34"/>
      <c r="R98" s="76"/>
      <c r="S98" s="25"/>
      <c r="T98" s="34"/>
      <c r="U98" s="25"/>
      <c r="V98" s="34"/>
      <c r="W98" s="76"/>
      <c r="X98" s="25"/>
      <c r="Y98" s="34"/>
      <c r="Z98" s="25"/>
      <c r="AA98" s="34"/>
      <c r="AB98" s="76"/>
      <c r="AC98" s="25"/>
      <c r="AD98" s="34"/>
      <c r="AE98" s="25"/>
      <c r="AF98" s="34"/>
      <c r="AG98" s="76"/>
      <c r="AH98" s="25"/>
      <c r="AI98" s="34"/>
      <c r="AJ98" s="25"/>
      <c r="AK98" s="34"/>
      <c r="AL98" s="76"/>
      <c r="AM98" s="25"/>
      <c r="AN98" s="34"/>
      <c r="AO98" s="25"/>
      <c r="AP98" s="34"/>
      <c r="AQ98" s="76"/>
      <c r="AR98" s="25"/>
      <c r="AS98" s="34"/>
      <c r="AT98" s="25"/>
      <c r="AU98" s="34"/>
      <c r="AV98" s="76"/>
      <c r="AW98" s="25"/>
      <c r="AX98" s="34"/>
      <c r="AY98" s="25"/>
      <c r="AZ98" s="34"/>
      <c r="BA98" s="76"/>
      <c r="BB98" s="25"/>
      <c r="BC98" s="34"/>
      <c r="BD98" s="25"/>
      <c r="BE98" s="34"/>
      <c r="BF98" s="76"/>
      <c r="BG98" s="25"/>
      <c r="BH98" s="34"/>
      <c r="BI98" s="25"/>
      <c r="BJ98" s="34"/>
      <c r="BK98" s="76"/>
      <c r="BL98" s="25"/>
      <c r="BM98" s="34"/>
      <c r="BN98" s="25"/>
      <c r="BO98" s="34"/>
      <c r="BP98" s="76"/>
      <c r="BQ98" s="25"/>
      <c r="BR98" s="34"/>
      <c r="BS98" s="25"/>
      <c r="BT98" s="34"/>
      <c r="BU98" s="76"/>
      <c r="BV98" s="25"/>
      <c r="BW98" s="34"/>
      <c r="BX98" s="25"/>
      <c r="BY98" s="34"/>
    </row>
    <row r="99" spans="3:77" ht="13.5" customHeight="1" x14ac:dyDescent="0.25">
      <c r="C99" s="76"/>
      <c r="D99" s="25"/>
      <c r="E99" s="34"/>
      <c r="F99" s="25"/>
      <c r="G99" s="34"/>
      <c r="H99" s="76"/>
      <c r="I99" s="25"/>
      <c r="J99" s="34"/>
      <c r="K99" s="25"/>
      <c r="L99" s="34"/>
      <c r="M99" s="76"/>
      <c r="N99" s="25"/>
      <c r="O99" s="34"/>
      <c r="P99" s="25"/>
      <c r="Q99" s="34"/>
      <c r="R99" s="76"/>
      <c r="S99" s="25"/>
      <c r="T99" s="34"/>
      <c r="U99" s="25"/>
      <c r="V99" s="34"/>
      <c r="W99" s="76"/>
      <c r="X99" s="25"/>
      <c r="Y99" s="34"/>
      <c r="Z99" s="25"/>
      <c r="AA99" s="34"/>
      <c r="AB99" s="76"/>
      <c r="AC99" s="25"/>
      <c r="AD99" s="34"/>
      <c r="AE99" s="25"/>
      <c r="AF99" s="34"/>
      <c r="AG99" s="76"/>
      <c r="AH99" s="25"/>
      <c r="AI99" s="34"/>
      <c r="AJ99" s="25"/>
      <c r="AK99" s="34"/>
      <c r="AL99" s="76"/>
      <c r="AM99" s="25"/>
      <c r="AN99" s="34"/>
      <c r="AO99" s="25"/>
      <c r="AP99" s="34"/>
      <c r="AQ99" s="76"/>
      <c r="AR99" s="25"/>
      <c r="AS99" s="34"/>
      <c r="AT99" s="25"/>
      <c r="AU99" s="34"/>
      <c r="AV99" s="76"/>
      <c r="AW99" s="25"/>
      <c r="AX99" s="34"/>
      <c r="AY99" s="25"/>
      <c r="AZ99" s="34"/>
      <c r="BA99" s="76"/>
      <c r="BB99" s="25"/>
      <c r="BC99" s="34"/>
      <c r="BD99" s="25"/>
      <c r="BE99" s="34"/>
      <c r="BF99" s="76"/>
      <c r="BG99" s="25"/>
      <c r="BH99" s="34"/>
      <c r="BI99" s="25"/>
      <c r="BJ99" s="34"/>
      <c r="BK99" s="76"/>
      <c r="BL99" s="25"/>
      <c r="BM99" s="34"/>
      <c r="BN99" s="25"/>
      <c r="BO99" s="34"/>
      <c r="BP99" s="76"/>
      <c r="BQ99" s="25"/>
      <c r="BR99" s="34"/>
      <c r="BS99" s="25"/>
      <c r="BT99" s="34"/>
      <c r="BU99" s="76"/>
      <c r="BV99" s="25"/>
      <c r="BW99" s="34"/>
      <c r="BX99" s="25"/>
      <c r="BY99" s="34"/>
    </row>
    <row r="100" spans="3:77" ht="13.5" customHeight="1" x14ac:dyDescent="0.25">
      <c r="C100" s="76"/>
      <c r="D100" s="25"/>
      <c r="E100" s="34"/>
      <c r="F100" s="25"/>
      <c r="G100" s="34"/>
      <c r="H100" s="76"/>
      <c r="I100" s="25"/>
      <c r="J100" s="34"/>
      <c r="K100" s="25"/>
      <c r="L100" s="34"/>
      <c r="M100" s="76"/>
      <c r="N100" s="25"/>
      <c r="O100" s="34"/>
      <c r="P100" s="25"/>
      <c r="Q100" s="34"/>
      <c r="R100" s="76"/>
      <c r="S100" s="25"/>
      <c r="T100" s="34"/>
      <c r="U100" s="25"/>
      <c r="V100" s="34"/>
      <c r="W100" s="76"/>
      <c r="X100" s="25"/>
      <c r="Y100" s="34"/>
      <c r="Z100" s="25"/>
      <c r="AA100" s="34"/>
      <c r="AB100" s="76"/>
      <c r="AC100" s="25"/>
      <c r="AD100" s="34"/>
      <c r="AE100" s="25"/>
      <c r="AF100" s="34"/>
      <c r="AG100" s="76"/>
      <c r="AH100" s="25"/>
      <c r="AI100" s="34"/>
      <c r="AJ100" s="25"/>
      <c r="AK100" s="34"/>
      <c r="AL100" s="76"/>
      <c r="AM100" s="25"/>
      <c r="AN100" s="34"/>
      <c r="AO100" s="25"/>
      <c r="AP100" s="34"/>
      <c r="AQ100" s="76"/>
      <c r="AR100" s="25"/>
      <c r="AS100" s="34"/>
      <c r="AT100" s="25"/>
      <c r="AU100" s="34"/>
      <c r="AV100" s="76"/>
      <c r="AW100" s="25"/>
      <c r="AX100" s="34"/>
      <c r="AY100" s="25"/>
      <c r="AZ100" s="34"/>
      <c r="BA100" s="76"/>
      <c r="BB100" s="25"/>
      <c r="BC100" s="34"/>
      <c r="BD100" s="25"/>
      <c r="BE100" s="34"/>
      <c r="BF100" s="76"/>
      <c r="BG100" s="25"/>
      <c r="BH100" s="34"/>
      <c r="BI100" s="25"/>
      <c r="BJ100" s="34"/>
      <c r="BK100" s="76"/>
      <c r="BL100" s="25"/>
      <c r="BM100" s="34"/>
      <c r="BN100" s="25"/>
      <c r="BO100" s="34"/>
      <c r="BP100" s="76"/>
      <c r="BQ100" s="25"/>
      <c r="BR100" s="34"/>
      <c r="BS100" s="25"/>
      <c r="BT100" s="34"/>
      <c r="BU100" s="76"/>
      <c r="BV100" s="25"/>
      <c r="BW100" s="34"/>
      <c r="BX100" s="25"/>
      <c r="BY100" s="34"/>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info_parties!$A$1:$A$89</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AO12" activePane="bottomRight" state="frozen"/>
      <selection activeCell="I6" sqref="I6"/>
      <selection pane="topRight" activeCell="I6" sqref="I6"/>
      <selection pane="bottomLeft" activeCell="I6" sqref="I6"/>
      <selection pane="bottomRight" sqref="A1:XFD1048576"/>
    </sheetView>
  </sheetViews>
  <sheetFormatPr defaultRowHeight="12.5" x14ac:dyDescent="0.25"/>
  <cols>
    <col min="1" max="1" width="14.90625" customWidth="1"/>
    <col min="5" max="5" width="10" bestFit="1" customWidth="1"/>
  </cols>
  <sheetData>
    <row r="1" spans="1:54" x14ac:dyDescent="0.25">
      <c r="A1" s="14" t="s">
        <v>19</v>
      </c>
      <c r="B1" s="16"/>
      <c r="C1" s="16"/>
      <c r="D1" s="16"/>
      <c r="E1" s="5">
        <v>33773</v>
      </c>
      <c r="F1" s="16"/>
      <c r="G1" s="5">
        <v>33933</v>
      </c>
      <c r="H1" s="16"/>
      <c r="I1" s="5">
        <v>33933</v>
      </c>
      <c r="J1" s="16"/>
      <c r="K1" s="5">
        <v>33933</v>
      </c>
      <c r="L1" s="16"/>
      <c r="M1" s="5">
        <v>35733</v>
      </c>
      <c r="N1" s="16"/>
      <c r="O1" s="5">
        <v>35937</v>
      </c>
      <c r="P1" s="16"/>
      <c r="Q1" s="5">
        <v>35937</v>
      </c>
      <c r="R1" s="16"/>
      <c r="S1" s="5">
        <v>36322</v>
      </c>
      <c r="T1" s="16"/>
      <c r="U1" s="5">
        <v>37049</v>
      </c>
      <c r="V1" s="16"/>
      <c r="W1" s="5">
        <v>37049</v>
      </c>
      <c r="X1" s="16"/>
      <c r="Y1" s="5">
        <v>37049</v>
      </c>
      <c r="Z1" s="16"/>
      <c r="AA1" s="5">
        <v>37321</v>
      </c>
      <c r="AB1" s="16"/>
      <c r="AC1" s="5">
        <v>37548</v>
      </c>
      <c r="AD1" s="16"/>
      <c r="AE1" s="5">
        <v>38149</v>
      </c>
      <c r="AF1" s="16"/>
      <c r="AG1" s="5">
        <v>39611</v>
      </c>
      <c r="AH1" s="16"/>
      <c r="AI1" s="5">
        <v>40088</v>
      </c>
      <c r="AJ1" s="16"/>
      <c r="AK1" s="5">
        <v>40843</v>
      </c>
      <c r="AL1" s="16"/>
      <c r="AM1" s="5">
        <v>40843</v>
      </c>
      <c r="AN1" s="16"/>
      <c r="AO1" s="5">
        <v>41060</v>
      </c>
      <c r="AP1" s="16"/>
      <c r="AQ1" s="5">
        <v>41223</v>
      </c>
      <c r="AR1" s="16"/>
      <c r="AS1" s="5">
        <v>41551</v>
      </c>
      <c r="AT1" s="16"/>
      <c r="AU1" s="5">
        <v>42146</v>
      </c>
      <c r="AV1" s="16"/>
      <c r="AW1" s="5">
        <v>43245</v>
      </c>
      <c r="AX1" s="16"/>
      <c r="AY1" s="5">
        <v>43399</v>
      </c>
      <c r="AZ1" s="16"/>
      <c r="BA1" s="5">
        <v>43609</v>
      </c>
      <c r="BB1" s="16"/>
    </row>
    <row r="2" spans="1:54" x14ac:dyDescent="0.25">
      <c r="A2" s="14" t="s">
        <v>20</v>
      </c>
      <c r="B2" s="16"/>
      <c r="C2" s="16"/>
      <c r="D2" s="16"/>
      <c r="E2" s="5">
        <v>33773</v>
      </c>
      <c r="F2" s="16"/>
      <c r="G2" s="5">
        <v>33933</v>
      </c>
      <c r="H2" s="16"/>
      <c r="I2" s="5">
        <v>33933</v>
      </c>
      <c r="J2" s="16"/>
      <c r="K2" s="5">
        <v>33933</v>
      </c>
      <c r="L2" s="16"/>
      <c r="M2" s="5">
        <v>35733</v>
      </c>
      <c r="N2" s="16"/>
      <c r="O2" s="5">
        <v>35937</v>
      </c>
      <c r="P2" s="16"/>
      <c r="Q2" s="5">
        <v>35937</v>
      </c>
      <c r="R2" s="16"/>
      <c r="S2" s="5">
        <v>36322</v>
      </c>
      <c r="T2" s="16"/>
      <c r="U2" s="5">
        <v>37049</v>
      </c>
      <c r="V2" s="16"/>
      <c r="W2" s="5">
        <v>37049</v>
      </c>
      <c r="X2" s="16"/>
      <c r="Y2" s="5">
        <v>37049</v>
      </c>
      <c r="Z2" s="16"/>
      <c r="AA2" s="5">
        <v>37321</v>
      </c>
      <c r="AB2" s="16"/>
      <c r="AC2" s="5">
        <v>37548</v>
      </c>
      <c r="AD2" s="16"/>
      <c r="AE2" s="5">
        <v>38149</v>
      </c>
      <c r="AF2" s="16"/>
      <c r="AG2" s="5">
        <v>39611</v>
      </c>
      <c r="AH2" s="16"/>
      <c r="AI2" s="5">
        <v>40088</v>
      </c>
      <c r="AJ2" s="16"/>
      <c r="AK2" s="5">
        <v>40843</v>
      </c>
      <c r="AL2" s="16"/>
      <c r="AM2" s="5">
        <v>40843</v>
      </c>
      <c r="AN2" s="16"/>
      <c r="AO2" s="5">
        <v>41060</v>
      </c>
      <c r="AP2" s="16"/>
      <c r="AQ2" s="5">
        <v>41223</v>
      </c>
      <c r="AR2" s="16"/>
      <c r="AS2" s="5">
        <v>41551</v>
      </c>
      <c r="AT2" s="16"/>
      <c r="AU2" s="5">
        <v>42146</v>
      </c>
      <c r="AV2" s="16"/>
      <c r="AW2" s="5">
        <v>43245</v>
      </c>
      <c r="AX2" s="16"/>
      <c r="AY2" s="5">
        <v>43399</v>
      </c>
      <c r="AZ2" s="16"/>
      <c r="BA2" s="5">
        <v>43609</v>
      </c>
      <c r="BB2" s="16"/>
    </row>
    <row r="3" spans="1:54" x14ac:dyDescent="0.25">
      <c r="A3" s="68" t="s">
        <v>22</v>
      </c>
      <c r="B3" s="80"/>
      <c r="C3" s="16"/>
      <c r="D3" s="16"/>
      <c r="E3" s="81">
        <v>2542840</v>
      </c>
      <c r="F3" s="16"/>
      <c r="G3" s="81">
        <v>2542841</v>
      </c>
      <c r="H3" s="16"/>
      <c r="I3" s="81">
        <v>2542841</v>
      </c>
      <c r="J3" s="16"/>
      <c r="K3" s="81">
        <v>2542841</v>
      </c>
      <c r="L3" s="16"/>
      <c r="M3" s="81">
        <v>2731879</v>
      </c>
      <c r="N3" s="16"/>
      <c r="O3" s="81">
        <v>2747088</v>
      </c>
      <c r="P3" s="16"/>
      <c r="Q3" s="81">
        <v>2747088</v>
      </c>
      <c r="R3" s="16"/>
      <c r="S3" s="81">
        <v>2791409</v>
      </c>
      <c r="T3" s="16"/>
      <c r="U3" s="81">
        <v>2867960</v>
      </c>
      <c r="V3" s="16"/>
      <c r="W3" s="81">
        <v>2867960</v>
      </c>
      <c r="X3" s="16"/>
      <c r="Y3" s="81">
        <v>2867960</v>
      </c>
      <c r="Z3" s="16"/>
      <c r="AA3" s="81">
        <v>2923918</v>
      </c>
      <c r="AB3" s="16"/>
      <c r="AC3" s="81">
        <v>2923918</v>
      </c>
      <c r="AD3" s="16"/>
      <c r="AE3" s="81">
        <v>3041688</v>
      </c>
      <c r="AF3" s="16"/>
      <c r="AG3" s="81">
        <v>3051278</v>
      </c>
      <c r="AH3" s="16"/>
      <c r="AI3" s="81">
        <v>3078032</v>
      </c>
      <c r="AJ3" s="16"/>
      <c r="AK3" s="81">
        <v>3191157</v>
      </c>
      <c r="AL3" s="16"/>
      <c r="AM3" s="81">
        <v>3191157</v>
      </c>
      <c r="AN3" s="16"/>
      <c r="AO3" s="81">
        <v>3144828</v>
      </c>
      <c r="AP3" s="16"/>
      <c r="AQ3" s="81">
        <v>3183686</v>
      </c>
      <c r="AR3" s="16"/>
      <c r="AS3" s="81">
        <v>3167384</v>
      </c>
      <c r="AT3" s="16"/>
      <c r="AU3" s="81">
        <v>3221681</v>
      </c>
      <c r="AV3" s="16"/>
      <c r="AW3" s="81">
        <v>3367556</v>
      </c>
      <c r="AX3" s="16"/>
      <c r="AY3" s="81">
        <v>3401652</v>
      </c>
      <c r="AZ3" s="16"/>
      <c r="BA3" s="81">
        <v>3397636</v>
      </c>
      <c r="BB3" s="16"/>
    </row>
    <row r="4" spans="1:54" x14ac:dyDescent="0.25">
      <c r="A4" s="68" t="s">
        <v>62</v>
      </c>
      <c r="B4" s="80"/>
      <c r="C4" s="16"/>
      <c r="D4" s="16"/>
      <c r="E4" s="81">
        <v>1457219</v>
      </c>
      <c r="F4" s="16"/>
      <c r="G4" s="81">
        <v>1733309</v>
      </c>
      <c r="H4" s="16"/>
      <c r="I4" s="81">
        <v>1733821</v>
      </c>
      <c r="J4" s="16"/>
      <c r="K4" s="81">
        <v>1732433</v>
      </c>
      <c r="L4" s="16"/>
      <c r="M4" s="81">
        <v>1268063</v>
      </c>
      <c r="N4" s="16"/>
      <c r="O4" s="81">
        <v>1545395</v>
      </c>
      <c r="P4" s="16"/>
      <c r="Q4" s="81">
        <v>1543930</v>
      </c>
      <c r="R4" s="16"/>
      <c r="S4" s="81">
        <v>1425881</v>
      </c>
      <c r="T4" s="16"/>
      <c r="U4" s="81">
        <v>997885</v>
      </c>
      <c r="V4" s="16"/>
      <c r="W4" s="81">
        <v>997565</v>
      </c>
      <c r="X4" s="16"/>
      <c r="Y4" s="81">
        <v>997826</v>
      </c>
      <c r="Z4" s="16"/>
      <c r="AA4" s="81">
        <v>1254175</v>
      </c>
      <c r="AB4" s="16"/>
      <c r="AC4" s="81">
        <v>1446588</v>
      </c>
      <c r="AD4" s="16"/>
      <c r="AE4" s="81">
        <v>1823434</v>
      </c>
      <c r="AF4" s="16"/>
      <c r="AG4" s="81">
        <v>1621037</v>
      </c>
      <c r="AH4" s="16"/>
      <c r="AI4" s="81">
        <v>1816098</v>
      </c>
      <c r="AJ4" s="16"/>
      <c r="AK4" s="81">
        <v>1785707</v>
      </c>
      <c r="AL4" s="16"/>
      <c r="AM4" s="81">
        <v>1785208</v>
      </c>
      <c r="AN4" s="16"/>
      <c r="AO4" s="81">
        <v>1591385</v>
      </c>
      <c r="AP4" s="16"/>
      <c r="AQ4" s="81">
        <v>1066239</v>
      </c>
      <c r="AR4" s="16"/>
      <c r="AS4" s="81">
        <v>1240729</v>
      </c>
      <c r="AT4" s="16"/>
      <c r="AU4" s="81">
        <v>1949725</v>
      </c>
      <c r="AV4" s="16"/>
      <c r="AW4" s="81">
        <v>2159655</v>
      </c>
      <c r="AX4" s="16"/>
      <c r="AY4" s="81">
        <v>1489694</v>
      </c>
      <c r="AZ4" s="16"/>
      <c r="BA4" s="81">
        <v>1727056</v>
      </c>
      <c r="BB4" s="16"/>
    </row>
    <row r="5" spans="1:54" x14ac:dyDescent="0.25">
      <c r="A5" s="68" t="s">
        <v>63</v>
      </c>
      <c r="B5" s="80"/>
      <c r="C5" s="16"/>
      <c r="D5" s="16"/>
      <c r="E5" s="32">
        <f>E4/E3</f>
        <v>0.57306751506189935</v>
      </c>
      <c r="F5" s="16"/>
      <c r="G5" s="32">
        <f>G4/G3</f>
        <v>0.68164269806881361</v>
      </c>
      <c r="H5" s="16"/>
      <c r="I5" s="32">
        <f>I4/I3</f>
        <v>0.68184404766165085</v>
      </c>
      <c r="J5" s="16"/>
      <c r="K5" s="32">
        <f>K4/K3</f>
        <v>0.68129820149981846</v>
      </c>
      <c r="L5" s="16"/>
      <c r="M5" s="32">
        <f>M4/M3</f>
        <v>0.46417246151824443</v>
      </c>
      <c r="N5" s="16"/>
      <c r="O5" s="32">
        <f>O4/O3</f>
        <v>0.5625575154490865</v>
      </c>
      <c r="P5" s="16"/>
      <c r="Q5" s="32">
        <f>Q4/Q3</f>
        <v>0.56202422346863301</v>
      </c>
      <c r="R5" s="16"/>
      <c r="S5" s="32">
        <f>S4/S3</f>
        <v>0.51081049032943582</v>
      </c>
      <c r="T5" s="16"/>
      <c r="U5" s="32">
        <f>U4/U3</f>
        <v>0.34794243992245361</v>
      </c>
      <c r="V5" s="16"/>
      <c r="W5" s="32">
        <f>W4/W3</f>
        <v>0.3478308623551235</v>
      </c>
      <c r="X5" s="16"/>
      <c r="Y5" s="32">
        <f>Y4/Y3</f>
        <v>0.34792186780847711</v>
      </c>
      <c r="Z5" s="16"/>
      <c r="AA5" s="32">
        <f>AA4/AA3</f>
        <v>0.42893644760215571</v>
      </c>
      <c r="AB5" s="16"/>
      <c r="AC5" s="32">
        <f>AC4/AC3</f>
        <v>0.49474301262894516</v>
      </c>
      <c r="AD5" s="16"/>
      <c r="AE5" s="32">
        <f>AE4/AE3</f>
        <v>0.59948094610624103</v>
      </c>
      <c r="AF5" s="16"/>
      <c r="AG5" s="32">
        <f>AG4/AG3</f>
        <v>0.5312649322677252</v>
      </c>
      <c r="AH5" s="16"/>
      <c r="AI5" s="32">
        <f>AI4/AI3</f>
        <v>0.59001920707776923</v>
      </c>
      <c r="AJ5" s="16"/>
      <c r="AK5" s="32">
        <f>AK4/AK3</f>
        <v>0.55957980130717477</v>
      </c>
      <c r="AL5" s="16"/>
      <c r="AM5" s="32">
        <f>AM4/AM3</f>
        <v>0.55942343168950948</v>
      </c>
      <c r="AN5" s="16"/>
      <c r="AO5" s="32">
        <f>AO4/AO3</f>
        <v>0.50603244438169592</v>
      </c>
      <c r="AP5" s="16"/>
      <c r="AQ5" s="32">
        <f>AQ4/AQ3</f>
        <v>0.33490708568621402</v>
      </c>
      <c r="AR5" s="16"/>
      <c r="AS5" s="32">
        <f>AS4/AS3</f>
        <v>0.39172042291051545</v>
      </c>
      <c r="AT5" s="16"/>
      <c r="AU5" s="32">
        <f>AU4/AU3</f>
        <v>0.60518871980186739</v>
      </c>
      <c r="AV5" s="16"/>
      <c r="AW5" s="32">
        <f>AW4/AW3</f>
        <v>0.64131227513365774</v>
      </c>
      <c r="AX5" s="16"/>
      <c r="AY5" s="32">
        <f>AY4/AY3</f>
        <v>0.43793251043904552</v>
      </c>
      <c r="AZ5" s="16"/>
      <c r="BA5" s="32">
        <f>BA4/BA3</f>
        <v>0.50831107275764675</v>
      </c>
      <c r="BB5" s="16"/>
    </row>
    <row r="6" spans="1:54" x14ac:dyDescent="0.25">
      <c r="A6" s="68" t="s">
        <v>23</v>
      </c>
      <c r="B6" s="80"/>
      <c r="C6" s="16"/>
      <c r="D6" s="16"/>
      <c r="E6" s="81">
        <v>1457219</v>
      </c>
      <c r="F6" s="16"/>
      <c r="G6" s="4">
        <v>1733309</v>
      </c>
      <c r="H6" s="16"/>
      <c r="I6" s="81">
        <v>1733821</v>
      </c>
      <c r="J6" s="16"/>
      <c r="K6" s="4">
        <v>1732433</v>
      </c>
      <c r="L6" s="16"/>
      <c r="M6" s="4">
        <v>1268063</v>
      </c>
      <c r="N6" s="16"/>
      <c r="O6" s="4">
        <v>1545395</v>
      </c>
      <c r="P6" s="16"/>
      <c r="Q6" s="4">
        <v>1543930</v>
      </c>
      <c r="R6" s="16"/>
      <c r="S6" s="4">
        <v>1425881</v>
      </c>
      <c r="T6" s="16"/>
      <c r="U6" s="4">
        <v>997885</v>
      </c>
      <c r="V6" s="16"/>
      <c r="W6" s="4">
        <v>997565</v>
      </c>
      <c r="X6" s="16"/>
      <c r="Y6" s="4">
        <v>997826</v>
      </c>
      <c r="Z6" s="16"/>
      <c r="AA6" s="4">
        <v>1254175</v>
      </c>
      <c r="AB6" s="16"/>
      <c r="AC6" s="4">
        <v>1446588</v>
      </c>
      <c r="AD6" s="16"/>
      <c r="AE6" s="4">
        <v>1823434</v>
      </c>
      <c r="AF6" s="16"/>
      <c r="AG6" s="4">
        <v>1621037</v>
      </c>
      <c r="AH6" s="16"/>
      <c r="AI6" s="4">
        <v>1816098</v>
      </c>
      <c r="AJ6" s="16"/>
      <c r="AK6" s="4">
        <v>1785707</v>
      </c>
      <c r="AL6" s="16"/>
      <c r="AM6" s="4">
        <v>1785208</v>
      </c>
      <c r="AN6" s="16"/>
      <c r="AO6" s="81">
        <v>1591385</v>
      </c>
      <c r="AP6" s="16"/>
      <c r="AQ6" s="81">
        <v>1066239</v>
      </c>
      <c r="AR6" s="16"/>
      <c r="AS6" s="81">
        <v>1240729</v>
      </c>
      <c r="AT6" s="16"/>
      <c r="AU6" s="81">
        <v>1949725</v>
      </c>
      <c r="AV6" s="16"/>
      <c r="AW6" s="81">
        <v>2159655</v>
      </c>
      <c r="AX6" s="16"/>
      <c r="AY6" s="81">
        <v>1489694</v>
      </c>
      <c r="AZ6" s="16"/>
      <c r="BA6" s="4">
        <v>1727056</v>
      </c>
      <c r="BB6" s="16"/>
    </row>
    <row r="7" spans="1:54" x14ac:dyDescent="0.25">
      <c r="A7" s="68" t="s">
        <v>60</v>
      </c>
      <c r="B7" s="80"/>
      <c r="C7" s="16"/>
      <c r="D7" s="16"/>
      <c r="E7" s="32">
        <v>0.57299999999999995</v>
      </c>
      <c r="F7" s="16"/>
      <c r="G7" s="32">
        <v>0.68200000000000005</v>
      </c>
      <c r="H7" s="16"/>
      <c r="I7" s="150">
        <v>0.68200000000000005</v>
      </c>
      <c r="J7" s="16"/>
      <c r="K7" s="32">
        <f>K$6/K$3</f>
        <v>0.68129820149981846</v>
      </c>
      <c r="L7" s="16"/>
      <c r="M7" s="32">
        <f>M$6/M$3</f>
        <v>0.46417246151824443</v>
      </c>
      <c r="N7" s="16"/>
      <c r="O7" s="32">
        <f>O$6/O$3</f>
        <v>0.5625575154490865</v>
      </c>
      <c r="P7" s="16"/>
      <c r="Q7" s="32">
        <f>Q$6/Q$3</f>
        <v>0.56202422346863301</v>
      </c>
      <c r="R7" s="16"/>
      <c r="S7" s="32">
        <f>S$6/S$3</f>
        <v>0.51081049032943582</v>
      </c>
      <c r="T7" s="16"/>
      <c r="U7" s="32">
        <f>U$6/U$3</f>
        <v>0.34794243992245361</v>
      </c>
      <c r="V7" s="16"/>
      <c r="W7" s="32">
        <f>W$6/W$3</f>
        <v>0.3478308623551235</v>
      </c>
      <c r="X7" s="16"/>
      <c r="Y7" s="32">
        <f>Y$6/Y$3</f>
        <v>0.34792186780847711</v>
      </c>
      <c r="Z7" s="16"/>
      <c r="AA7" s="32">
        <f>AA$6/AA$3</f>
        <v>0.42893644760215571</v>
      </c>
      <c r="AB7" s="16"/>
      <c r="AC7" s="32">
        <f>AC$6/AC$3</f>
        <v>0.49474301262894516</v>
      </c>
      <c r="AD7" s="16"/>
      <c r="AE7" s="32">
        <f>AE$6/AE$3</f>
        <v>0.59948094610624103</v>
      </c>
      <c r="AF7" s="16"/>
      <c r="AG7" s="32">
        <f>AG$6/AG$3</f>
        <v>0.5312649322677252</v>
      </c>
      <c r="AH7" s="16"/>
      <c r="AI7" s="32">
        <f>AI$6/AI$3</f>
        <v>0.59001920707776923</v>
      </c>
      <c r="AJ7" s="16"/>
      <c r="AK7" s="32">
        <f>AK$6/AK$3</f>
        <v>0.55957980130717477</v>
      </c>
      <c r="AL7" s="16"/>
      <c r="AM7" s="32">
        <f>AM$6/AM$3</f>
        <v>0.55942343168950948</v>
      </c>
      <c r="AN7" s="16"/>
      <c r="AO7" s="32">
        <f>AO$6/AO$3</f>
        <v>0.50603244438169592</v>
      </c>
      <c r="AP7" s="16"/>
      <c r="AQ7" s="32">
        <f>AQ$6/AQ$3</f>
        <v>0.33490708568621402</v>
      </c>
      <c r="AR7" s="16"/>
      <c r="AS7" s="32">
        <f>AS$6/AS$3</f>
        <v>0.39172042291051545</v>
      </c>
      <c r="AT7" s="16"/>
      <c r="AU7" s="32">
        <f>AU$6/AU$3</f>
        <v>0.60518871980186739</v>
      </c>
      <c r="AV7" s="16"/>
      <c r="AW7" s="32">
        <f>AW$6/AW$3</f>
        <v>0.64131227513365774</v>
      </c>
      <c r="AX7" s="16"/>
      <c r="AY7" s="32">
        <f>AY$6/AY$3</f>
        <v>0.43793251043904552</v>
      </c>
      <c r="AZ7" s="16"/>
      <c r="BA7" s="32">
        <f>BA$6/BA$3</f>
        <v>0.50831107275764675</v>
      </c>
      <c r="BB7" s="16"/>
    </row>
    <row r="8" spans="1:54" x14ac:dyDescent="0.25">
      <c r="A8" s="68" t="s">
        <v>24</v>
      </c>
      <c r="B8" s="80"/>
      <c r="C8" s="16"/>
      <c r="D8" s="16"/>
      <c r="E8" s="81">
        <v>1449731</v>
      </c>
      <c r="F8" s="16"/>
      <c r="G8" s="4">
        <v>1651474</v>
      </c>
      <c r="H8" s="16"/>
      <c r="I8" s="81">
        <v>1659367</v>
      </c>
      <c r="J8" s="16"/>
      <c r="K8" s="4">
        <v>1657939</v>
      </c>
      <c r="L8" s="16"/>
      <c r="M8" s="4">
        <v>1201952</v>
      </c>
      <c r="N8" s="16"/>
      <c r="O8" s="4">
        <v>1528331</v>
      </c>
      <c r="P8" s="16"/>
      <c r="Q8" s="4">
        <v>1510702</v>
      </c>
      <c r="R8" s="16"/>
      <c r="S8" s="4">
        <v>1316815</v>
      </c>
      <c r="T8" s="16"/>
      <c r="U8" s="4">
        <v>983405</v>
      </c>
      <c r="V8" s="16"/>
      <c r="W8" s="4">
        <v>979746</v>
      </c>
      <c r="X8" s="16"/>
      <c r="Y8" s="4">
        <v>982939</v>
      </c>
      <c r="Z8" s="16"/>
      <c r="AA8" s="4">
        <v>1247526</v>
      </c>
      <c r="AB8" s="16"/>
      <c r="AC8" s="4">
        <v>1441204</v>
      </c>
      <c r="AD8" s="16"/>
      <c r="AE8" s="4">
        <v>1803215</v>
      </c>
      <c r="AF8" s="16"/>
      <c r="AG8" s="4">
        <v>1614866</v>
      </c>
      <c r="AH8" s="16"/>
      <c r="AI8" s="4">
        <v>1808874</v>
      </c>
      <c r="AJ8" s="16"/>
      <c r="AK8" s="4">
        <v>1748011</v>
      </c>
      <c r="AL8" s="16"/>
      <c r="AM8" s="4">
        <v>1740183</v>
      </c>
      <c r="AN8" s="16"/>
      <c r="AO8" s="81">
        <v>1584179</v>
      </c>
      <c r="AP8" s="16"/>
      <c r="AQ8" s="81">
        <v>1061594</v>
      </c>
      <c r="AR8" s="16"/>
      <c r="AS8" s="81">
        <v>1226374</v>
      </c>
      <c r="AT8" s="16"/>
      <c r="AU8" s="81">
        <v>1935907</v>
      </c>
      <c r="AV8" s="16"/>
      <c r="AW8" s="81">
        <v>2153613</v>
      </c>
      <c r="AX8" s="16"/>
      <c r="AY8" s="81">
        <v>1467458</v>
      </c>
      <c r="AZ8" s="16"/>
      <c r="BA8" s="4">
        <v>1686511</v>
      </c>
      <c r="BB8" s="16"/>
    </row>
    <row r="9" spans="1:54" x14ac:dyDescent="0.25">
      <c r="A9" s="68" t="s">
        <v>61</v>
      </c>
      <c r="B9" s="80"/>
      <c r="C9" s="16"/>
      <c r="D9" s="16"/>
      <c r="E9" s="32">
        <v>0.995</v>
      </c>
      <c r="F9" s="16"/>
      <c r="G9" s="32">
        <v>0.95299999999999996</v>
      </c>
      <c r="H9" s="16"/>
      <c r="I9" s="32">
        <f>I$8/I$6</f>
        <v>0.95705785083927353</v>
      </c>
      <c r="J9" s="16"/>
      <c r="K9" s="32">
        <f>K$8/K$6</f>
        <v>0.95700035730097499</v>
      </c>
      <c r="L9" s="16"/>
      <c r="M9" s="32">
        <f>M$8/M$6</f>
        <v>0.94786457770631272</v>
      </c>
      <c r="N9" s="16"/>
      <c r="O9" s="32">
        <f>O$8/O$6</f>
        <v>0.98895816279980198</v>
      </c>
      <c r="P9" s="16"/>
      <c r="Q9" s="32">
        <f>Q$8/Q$6</f>
        <v>0.97847829888660753</v>
      </c>
      <c r="R9" s="16"/>
      <c r="S9" s="32">
        <f>S$8/S$6</f>
        <v>0.92350974590446189</v>
      </c>
      <c r="T9" s="16"/>
      <c r="U9" s="32">
        <f>U$8/U$6</f>
        <v>0.98548930989041827</v>
      </c>
      <c r="V9" s="16"/>
      <c r="W9" s="32">
        <f>W$8/W$6</f>
        <v>0.982137504824247</v>
      </c>
      <c r="X9" s="16"/>
      <c r="Y9" s="32">
        <f>Y$8/Y$6</f>
        <v>0.98508056514863318</v>
      </c>
      <c r="Z9" s="16"/>
      <c r="AA9" s="32">
        <f>AA$8/AA$6</f>
        <v>0.99469850698666451</v>
      </c>
      <c r="AB9" s="16"/>
      <c r="AC9" s="32">
        <f>AC$8/AC$6</f>
        <v>0.99627813862689307</v>
      </c>
      <c r="AD9" s="16"/>
      <c r="AE9" s="32">
        <f>AE$8/AE$6</f>
        <v>0.98891158111563127</v>
      </c>
      <c r="AF9" s="16"/>
      <c r="AG9" s="32">
        <f>AG$8/AG$6</f>
        <v>0.99619317757706949</v>
      </c>
      <c r="AH9" s="16"/>
      <c r="AI9" s="32">
        <f>AI$8/AI$6</f>
        <v>0.99602224109051385</v>
      </c>
      <c r="AJ9" s="16"/>
      <c r="AK9" s="32">
        <f>AK$8/AK$6</f>
        <v>0.97889015387182776</v>
      </c>
      <c r="AL9" s="16"/>
      <c r="AM9" s="32">
        <f>AM$8/AM$6</f>
        <v>0.97477884929935332</v>
      </c>
      <c r="AN9" s="16"/>
      <c r="AO9" s="32">
        <f>AO$8/AO$6</f>
        <v>0.9954718688438059</v>
      </c>
      <c r="AP9" s="16"/>
      <c r="AQ9" s="32">
        <f>AQ$8/AQ$6</f>
        <v>0.99564356584217983</v>
      </c>
      <c r="AR9" s="16"/>
      <c r="AS9" s="32">
        <f>AS$8/AS$6</f>
        <v>0.9884301890259678</v>
      </c>
      <c r="AT9" s="16"/>
      <c r="AU9" s="32">
        <f>AU$8/AU$6</f>
        <v>0.99291284668350666</v>
      </c>
      <c r="AV9" s="16"/>
      <c r="AW9" s="32">
        <f>AW$8/AW$6</f>
        <v>0.99720233092785648</v>
      </c>
      <c r="AX9" s="16"/>
      <c r="AY9" s="32">
        <f>AY$8/AY$6</f>
        <v>0.98507344461345758</v>
      </c>
      <c r="AZ9" s="16"/>
      <c r="BA9" s="32">
        <f>BA$8/BA$6</f>
        <v>0.97652363328114433</v>
      </c>
      <c r="BB9" s="16"/>
    </row>
    <row r="10" spans="1:54" x14ac:dyDescent="0.25">
      <c r="A10" s="14" t="s">
        <v>6</v>
      </c>
      <c r="B10" s="16"/>
      <c r="C10" s="16"/>
      <c r="D10" s="16"/>
      <c r="E10" s="82" t="s">
        <v>494</v>
      </c>
      <c r="F10" s="16"/>
      <c r="G10" s="4" t="s">
        <v>495</v>
      </c>
      <c r="H10" s="16"/>
      <c r="I10" s="4" t="s">
        <v>496</v>
      </c>
      <c r="J10" s="16"/>
      <c r="K10" s="4" t="s">
        <v>497</v>
      </c>
      <c r="L10" s="16"/>
      <c r="M10" s="4" t="s">
        <v>498</v>
      </c>
      <c r="N10" s="16"/>
      <c r="O10" s="4" t="s">
        <v>499</v>
      </c>
      <c r="P10" s="16"/>
      <c r="Q10" s="4" t="s">
        <v>435</v>
      </c>
      <c r="R10" s="16"/>
      <c r="S10" s="4" t="s">
        <v>436</v>
      </c>
      <c r="T10" s="16"/>
      <c r="U10" s="4" t="s">
        <v>437</v>
      </c>
      <c r="V10" s="16"/>
      <c r="W10" s="4" t="s">
        <v>438</v>
      </c>
      <c r="X10" s="16"/>
      <c r="Y10" s="4" t="s">
        <v>439</v>
      </c>
      <c r="Z10" s="16"/>
      <c r="AA10" s="4" t="s">
        <v>440</v>
      </c>
      <c r="AB10" s="16"/>
      <c r="AC10" s="4" t="s">
        <v>441</v>
      </c>
      <c r="AD10" s="16"/>
      <c r="AE10" s="4" t="s">
        <v>442</v>
      </c>
      <c r="AF10" s="16"/>
      <c r="AG10" s="4" t="s">
        <v>443</v>
      </c>
      <c r="AH10" s="16"/>
      <c r="AI10" s="4" t="s">
        <v>444</v>
      </c>
      <c r="AJ10" s="16"/>
      <c r="AK10" s="4" t="s">
        <v>445</v>
      </c>
      <c r="AL10" s="16"/>
      <c r="AM10" s="4" t="s">
        <v>446</v>
      </c>
      <c r="AN10" s="16"/>
      <c r="AO10" s="4" t="s">
        <v>976</v>
      </c>
      <c r="AP10" s="16"/>
      <c r="AQ10" s="4" t="s">
        <v>979</v>
      </c>
      <c r="AR10" s="16"/>
      <c r="AS10" s="4" t="s">
        <v>982</v>
      </c>
      <c r="AT10" s="16"/>
      <c r="AU10" s="4" t="s">
        <v>985</v>
      </c>
      <c r="AV10" s="16"/>
      <c r="AW10" s="4" t="s">
        <v>988</v>
      </c>
      <c r="AX10" s="16"/>
      <c r="AY10" s="4" t="s">
        <v>1014</v>
      </c>
      <c r="AZ10" s="16"/>
      <c r="BA10" s="4"/>
      <c r="BB10" s="16"/>
    </row>
    <row r="11" spans="1:54" x14ac:dyDescent="0.25">
      <c r="A11" s="14" t="s">
        <v>137</v>
      </c>
      <c r="B11" s="14" t="s">
        <v>138</v>
      </c>
      <c r="C11" s="14" t="s">
        <v>139</v>
      </c>
      <c r="D11" s="14" t="s">
        <v>136</v>
      </c>
      <c r="E11" s="151" t="s">
        <v>41</v>
      </c>
      <c r="F11" s="152" t="s">
        <v>26</v>
      </c>
      <c r="G11" s="20" t="s">
        <v>41</v>
      </c>
      <c r="H11" s="152" t="s">
        <v>26</v>
      </c>
      <c r="I11" s="20" t="s">
        <v>41</v>
      </c>
      <c r="J11" s="152" t="s">
        <v>26</v>
      </c>
      <c r="K11" s="20" t="s">
        <v>41</v>
      </c>
      <c r="L11" s="152" t="s">
        <v>26</v>
      </c>
      <c r="M11" s="20" t="s">
        <v>41</v>
      </c>
      <c r="N11" s="152" t="s">
        <v>26</v>
      </c>
      <c r="O11" s="20" t="s">
        <v>41</v>
      </c>
      <c r="P11" s="152" t="s">
        <v>26</v>
      </c>
      <c r="Q11" s="20" t="s">
        <v>41</v>
      </c>
      <c r="R11" s="152" t="s">
        <v>26</v>
      </c>
      <c r="S11" s="20" t="s">
        <v>41</v>
      </c>
      <c r="T11" s="152" t="s">
        <v>26</v>
      </c>
      <c r="U11" s="20" t="s">
        <v>41</v>
      </c>
      <c r="V11" s="152" t="s">
        <v>26</v>
      </c>
      <c r="W11" s="20" t="s">
        <v>41</v>
      </c>
      <c r="X11" s="152" t="s">
        <v>26</v>
      </c>
      <c r="Y11" s="20" t="s">
        <v>41</v>
      </c>
      <c r="Z11" s="152" t="s">
        <v>26</v>
      </c>
      <c r="AA11" s="20" t="s">
        <v>41</v>
      </c>
      <c r="AB11" s="152" t="s">
        <v>26</v>
      </c>
      <c r="AC11" s="20" t="s">
        <v>41</v>
      </c>
      <c r="AD11" s="152" t="s">
        <v>26</v>
      </c>
      <c r="AE11" s="20" t="s">
        <v>41</v>
      </c>
      <c r="AF11" s="152" t="s">
        <v>26</v>
      </c>
      <c r="AG11" s="20" t="s">
        <v>41</v>
      </c>
      <c r="AH11" s="152" t="s">
        <v>26</v>
      </c>
      <c r="AI11" s="20" t="s">
        <v>41</v>
      </c>
      <c r="AJ11" s="152" t="s">
        <v>26</v>
      </c>
      <c r="AK11" s="20" t="s">
        <v>41</v>
      </c>
      <c r="AL11" s="152" t="s">
        <v>26</v>
      </c>
      <c r="AM11" s="20" t="s">
        <v>41</v>
      </c>
      <c r="AN11" s="152" t="s">
        <v>26</v>
      </c>
      <c r="AO11" s="20" t="s">
        <v>41</v>
      </c>
      <c r="AP11" s="152" t="s">
        <v>26</v>
      </c>
      <c r="AQ11" s="20" t="s">
        <v>41</v>
      </c>
      <c r="AR11" s="152" t="s">
        <v>26</v>
      </c>
      <c r="AS11" s="20" t="s">
        <v>41</v>
      </c>
      <c r="AT11" s="152" t="s">
        <v>26</v>
      </c>
      <c r="AU11" s="20" t="s">
        <v>41</v>
      </c>
      <c r="AV11" s="152" t="s">
        <v>26</v>
      </c>
      <c r="AW11" s="20" t="s">
        <v>41</v>
      </c>
      <c r="AX11" s="152" t="s">
        <v>26</v>
      </c>
      <c r="AY11" s="20" t="s">
        <v>41</v>
      </c>
      <c r="AZ11" s="152" t="s">
        <v>26</v>
      </c>
      <c r="BA11" s="20" t="s">
        <v>41</v>
      </c>
      <c r="BB11" s="152" t="s">
        <v>26</v>
      </c>
    </row>
    <row r="12" spans="1:54" x14ac:dyDescent="0.25">
      <c r="A12" s="2" t="s">
        <v>447</v>
      </c>
      <c r="B12" s="2" t="s">
        <v>448</v>
      </c>
      <c r="C12" s="2" t="s">
        <v>449</v>
      </c>
      <c r="D12" s="2" t="s">
        <v>450</v>
      </c>
      <c r="E12" s="81">
        <v>1001076</v>
      </c>
      <c r="F12" s="69">
        <v>0.69099999999999995</v>
      </c>
      <c r="G12" s="4"/>
      <c r="H12" s="3"/>
      <c r="I12" s="4"/>
      <c r="J12" s="3"/>
      <c r="K12" s="4"/>
      <c r="L12" s="3"/>
      <c r="M12" s="4"/>
      <c r="N12" s="3"/>
      <c r="O12" s="4"/>
      <c r="P12" s="3"/>
      <c r="Q12" s="4"/>
      <c r="R12" s="3"/>
      <c r="S12" s="4"/>
      <c r="T12" s="3"/>
      <c r="U12" s="4"/>
      <c r="V12" s="3"/>
      <c r="W12" s="4"/>
      <c r="X12" s="3"/>
      <c r="Y12" s="4"/>
      <c r="Z12" s="3"/>
      <c r="AA12" s="4"/>
      <c r="AB12" s="3"/>
      <c r="AC12" s="4"/>
      <c r="AD12" s="3"/>
      <c r="AE12" s="4"/>
      <c r="AF12" s="3"/>
      <c r="AG12" s="4"/>
      <c r="AH12" s="3"/>
      <c r="AI12" s="4"/>
      <c r="AJ12" s="3"/>
      <c r="AK12" s="4"/>
      <c r="AL12" s="3"/>
      <c r="AM12" s="4"/>
      <c r="AN12" s="3"/>
      <c r="AO12" s="4"/>
      <c r="AP12" s="3"/>
      <c r="AQ12" s="4"/>
      <c r="AR12" s="3"/>
      <c r="AS12" s="4"/>
      <c r="AT12" s="3"/>
      <c r="AU12" s="4"/>
      <c r="AV12" s="3"/>
      <c r="AW12" s="4"/>
      <c r="AX12" s="3"/>
      <c r="AY12" s="4"/>
      <c r="AZ12" s="3"/>
      <c r="BA12" s="4"/>
      <c r="BB12" s="3"/>
    </row>
    <row r="13" spans="1:54" x14ac:dyDescent="0.25">
      <c r="A13" s="2" t="s">
        <v>447</v>
      </c>
      <c r="B13" s="2" t="s">
        <v>448</v>
      </c>
      <c r="C13" s="2" t="s">
        <v>449</v>
      </c>
      <c r="D13" s="2" t="s">
        <v>451</v>
      </c>
      <c r="E13" s="81">
        <v>448655</v>
      </c>
      <c r="F13" s="44">
        <v>0.309</v>
      </c>
      <c r="G13" s="4"/>
      <c r="H13" s="3"/>
      <c r="I13" s="4"/>
      <c r="J13" s="3"/>
      <c r="K13" s="4"/>
      <c r="L13" s="3"/>
      <c r="M13" s="4"/>
      <c r="N13" s="3"/>
      <c r="O13" s="4"/>
      <c r="P13" s="3"/>
      <c r="Q13" s="4"/>
      <c r="R13" s="3"/>
      <c r="S13" s="4"/>
      <c r="T13" s="3"/>
      <c r="U13" s="4"/>
      <c r="V13" s="3"/>
      <c r="W13" s="4"/>
      <c r="X13" s="3"/>
      <c r="Y13" s="4"/>
      <c r="Z13" s="3"/>
      <c r="AA13" s="4"/>
      <c r="AB13" s="3"/>
      <c r="AC13" s="4"/>
      <c r="AD13" s="3"/>
      <c r="AE13" s="4"/>
      <c r="AF13" s="3"/>
      <c r="AG13" s="4"/>
      <c r="AH13" s="3"/>
      <c r="AI13" s="4"/>
      <c r="AJ13" s="3"/>
      <c r="AK13" s="4"/>
      <c r="AL13" s="3"/>
      <c r="AM13" s="4"/>
      <c r="AN13" s="3"/>
      <c r="AO13" s="4"/>
      <c r="AP13" s="3"/>
      <c r="AQ13" s="4"/>
      <c r="AR13" s="3"/>
      <c r="AS13" s="4"/>
      <c r="AT13" s="3"/>
      <c r="AU13" s="4"/>
      <c r="AV13" s="3"/>
      <c r="AW13" s="4"/>
      <c r="AX13" s="3"/>
      <c r="AY13" s="4"/>
      <c r="AZ13" s="3"/>
      <c r="BA13" s="4"/>
      <c r="BB13" s="3"/>
    </row>
    <row r="14" spans="1:54" x14ac:dyDescent="0.25">
      <c r="A14" s="2" t="s">
        <v>452</v>
      </c>
      <c r="B14" s="2" t="s">
        <v>453</v>
      </c>
      <c r="C14" s="2" t="s">
        <v>454</v>
      </c>
      <c r="D14" s="2" t="s">
        <v>450</v>
      </c>
      <c r="E14" s="4"/>
      <c r="F14" s="63"/>
      <c r="G14" s="2">
        <v>572177</v>
      </c>
      <c r="H14" s="34">
        <v>0.34599999999999997</v>
      </c>
      <c r="I14" s="4"/>
      <c r="J14" s="3"/>
      <c r="K14" s="4"/>
      <c r="L14" s="3"/>
      <c r="M14" s="4"/>
      <c r="N14" s="3"/>
      <c r="O14" s="4"/>
      <c r="P14" s="3"/>
      <c r="Q14" s="4"/>
      <c r="R14" s="3"/>
      <c r="S14" s="4"/>
      <c r="T14" s="3"/>
      <c r="U14" s="4"/>
      <c r="V14" s="3"/>
      <c r="W14" s="4"/>
      <c r="X14" s="3"/>
      <c r="Y14" s="4"/>
      <c r="Z14" s="3"/>
      <c r="AA14" s="4"/>
      <c r="AB14" s="3"/>
      <c r="AC14" s="4"/>
      <c r="AD14" s="3"/>
      <c r="AE14" s="4"/>
      <c r="AF14" s="3"/>
      <c r="AG14" s="4"/>
      <c r="AH14" s="3"/>
      <c r="AI14" s="4"/>
      <c r="AJ14" s="3"/>
      <c r="AK14" s="4"/>
      <c r="AL14" s="3"/>
      <c r="AM14" s="4"/>
      <c r="AN14" s="3"/>
      <c r="AO14" s="4"/>
      <c r="AP14" s="3"/>
      <c r="AQ14" s="4"/>
      <c r="AR14" s="3"/>
      <c r="AS14" s="4"/>
      <c r="AT14" s="3"/>
      <c r="AU14" s="4"/>
      <c r="AV14" s="3"/>
      <c r="AW14" s="4"/>
      <c r="AX14" s="3"/>
      <c r="AY14" s="4"/>
      <c r="AZ14" s="3"/>
      <c r="BA14" s="4"/>
      <c r="BB14" s="3"/>
    </row>
    <row r="15" spans="1:54" x14ac:dyDescent="0.25">
      <c r="A15" s="2" t="s">
        <v>452</v>
      </c>
      <c r="B15" s="2" t="s">
        <v>453</v>
      </c>
      <c r="C15" s="2" t="s">
        <v>454</v>
      </c>
      <c r="D15" s="2" t="s">
        <v>451</v>
      </c>
      <c r="E15" s="4"/>
      <c r="F15" s="63"/>
      <c r="G15" s="2">
        <v>1079297</v>
      </c>
      <c r="H15" s="34">
        <v>0.65400000000000003</v>
      </c>
      <c r="I15" s="4"/>
      <c r="J15" s="3"/>
      <c r="K15" s="4"/>
      <c r="L15" s="3"/>
      <c r="M15" s="4"/>
      <c r="N15" s="3"/>
      <c r="O15" s="4"/>
      <c r="P15" s="3"/>
      <c r="Q15" s="4"/>
      <c r="R15" s="3"/>
      <c r="S15" s="4"/>
      <c r="T15" s="3"/>
      <c r="U15" s="4"/>
      <c r="V15" s="3"/>
      <c r="W15" s="4"/>
      <c r="X15" s="3"/>
      <c r="Y15" s="4"/>
      <c r="Z15" s="3"/>
      <c r="AA15" s="4"/>
      <c r="AB15" s="3"/>
      <c r="AC15" s="4"/>
      <c r="AD15" s="3"/>
      <c r="AE15" s="4"/>
      <c r="AF15" s="3"/>
      <c r="AG15" s="4"/>
      <c r="AH15" s="3"/>
      <c r="AI15" s="4"/>
      <c r="AJ15" s="3"/>
      <c r="AK15" s="4"/>
      <c r="AL15" s="3"/>
      <c r="AM15" s="4"/>
      <c r="AN15" s="3"/>
      <c r="AO15" s="4"/>
      <c r="AP15" s="3"/>
      <c r="AQ15" s="4"/>
      <c r="AR15" s="3"/>
      <c r="AS15" s="4"/>
      <c r="AT15" s="3"/>
      <c r="AU15" s="4"/>
      <c r="AV15" s="3"/>
      <c r="AW15" s="4"/>
      <c r="AX15" s="3"/>
      <c r="AY15" s="4"/>
      <c r="AZ15" s="3"/>
      <c r="BA15" s="4"/>
      <c r="BB15" s="3"/>
    </row>
    <row r="16" spans="1:54" x14ac:dyDescent="0.25">
      <c r="A16" s="2" t="s">
        <v>455</v>
      </c>
      <c r="B16" s="2" t="s">
        <v>456</v>
      </c>
      <c r="C16" s="2" t="s">
        <v>457</v>
      </c>
      <c r="D16" s="2" t="s">
        <v>450</v>
      </c>
      <c r="E16" s="4"/>
      <c r="F16" s="3"/>
      <c r="G16" s="4"/>
      <c r="H16" s="3"/>
      <c r="I16" s="4">
        <v>1035308</v>
      </c>
      <c r="J16" s="3">
        <v>0.624</v>
      </c>
      <c r="K16" s="4"/>
      <c r="L16" s="3"/>
      <c r="M16" s="4"/>
      <c r="N16" s="3"/>
      <c r="O16" s="4"/>
      <c r="P16" s="3"/>
      <c r="Q16" s="4"/>
      <c r="R16" s="3"/>
      <c r="S16" s="4"/>
      <c r="T16" s="3"/>
      <c r="U16" s="4"/>
      <c r="V16" s="3"/>
      <c r="W16" s="4"/>
      <c r="X16" s="3"/>
      <c r="Y16" s="4"/>
      <c r="Z16" s="3"/>
      <c r="AA16" s="4"/>
      <c r="AB16" s="3"/>
      <c r="AC16" s="4"/>
      <c r="AD16" s="3"/>
      <c r="AE16" s="4"/>
      <c r="AF16" s="3"/>
      <c r="AG16" s="4"/>
      <c r="AH16" s="3"/>
      <c r="AI16" s="4"/>
      <c r="AJ16" s="3"/>
      <c r="AK16" s="4"/>
      <c r="AL16" s="3"/>
      <c r="AM16" s="4"/>
      <c r="AN16" s="3"/>
      <c r="AO16" s="4"/>
      <c r="AP16" s="3"/>
      <c r="AQ16" s="4"/>
      <c r="AR16" s="3"/>
      <c r="AS16" s="4"/>
      <c r="AT16" s="3"/>
      <c r="AU16" s="4"/>
      <c r="AV16" s="3"/>
      <c r="AW16" s="4"/>
      <c r="AX16" s="3"/>
      <c r="AY16" s="4"/>
      <c r="AZ16" s="3"/>
      <c r="BA16" s="4"/>
      <c r="BB16" s="3"/>
    </row>
    <row r="17" spans="1:54" x14ac:dyDescent="0.25">
      <c r="A17" s="2" t="s">
        <v>455</v>
      </c>
      <c r="B17" s="2" t="s">
        <v>456</v>
      </c>
      <c r="C17" s="2" t="s">
        <v>457</v>
      </c>
      <c r="D17" s="2" t="s">
        <v>451</v>
      </c>
      <c r="E17" s="4"/>
      <c r="F17" s="3"/>
      <c r="G17" s="4"/>
      <c r="H17" s="3"/>
      <c r="I17" s="4">
        <v>624059</v>
      </c>
      <c r="J17" s="3">
        <v>0.376</v>
      </c>
      <c r="K17" s="4"/>
      <c r="L17" s="3"/>
      <c r="M17" s="4"/>
      <c r="N17" s="3"/>
      <c r="O17" s="4"/>
      <c r="P17" s="3"/>
      <c r="Q17" s="4"/>
      <c r="R17" s="3"/>
      <c r="S17" s="4"/>
      <c r="T17" s="3"/>
      <c r="U17" s="4"/>
      <c r="V17" s="3"/>
      <c r="W17" s="4"/>
      <c r="X17" s="3"/>
      <c r="Y17" s="4"/>
      <c r="Z17" s="3"/>
      <c r="AA17" s="4"/>
      <c r="AB17" s="3"/>
      <c r="AC17" s="4"/>
      <c r="AD17" s="3"/>
      <c r="AE17" s="4"/>
      <c r="AF17" s="3"/>
      <c r="AG17" s="4"/>
      <c r="AH17" s="3"/>
      <c r="AI17" s="4"/>
      <c r="AJ17" s="3"/>
      <c r="AK17" s="4"/>
      <c r="AL17" s="3"/>
      <c r="AM17" s="4"/>
      <c r="AN17" s="3"/>
      <c r="AO17" s="4"/>
      <c r="AP17" s="3"/>
      <c r="AQ17" s="4"/>
      <c r="AR17" s="3"/>
      <c r="AS17" s="4"/>
      <c r="AT17" s="3"/>
      <c r="AU17" s="4"/>
      <c r="AV17" s="3"/>
      <c r="AW17" s="4"/>
      <c r="AX17" s="3"/>
      <c r="AY17" s="4"/>
      <c r="AZ17" s="3"/>
      <c r="BA17" s="4"/>
      <c r="BB17" s="3"/>
    </row>
    <row r="18" spans="1:54" x14ac:dyDescent="0.25">
      <c r="A18" s="2" t="s">
        <v>458</v>
      </c>
      <c r="B18" s="2" t="s">
        <v>459</v>
      </c>
      <c r="C18" s="2" t="s">
        <v>460</v>
      </c>
      <c r="D18" s="2" t="s">
        <v>450</v>
      </c>
      <c r="E18" s="4"/>
      <c r="F18" s="3"/>
      <c r="G18" s="4"/>
      <c r="H18" s="3"/>
      <c r="I18" s="4"/>
      <c r="J18" s="3"/>
      <c r="K18" s="4">
        <v>992833</v>
      </c>
      <c r="L18" s="3">
        <v>0.59899999999999998</v>
      </c>
      <c r="M18" s="4"/>
      <c r="N18" s="3"/>
      <c r="O18" s="4"/>
      <c r="P18" s="3"/>
      <c r="Q18" s="4"/>
      <c r="R18" s="3"/>
      <c r="S18" s="4"/>
      <c r="T18" s="3"/>
      <c r="U18" s="4"/>
      <c r="V18" s="3"/>
      <c r="W18" s="4"/>
      <c r="X18" s="3"/>
      <c r="Y18" s="4"/>
      <c r="Z18" s="3"/>
      <c r="AA18" s="4"/>
      <c r="AB18" s="3"/>
      <c r="AC18" s="4"/>
      <c r="AD18" s="3"/>
      <c r="AE18" s="4"/>
      <c r="AF18" s="3"/>
      <c r="AG18" s="4"/>
      <c r="AH18" s="3"/>
      <c r="AI18" s="4"/>
      <c r="AJ18" s="3"/>
      <c r="AK18" s="4"/>
      <c r="AL18" s="3"/>
      <c r="AM18" s="4"/>
      <c r="AN18" s="3"/>
      <c r="AO18" s="4"/>
      <c r="AP18" s="3"/>
      <c r="AQ18" s="4"/>
      <c r="AR18" s="3"/>
      <c r="AS18" s="4"/>
      <c r="AT18" s="3"/>
      <c r="AU18" s="4"/>
      <c r="AV18" s="3"/>
      <c r="AW18" s="4"/>
      <c r="AX18" s="3"/>
      <c r="AY18" s="4"/>
      <c r="AZ18" s="3"/>
      <c r="BA18" s="4"/>
      <c r="BB18" s="3"/>
    </row>
    <row r="19" spans="1:54" x14ac:dyDescent="0.25">
      <c r="A19" s="2" t="s">
        <v>458</v>
      </c>
      <c r="B19" s="2" t="s">
        <v>459</v>
      </c>
      <c r="C19" s="2" t="s">
        <v>460</v>
      </c>
      <c r="D19" s="2" t="s">
        <v>451</v>
      </c>
      <c r="E19" s="4"/>
      <c r="F19" s="3"/>
      <c r="G19" s="4"/>
      <c r="H19" s="3"/>
      <c r="I19" s="4"/>
      <c r="J19" s="3"/>
      <c r="K19" s="4">
        <v>665106</v>
      </c>
      <c r="L19" s="3">
        <v>0.40100000000000002</v>
      </c>
      <c r="M19" s="4"/>
      <c r="N19" s="3"/>
      <c r="O19" s="4"/>
      <c r="P19" s="3"/>
      <c r="Q19" s="4"/>
      <c r="R19" s="3"/>
      <c r="S19" s="4"/>
      <c r="T19" s="3"/>
      <c r="U19" s="4"/>
      <c r="V19" s="3"/>
      <c r="W19" s="4"/>
      <c r="X19" s="3"/>
      <c r="Y19" s="4"/>
      <c r="Z19" s="3"/>
      <c r="AA19" s="4"/>
      <c r="AB19" s="3"/>
      <c r="AC19" s="4"/>
      <c r="AD19" s="3"/>
      <c r="AE19" s="4"/>
      <c r="AF19" s="3"/>
      <c r="AG19" s="4"/>
      <c r="AH19" s="3"/>
      <c r="AI19" s="4"/>
      <c r="AJ19" s="3"/>
      <c r="AK19" s="4"/>
      <c r="AL19" s="3"/>
      <c r="AM19" s="4"/>
      <c r="AN19" s="3"/>
      <c r="AO19" s="4"/>
      <c r="AP19" s="3"/>
      <c r="AQ19" s="4"/>
      <c r="AR19" s="3"/>
      <c r="AS19" s="4"/>
      <c r="AT19" s="3"/>
      <c r="AU19" s="4"/>
      <c r="AV19" s="3"/>
      <c r="AW19" s="4"/>
      <c r="AX19" s="3"/>
      <c r="AY19" s="4"/>
      <c r="AZ19" s="3"/>
      <c r="BA19" s="4"/>
      <c r="BB19" s="3"/>
    </row>
    <row r="20" spans="1:54" x14ac:dyDescent="0.25">
      <c r="A20" s="2" t="s">
        <v>461</v>
      </c>
      <c r="B20" s="2" t="s">
        <v>462</v>
      </c>
      <c r="C20" s="2" t="s">
        <v>463</v>
      </c>
      <c r="D20" s="2" t="s">
        <v>450</v>
      </c>
      <c r="E20" s="4"/>
      <c r="F20" s="3"/>
      <c r="G20" s="4"/>
      <c r="H20" s="3"/>
      <c r="I20" s="4"/>
      <c r="J20" s="3"/>
      <c r="K20" s="4"/>
      <c r="L20" s="3"/>
      <c r="M20" s="4">
        <v>632777</v>
      </c>
      <c r="N20" s="3">
        <v>0.52700000000000002</v>
      </c>
      <c r="O20" s="4"/>
      <c r="P20" s="3"/>
      <c r="Q20" s="4"/>
      <c r="R20" s="3"/>
      <c r="S20" s="4"/>
      <c r="T20" s="3"/>
      <c r="U20" s="4"/>
      <c r="V20" s="3"/>
      <c r="W20" s="4"/>
      <c r="X20" s="3"/>
      <c r="Y20" s="4"/>
      <c r="Z20" s="3"/>
      <c r="AA20" s="4"/>
      <c r="AB20" s="3"/>
      <c r="AC20" s="4"/>
      <c r="AD20" s="3"/>
      <c r="AE20" s="4"/>
      <c r="AF20" s="3"/>
      <c r="AG20" s="4"/>
      <c r="AH20" s="3"/>
      <c r="AI20" s="4"/>
      <c r="AJ20" s="3"/>
      <c r="AK20" s="4"/>
      <c r="AL20" s="3"/>
      <c r="AM20" s="4"/>
      <c r="AN20" s="3"/>
      <c r="AO20" s="4"/>
      <c r="AP20" s="3"/>
      <c r="AQ20" s="4"/>
      <c r="AR20" s="3"/>
      <c r="AS20" s="4"/>
      <c r="AT20" s="3"/>
      <c r="AU20" s="4"/>
      <c r="AV20" s="3"/>
      <c r="AW20" s="4"/>
      <c r="AX20" s="3"/>
      <c r="AY20" s="4"/>
      <c r="AZ20" s="3"/>
      <c r="BA20" s="4"/>
      <c r="BB20" s="3"/>
    </row>
    <row r="21" spans="1:54" x14ac:dyDescent="0.25">
      <c r="A21" s="2" t="s">
        <v>461</v>
      </c>
      <c r="B21" s="2" t="s">
        <v>462</v>
      </c>
      <c r="C21" s="2" t="s">
        <v>463</v>
      </c>
      <c r="D21" s="2" t="s">
        <v>451</v>
      </c>
      <c r="E21" s="4"/>
      <c r="F21" s="3"/>
      <c r="G21" s="4"/>
      <c r="H21" s="3"/>
      <c r="I21" s="4"/>
      <c r="J21" s="3"/>
      <c r="K21" s="4"/>
      <c r="L21" s="3"/>
      <c r="M21" s="4">
        <v>569175</v>
      </c>
      <c r="N21" s="3">
        <v>0.47299999999999998</v>
      </c>
      <c r="O21" s="4"/>
      <c r="P21" s="3"/>
      <c r="Q21" s="4"/>
      <c r="R21" s="3"/>
      <c r="S21" s="4"/>
      <c r="T21" s="3"/>
      <c r="U21" s="4"/>
      <c r="V21" s="3"/>
      <c r="W21" s="4"/>
      <c r="X21" s="3"/>
      <c r="Y21" s="4"/>
      <c r="Z21" s="3"/>
      <c r="AA21" s="4"/>
      <c r="AB21" s="3"/>
      <c r="AC21" s="4"/>
      <c r="AD21" s="3"/>
      <c r="AE21" s="4"/>
      <c r="AF21" s="3"/>
      <c r="AG21" s="4"/>
      <c r="AH21" s="3"/>
      <c r="AI21" s="4"/>
      <c r="AJ21" s="3"/>
      <c r="AK21" s="4"/>
      <c r="AL21" s="3"/>
      <c r="AM21" s="4"/>
      <c r="AN21" s="3"/>
      <c r="AO21" s="4"/>
      <c r="AP21" s="3"/>
      <c r="AQ21" s="4"/>
      <c r="AR21" s="3"/>
      <c r="AS21" s="4"/>
      <c r="AT21" s="3"/>
      <c r="AU21" s="4"/>
      <c r="AV21" s="3"/>
      <c r="AW21" s="4"/>
      <c r="AX21" s="3"/>
      <c r="AY21" s="4"/>
      <c r="AZ21" s="3"/>
      <c r="BA21" s="4"/>
      <c r="BB21" s="3"/>
    </row>
    <row r="22" spans="1:54" x14ac:dyDescent="0.25">
      <c r="A22" s="2" t="s">
        <v>464</v>
      </c>
      <c r="B22" s="2" t="s">
        <v>465</v>
      </c>
      <c r="C22" s="2" t="s">
        <v>466</v>
      </c>
      <c r="D22" s="2" t="s">
        <v>450</v>
      </c>
      <c r="E22" s="4"/>
      <c r="F22" s="3"/>
      <c r="G22" s="4"/>
      <c r="H22" s="3"/>
      <c r="I22" s="4"/>
      <c r="J22" s="3"/>
      <c r="K22" s="4"/>
      <c r="L22" s="3"/>
      <c r="M22" s="4"/>
      <c r="N22" s="3"/>
      <c r="O22" s="4">
        <v>1442583</v>
      </c>
      <c r="P22" s="3">
        <v>0.94399999999999995</v>
      </c>
      <c r="Q22" s="4"/>
      <c r="R22" s="3"/>
      <c r="S22" s="4"/>
      <c r="T22" s="3"/>
      <c r="U22" s="4"/>
      <c r="V22" s="3"/>
      <c r="W22" s="4"/>
      <c r="X22" s="3"/>
      <c r="Y22" s="4"/>
      <c r="Z22" s="3"/>
      <c r="AA22" s="4"/>
      <c r="AB22" s="3"/>
      <c r="AC22" s="4"/>
      <c r="AD22" s="3"/>
      <c r="AE22" s="4"/>
      <c r="AF22" s="3"/>
      <c r="AG22" s="4"/>
      <c r="AH22" s="3"/>
      <c r="AI22" s="4"/>
      <c r="AJ22" s="3"/>
      <c r="AK22" s="4"/>
      <c r="AL22" s="3"/>
      <c r="AM22" s="4"/>
      <c r="AN22" s="3"/>
      <c r="AO22" s="4"/>
      <c r="AP22" s="3"/>
      <c r="AQ22" s="4"/>
      <c r="AR22" s="3"/>
      <c r="AS22" s="4"/>
      <c r="AT22" s="3"/>
      <c r="AU22" s="4"/>
      <c r="AV22" s="3"/>
      <c r="AW22" s="4"/>
      <c r="AX22" s="3"/>
      <c r="AY22" s="4"/>
      <c r="AZ22" s="3"/>
      <c r="BA22" s="4"/>
      <c r="BB22" s="3"/>
    </row>
    <row r="23" spans="1:54" x14ac:dyDescent="0.25">
      <c r="A23" s="2" t="s">
        <v>464</v>
      </c>
      <c r="B23" s="2" t="s">
        <v>465</v>
      </c>
      <c r="C23" s="2" t="s">
        <v>466</v>
      </c>
      <c r="D23" s="2" t="s">
        <v>451</v>
      </c>
      <c r="E23" s="4"/>
      <c r="F23" s="3"/>
      <c r="G23" s="4"/>
      <c r="H23" s="3"/>
      <c r="I23" s="4"/>
      <c r="J23" s="3"/>
      <c r="K23" s="4"/>
      <c r="L23" s="3"/>
      <c r="M23" s="4"/>
      <c r="N23" s="3"/>
      <c r="O23" s="4">
        <v>85748</v>
      </c>
      <c r="P23" s="3">
        <v>5.6000000000000001E-2</v>
      </c>
      <c r="Q23" s="4"/>
      <c r="R23" s="3"/>
      <c r="S23" s="4"/>
      <c r="T23" s="3"/>
      <c r="U23" s="4"/>
      <c r="V23" s="3"/>
      <c r="W23" s="4"/>
      <c r="X23" s="3"/>
      <c r="Y23" s="4"/>
      <c r="Z23" s="3"/>
      <c r="AA23" s="4"/>
      <c r="AB23" s="3"/>
      <c r="AC23" s="4"/>
      <c r="AD23" s="3"/>
      <c r="AE23" s="4"/>
      <c r="AF23" s="3"/>
      <c r="AG23" s="4"/>
      <c r="AH23" s="3"/>
      <c r="AI23" s="4"/>
      <c r="AJ23" s="3"/>
      <c r="AK23" s="4"/>
      <c r="AL23" s="3"/>
      <c r="AM23" s="4"/>
      <c r="AN23" s="3"/>
      <c r="AO23" s="4"/>
      <c r="AP23" s="3"/>
      <c r="AQ23" s="4"/>
      <c r="AR23" s="3"/>
      <c r="AS23" s="4"/>
      <c r="AT23" s="3"/>
      <c r="AU23" s="4"/>
      <c r="AV23" s="3"/>
      <c r="AW23" s="4"/>
      <c r="AX23" s="3"/>
      <c r="AY23" s="4"/>
      <c r="AZ23" s="3"/>
      <c r="BA23" s="4"/>
      <c r="BB23" s="3"/>
    </row>
    <row r="24" spans="1:54" x14ac:dyDescent="0.25">
      <c r="A24" s="2" t="s">
        <v>467</v>
      </c>
      <c r="B24" s="2" t="s">
        <v>468</v>
      </c>
      <c r="C24" s="2" t="s">
        <v>469</v>
      </c>
      <c r="D24" s="2" t="s">
        <v>450</v>
      </c>
      <c r="E24" s="4"/>
      <c r="F24" s="3"/>
      <c r="G24" s="4"/>
      <c r="H24" s="3"/>
      <c r="I24" s="4"/>
      <c r="J24" s="3"/>
      <c r="K24" s="4"/>
      <c r="L24" s="3"/>
      <c r="M24" s="4"/>
      <c r="N24" s="3"/>
      <c r="O24" s="4"/>
      <c r="P24" s="3"/>
      <c r="Q24" s="4">
        <v>932632</v>
      </c>
      <c r="R24" s="3">
        <v>0.61699999999999999</v>
      </c>
      <c r="S24" s="4"/>
      <c r="T24" s="3"/>
      <c r="U24" s="4"/>
      <c r="V24" s="3"/>
      <c r="W24" s="4"/>
      <c r="X24" s="3"/>
      <c r="Y24" s="4"/>
      <c r="Z24" s="3"/>
      <c r="AA24" s="4"/>
      <c r="AB24" s="3"/>
      <c r="AC24" s="4"/>
      <c r="AD24" s="3"/>
      <c r="AE24" s="4"/>
      <c r="AF24" s="3"/>
      <c r="AG24" s="4"/>
      <c r="AH24" s="3"/>
      <c r="AI24" s="4"/>
      <c r="AJ24" s="3"/>
      <c r="AK24" s="4"/>
      <c r="AL24" s="3"/>
      <c r="AM24" s="4"/>
      <c r="AN24" s="3"/>
      <c r="AO24" s="4"/>
      <c r="AP24" s="3"/>
      <c r="AQ24" s="4"/>
      <c r="AR24" s="3"/>
      <c r="AS24" s="4"/>
      <c r="AT24" s="3"/>
      <c r="AU24" s="4"/>
      <c r="AV24" s="3"/>
      <c r="AW24" s="4"/>
      <c r="AX24" s="3"/>
      <c r="AY24" s="4"/>
      <c r="AZ24" s="3"/>
      <c r="BA24" s="4"/>
      <c r="BB24" s="3"/>
    </row>
    <row r="25" spans="1:54" x14ac:dyDescent="0.25">
      <c r="A25" s="2" t="s">
        <v>467</v>
      </c>
      <c r="B25" s="2" t="s">
        <v>468</v>
      </c>
      <c r="C25" s="2" t="s">
        <v>469</v>
      </c>
      <c r="D25" s="2" t="s">
        <v>451</v>
      </c>
      <c r="E25" s="4"/>
      <c r="F25" s="3"/>
      <c r="G25" s="4"/>
      <c r="H25" s="3"/>
      <c r="I25" s="4"/>
      <c r="J25" s="3"/>
      <c r="K25" s="4"/>
      <c r="L25" s="3"/>
      <c r="M25" s="4"/>
      <c r="N25" s="3"/>
      <c r="O25" s="4"/>
      <c r="P25" s="3"/>
      <c r="Q25" s="4">
        <v>578070</v>
      </c>
      <c r="R25" s="3">
        <v>0.38300000000000001</v>
      </c>
      <c r="S25" s="4"/>
      <c r="T25" s="3"/>
      <c r="U25" s="4"/>
      <c r="V25" s="3"/>
      <c r="W25" s="4"/>
      <c r="X25" s="3"/>
      <c r="Y25" s="4"/>
      <c r="Z25" s="3"/>
      <c r="AA25" s="4"/>
      <c r="AB25" s="3"/>
      <c r="AC25" s="4"/>
      <c r="AD25" s="3"/>
      <c r="AE25" s="4"/>
      <c r="AF25" s="3"/>
      <c r="AG25" s="4"/>
      <c r="AH25" s="3"/>
      <c r="AI25" s="4"/>
      <c r="AJ25" s="3"/>
      <c r="AK25" s="4"/>
      <c r="AL25" s="3"/>
      <c r="AM25" s="4"/>
      <c r="AN25" s="3"/>
      <c r="AO25" s="4"/>
      <c r="AP25" s="3"/>
      <c r="AQ25" s="4"/>
      <c r="AR25" s="3"/>
      <c r="AS25" s="4"/>
      <c r="AT25" s="3"/>
      <c r="AU25" s="4"/>
      <c r="AV25" s="3"/>
      <c r="AW25" s="4"/>
      <c r="AX25" s="3"/>
      <c r="AY25" s="4"/>
      <c r="AZ25" s="3"/>
      <c r="BA25" s="4"/>
      <c r="BB25" s="3"/>
    </row>
    <row r="26" spans="1:54" x14ac:dyDescent="0.25">
      <c r="A26" s="2" t="s">
        <v>470</v>
      </c>
      <c r="B26" s="2" t="s">
        <v>471</v>
      </c>
      <c r="C26" s="2" t="s">
        <v>472</v>
      </c>
      <c r="D26" s="2" t="s">
        <v>450</v>
      </c>
      <c r="E26" s="4"/>
      <c r="F26" s="3"/>
      <c r="G26" s="4"/>
      <c r="H26" s="3"/>
      <c r="I26" s="4"/>
      <c r="J26" s="3"/>
      <c r="K26" s="4"/>
      <c r="L26" s="3"/>
      <c r="M26" s="4"/>
      <c r="N26" s="3"/>
      <c r="O26" s="4"/>
      <c r="P26" s="3"/>
      <c r="Q26" s="4"/>
      <c r="R26" s="3"/>
      <c r="S26" s="4">
        <v>1024850</v>
      </c>
      <c r="T26" s="3">
        <v>0.77800000000000002</v>
      </c>
      <c r="U26" s="4"/>
      <c r="V26" s="3"/>
      <c r="W26" s="4"/>
      <c r="X26" s="3"/>
      <c r="Y26" s="4"/>
      <c r="Z26" s="3"/>
      <c r="AA26" s="4"/>
      <c r="AB26" s="3"/>
      <c r="AC26" s="4"/>
      <c r="AD26" s="3"/>
      <c r="AE26" s="4"/>
      <c r="AF26" s="3"/>
      <c r="AG26" s="4"/>
      <c r="AH26" s="3"/>
      <c r="AI26" s="4"/>
      <c r="AJ26" s="3"/>
      <c r="AK26" s="4"/>
      <c r="AL26" s="3"/>
      <c r="AM26" s="4"/>
      <c r="AN26" s="3"/>
      <c r="AO26" s="4"/>
      <c r="AP26" s="3"/>
      <c r="AQ26" s="4"/>
      <c r="AR26" s="3"/>
      <c r="AS26" s="4"/>
      <c r="AT26" s="3"/>
      <c r="AU26" s="4"/>
      <c r="AV26" s="3"/>
      <c r="AW26" s="4"/>
      <c r="AX26" s="3"/>
      <c r="AY26" s="4"/>
      <c r="AZ26" s="3"/>
      <c r="BA26" s="4"/>
      <c r="BB26" s="3"/>
    </row>
    <row r="27" spans="1:54" x14ac:dyDescent="0.25">
      <c r="A27" s="2" t="s">
        <v>470</v>
      </c>
      <c r="B27" s="2" t="s">
        <v>471</v>
      </c>
      <c r="C27" s="2" t="s">
        <v>472</v>
      </c>
      <c r="D27" s="2" t="s">
        <v>451</v>
      </c>
      <c r="E27" s="4"/>
      <c r="F27" s="3"/>
      <c r="G27" s="4"/>
      <c r="H27" s="3"/>
      <c r="I27" s="4"/>
      <c r="J27" s="3"/>
      <c r="K27" s="4"/>
      <c r="L27" s="3"/>
      <c r="M27" s="4"/>
      <c r="N27" s="3"/>
      <c r="O27" s="4"/>
      <c r="P27" s="3"/>
      <c r="Q27" s="4"/>
      <c r="R27" s="3"/>
      <c r="S27" s="4">
        <v>291965</v>
      </c>
      <c r="T27" s="3">
        <v>0.222</v>
      </c>
      <c r="U27" s="4"/>
      <c r="V27" s="3"/>
      <c r="W27" s="4"/>
      <c r="X27" s="3"/>
      <c r="Y27" s="4"/>
      <c r="Z27" s="3"/>
      <c r="AA27" s="4"/>
      <c r="AB27" s="3"/>
      <c r="AC27" s="4"/>
      <c r="AD27" s="3"/>
      <c r="AE27" s="4"/>
      <c r="AF27" s="3"/>
      <c r="AG27" s="4"/>
      <c r="AH27" s="3"/>
      <c r="AI27" s="4"/>
      <c r="AJ27" s="3"/>
      <c r="AK27" s="4"/>
      <c r="AL27" s="3"/>
      <c r="AM27" s="4"/>
      <c r="AN27" s="3"/>
      <c r="AO27" s="4"/>
      <c r="AP27" s="3"/>
      <c r="AQ27" s="4"/>
      <c r="AR27" s="3"/>
      <c r="AS27" s="4"/>
      <c r="AT27" s="3"/>
      <c r="AU27" s="4"/>
      <c r="AV27" s="3"/>
      <c r="AW27" s="4"/>
      <c r="AX27" s="3"/>
      <c r="AY27" s="4"/>
      <c r="AZ27" s="3"/>
      <c r="BA27" s="4"/>
      <c r="BB27" s="3"/>
    </row>
    <row r="28" spans="1:54" x14ac:dyDescent="0.25">
      <c r="A28" s="2" t="s">
        <v>473</v>
      </c>
      <c r="B28" s="2" t="s">
        <v>474</v>
      </c>
      <c r="C28" s="2" t="s">
        <v>437</v>
      </c>
      <c r="D28" s="2" t="s">
        <v>450</v>
      </c>
      <c r="E28" s="4"/>
      <c r="F28" s="3"/>
      <c r="G28" s="4"/>
      <c r="H28" s="3"/>
      <c r="I28" s="4"/>
      <c r="J28" s="3"/>
      <c r="K28" s="4"/>
      <c r="L28" s="3"/>
      <c r="M28" s="4"/>
      <c r="N28" s="3"/>
      <c r="O28" s="4"/>
      <c r="P28" s="3"/>
      <c r="Q28" s="4"/>
      <c r="R28" s="3"/>
      <c r="S28" s="4"/>
      <c r="T28" s="3"/>
      <c r="U28" s="4">
        <v>610455</v>
      </c>
      <c r="V28" s="3">
        <v>0.62070000000000003</v>
      </c>
      <c r="W28" s="4"/>
      <c r="X28" s="3"/>
      <c r="Y28" s="4"/>
      <c r="Z28" s="3"/>
      <c r="AA28" s="4"/>
      <c r="AB28" s="3"/>
      <c r="AC28" s="4"/>
      <c r="AD28" s="3"/>
      <c r="AE28" s="4"/>
      <c r="AF28" s="3"/>
      <c r="AG28" s="4"/>
      <c r="AH28" s="3"/>
      <c r="AI28" s="4"/>
      <c r="AJ28" s="3"/>
      <c r="AK28" s="4"/>
      <c r="AL28" s="3"/>
      <c r="AM28" s="4"/>
      <c r="AN28" s="3"/>
      <c r="AO28" s="4"/>
      <c r="AP28" s="3"/>
      <c r="AQ28" s="4"/>
      <c r="AR28" s="3"/>
      <c r="AS28" s="4"/>
      <c r="AT28" s="3"/>
      <c r="AU28" s="4"/>
      <c r="AV28" s="3"/>
      <c r="AW28" s="4"/>
      <c r="AX28" s="3"/>
      <c r="AY28" s="4"/>
      <c r="AZ28" s="3"/>
      <c r="BA28" s="4"/>
      <c r="BB28" s="3"/>
    </row>
    <row r="29" spans="1:54" x14ac:dyDescent="0.25">
      <c r="A29" s="2" t="s">
        <v>473</v>
      </c>
      <c r="B29" s="2" t="s">
        <v>474</v>
      </c>
      <c r="C29" s="2" t="s">
        <v>437</v>
      </c>
      <c r="D29" s="2" t="s">
        <v>451</v>
      </c>
      <c r="E29" s="4"/>
      <c r="F29" s="3"/>
      <c r="G29" s="4"/>
      <c r="H29" s="3"/>
      <c r="I29" s="4"/>
      <c r="J29" s="3"/>
      <c r="K29" s="4"/>
      <c r="L29" s="3"/>
      <c r="M29" s="4"/>
      <c r="N29" s="3"/>
      <c r="O29" s="4"/>
      <c r="P29" s="3"/>
      <c r="Q29" s="4"/>
      <c r="R29" s="3"/>
      <c r="S29" s="4"/>
      <c r="T29" s="3"/>
      <c r="U29" s="4">
        <v>372950</v>
      </c>
      <c r="V29" s="3">
        <v>0.37930000000000003</v>
      </c>
      <c r="W29" s="4"/>
      <c r="X29" s="3"/>
      <c r="Y29" s="4"/>
      <c r="Z29" s="3"/>
      <c r="AA29" s="4"/>
      <c r="AB29" s="3"/>
      <c r="AC29" s="4"/>
      <c r="AD29" s="3"/>
      <c r="AE29" s="4"/>
      <c r="AF29" s="3"/>
      <c r="AG29" s="4"/>
      <c r="AH29" s="3"/>
      <c r="AI29" s="4"/>
      <c r="AJ29" s="3"/>
      <c r="AK29" s="4"/>
      <c r="AL29" s="3"/>
      <c r="AM29" s="4"/>
      <c r="AN29" s="3"/>
      <c r="AO29" s="4"/>
      <c r="AP29" s="3"/>
      <c r="AQ29" s="4"/>
      <c r="AR29" s="3"/>
      <c r="AS29" s="4"/>
      <c r="AT29" s="3"/>
      <c r="AU29" s="4"/>
      <c r="AV29" s="3"/>
      <c r="AW29" s="4"/>
      <c r="AX29" s="3"/>
      <c r="AY29" s="4"/>
      <c r="AZ29" s="3"/>
      <c r="BA29" s="4"/>
      <c r="BB29" s="3"/>
    </row>
    <row r="30" spans="1:54" x14ac:dyDescent="0.25">
      <c r="A30" s="2" t="s">
        <v>475</v>
      </c>
      <c r="B30" s="2" t="s">
        <v>476</v>
      </c>
      <c r="C30" s="2" t="s">
        <v>438</v>
      </c>
      <c r="D30" s="2" t="s">
        <v>450</v>
      </c>
      <c r="E30" s="4"/>
      <c r="F30" s="3"/>
      <c r="G30" s="4"/>
      <c r="H30" s="3"/>
      <c r="I30" s="4"/>
      <c r="J30" s="3"/>
      <c r="K30" s="4"/>
      <c r="L30" s="3"/>
      <c r="M30" s="4"/>
      <c r="N30" s="3"/>
      <c r="O30" s="4"/>
      <c r="P30" s="3"/>
      <c r="Q30" s="4"/>
      <c r="R30" s="3"/>
      <c r="S30" s="4"/>
      <c r="T30" s="3"/>
      <c r="U30" s="4"/>
      <c r="V30" s="3"/>
      <c r="W30" s="4">
        <v>629234</v>
      </c>
      <c r="X30" s="3">
        <v>0.64219999999999999</v>
      </c>
      <c r="Y30" s="4"/>
      <c r="Z30" s="3"/>
      <c r="AA30" s="4"/>
      <c r="AB30" s="3"/>
      <c r="AC30" s="4"/>
      <c r="AD30" s="3"/>
      <c r="AE30" s="4"/>
      <c r="AF30" s="3"/>
      <c r="AG30" s="4"/>
      <c r="AH30" s="3"/>
      <c r="AI30" s="4"/>
      <c r="AJ30" s="3"/>
      <c r="AK30" s="4"/>
      <c r="AL30" s="3"/>
      <c r="AM30" s="4"/>
      <c r="AN30" s="3"/>
      <c r="AO30" s="4"/>
      <c r="AP30" s="3"/>
      <c r="AQ30" s="4"/>
      <c r="AR30" s="3"/>
      <c r="AS30" s="4"/>
      <c r="AT30" s="3"/>
      <c r="AU30" s="4"/>
      <c r="AV30" s="3"/>
      <c r="AW30" s="4"/>
      <c r="AX30" s="3"/>
      <c r="AY30" s="4"/>
      <c r="AZ30" s="3"/>
      <c r="BA30" s="4"/>
      <c r="BB30" s="3"/>
    </row>
    <row r="31" spans="1:54" x14ac:dyDescent="0.25">
      <c r="A31" s="2" t="s">
        <v>475</v>
      </c>
      <c r="B31" s="2" t="s">
        <v>476</v>
      </c>
      <c r="C31" s="2" t="s">
        <v>438</v>
      </c>
      <c r="D31" s="2" t="s">
        <v>451</v>
      </c>
      <c r="E31" s="4"/>
      <c r="F31" s="3"/>
      <c r="G31" s="4"/>
      <c r="H31" s="3"/>
      <c r="I31" s="4"/>
      <c r="J31" s="3"/>
      <c r="K31" s="4"/>
      <c r="L31" s="3"/>
      <c r="M31" s="4"/>
      <c r="N31" s="3"/>
      <c r="O31" s="4"/>
      <c r="P31" s="3"/>
      <c r="Q31" s="4"/>
      <c r="R31" s="3"/>
      <c r="S31" s="4"/>
      <c r="T31" s="3"/>
      <c r="U31" s="4"/>
      <c r="V31" s="3"/>
      <c r="W31" s="4">
        <v>350512</v>
      </c>
      <c r="X31" s="3">
        <v>0.35780000000000001</v>
      </c>
      <c r="Y31" s="4"/>
      <c r="Z31" s="3"/>
      <c r="AA31" s="4"/>
      <c r="AB31" s="3"/>
      <c r="AC31" s="4"/>
      <c r="AD31" s="3"/>
      <c r="AE31" s="4"/>
      <c r="AF31" s="3"/>
      <c r="AG31" s="4"/>
      <c r="AH31" s="3"/>
      <c r="AI31" s="4"/>
      <c r="AJ31" s="3"/>
      <c r="AK31" s="4"/>
      <c r="AL31" s="3"/>
      <c r="AM31" s="4"/>
      <c r="AN31" s="3"/>
      <c r="AO31" s="4"/>
      <c r="AP31" s="3"/>
      <c r="AQ31" s="4"/>
      <c r="AR31" s="3"/>
      <c r="AS31" s="4"/>
      <c r="AT31" s="3"/>
      <c r="AU31" s="4"/>
      <c r="AV31" s="3"/>
      <c r="AW31" s="4"/>
      <c r="AX31" s="3"/>
      <c r="AY31" s="4"/>
      <c r="AZ31" s="3"/>
      <c r="BA31" s="4"/>
      <c r="BB31" s="3"/>
    </row>
    <row r="32" spans="1:54" x14ac:dyDescent="0.25">
      <c r="A32" s="2" t="s">
        <v>477</v>
      </c>
      <c r="B32" s="2" t="s">
        <v>478</v>
      </c>
      <c r="C32" s="2" t="s">
        <v>439</v>
      </c>
      <c r="D32" s="2" t="s">
        <v>450</v>
      </c>
      <c r="E32" s="4"/>
      <c r="F32" s="3"/>
      <c r="G32" s="4"/>
      <c r="H32" s="3"/>
      <c r="I32" s="4"/>
      <c r="J32" s="3"/>
      <c r="K32" s="4"/>
      <c r="L32" s="3"/>
      <c r="M32" s="4"/>
      <c r="N32" s="3"/>
      <c r="O32" s="4"/>
      <c r="P32" s="3"/>
      <c r="Q32" s="4"/>
      <c r="R32" s="3"/>
      <c r="S32" s="4"/>
      <c r="T32" s="3"/>
      <c r="U32" s="4"/>
      <c r="V32" s="3"/>
      <c r="W32" s="4"/>
      <c r="X32" s="3"/>
      <c r="Y32" s="4">
        <v>453461</v>
      </c>
      <c r="Z32" s="3">
        <v>0.46129999999999999</v>
      </c>
      <c r="AA32" s="4"/>
      <c r="AB32" s="3"/>
      <c r="AC32" s="4"/>
      <c r="AD32" s="3"/>
      <c r="AE32" s="4"/>
      <c r="AF32" s="3"/>
      <c r="AG32" s="4"/>
      <c r="AH32" s="3"/>
      <c r="AI32" s="4"/>
      <c r="AJ32" s="3"/>
      <c r="AK32" s="4"/>
      <c r="AL32" s="3"/>
      <c r="AM32" s="4"/>
      <c r="AN32" s="3"/>
      <c r="AO32" s="4"/>
      <c r="AP32" s="3"/>
      <c r="AQ32" s="4"/>
      <c r="AR32" s="3"/>
      <c r="AS32" s="4"/>
      <c r="AT32" s="3"/>
      <c r="AU32" s="4"/>
      <c r="AV32" s="3"/>
      <c r="AW32" s="4"/>
      <c r="AX32" s="3"/>
      <c r="AY32" s="4"/>
      <c r="AZ32" s="3"/>
      <c r="BA32" s="4"/>
      <c r="BB32" s="3"/>
    </row>
    <row r="33" spans="1:54" x14ac:dyDescent="0.25">
      <c r="A33" s="2" t="s">
        <v>477</v>
      </c>
      <c r="B33" s="2" t="s">
        <v>478</v>
      </c>
      <c r="C33" s="2" t="s">
        <v>439</v>
      </c>
      <c r="D33" s="2" t="s">
        <v>451</v>
      </c>
      <c r="E33" s="4"/>
      <c r="F33" s="3"/>
      <c r="G33" s="4"/>
      <c r="H33" s="3"/>
      <c r="I33" s="4"/>
      <c r="J33" s="3"/>
      <c r="K33" s="4"/>
      <c r="L33" s="3"/>
      <c r="M33" s="4"/>
      <c r="N33" s="3"/>
      <c r="O33" s="4"/>
      <c r="P33" s="3"/>
      <c r="Q33" s="4"/>
      <c r="R33" s="3"/>
      <c r="S33" s="4"/>
      <c r="T33" s="3"/>
      <c r="U33" s="4"/>
      <c r="V33" s="3"/>
      <c r="W33" s="4"/>
      <c r="X33" s="3"/>
      <c r="Y33" s="4">
        <v>529478</v>
      </c>
      <c r="Z33" s="3">
        <v>0.53869999999999996</v>
      </c>
      <c r="AA33" s="4"/>
      <c r="AB33" s="3"/>
      <c r="AC33" s="4"/>
      <c r="AD33" s="3"/>
      <c r="AE33" s="4"/>
      <c r="AF33" s="3"/>
      <c r="AG33" s="4"/>
      <c r="AH33" s="3"/>
      <c r="AI33" s="4"/>
      <c r="AJ33" s="3"/>
      <c r="AK33" s="4"/>
      <c r="AL33" s="3"/>
      <c r="AM33" s="4"/>
      <c r="AN33" s="3"/>
      <c r="AO33" s="4"/>
      <c r="AP33" s="3"/>
      <c r="AQ33" s="4"/>
      <c r="AR33" s="3"/>
      <c r="AS33" s="4"/>
      <c r="AT33" s="3"/>
      <c r="AU33" s="4"/>
      <c r="AV33" s="3"/>
      <c r="AW33" s="4"/>
      <c r="AX33" s="3"/>
      <c r="AY33" s="4"/>
      <c r="AZ33" s="3"/>
      <c r="BA33" s="4"/>
      <c r="BB33" s="3"/>
    </row>
    <row r="34" spans="1:54" x14ac:dyDescent="0.25">
      <c r="A34" s="2" t="s">
        <v>479</v>
      </c>
      <c r="B34" s="2" t="s">
        <v>480</v>
      </c>
      <c r="C34" s="2" t="s">
        <v>440</v>
      </c>
      <c r="D34" s="2" t="s">
        <v>450</v>
      </c>
      <c r="E34" s="4"/>
      <c r="F34" s="3"/>
      <c r="G34" s="4"/>
      <c r="H34" s="3"/>
      <c r="I34" s="4"/>
      <c r="J34" s="3"/>
      <c r="K34" s="4"/>
      <c r="L34" s="3"/>
      <c r="M34" s="4"/>
      <c r="N34" s="3"/>
      <c r="O34" s="4"/>
      <c r="P34" s="3"/>
      <c r="Q34" s="4"/>
      <c r="R34" s="3"/>
      <c r="S34" s="4"/>
      <c r="T34" s="3"/>
      <c r="U34" s="4"/>
      <c r="V34" s="3"/>
      <c r="W34" s="4"/>
      <c r="X34" s="3"/>
      <c r="Y34" s="4"/>
      <c r="Z34" s="3"/>
      <c r="AA34" s="4">
        <v>618485</v>
      </c>
      <c r="AB34" s="3">
        <v>0.49569999999999997</v>
      </c>
      <c r="AC34" s="4"/>
      <c r="AD34" s="3"/>
      <c r="AE34" s="4"/>
      <c r="AF34" s="3"/>
      <c r="AG34" s="4"/>
      <c r="AH34" s="3"/>
      <c r="AI34" s="4"/>
      <c r="AJ34" s="3"/>
      <c r="AK34" s="4"/>
      <c r="AL34" s="3"/>
      <c r="AM34" s="4"/>
      <c r="AN34" s="3"/>
      <c r="AO34" s="4"/>
      <c r="AP34" s="3"/>
      <c r="AQ34" s="4"/>
      <c r="AR34" s="3"/>
      <c r="AS34" s="4"/>
      <c r="AT34" s="3"/>
      <c r="AU34" s="4"/>
      <c r="AV34" s="3"/>
      <c r="AW34" s="4"/>
      <c r="AX34" s="3"/>
      <c r="AY34" s="4"/>
      <c r="AZ34" s="3"/>
      <c r="BA34" s="4"/>
      <c r="BB34" s="3"/>
    </row>
    <row r="35" spans="1:54" x14ac:dyDescent="0.25">
      <c r="A35" s="2" t="s">
        <v>479</v>
      </c>
      <c r="B35" s="2" t="s">
        <v>480</v>
      </c>
      <c r="C35" s="2" t="s">
        <v>440</v>
      </c>
      <c r="D35" s="2" t="s">
        <v>451</v>
      </c>
      <c r="E35" s="4"/>
      <c r="F35" s="3"/>
      <c r="G35" s="4"/>
      <c r="H35" s="3"/>
      <c r="I35" s="4"/>
      <c r="J35" s="3"/>
      <c r="K35" s="4"/>
      <c r="L35" s="3"/>
      <c r="M35" s="4"/>
      <c r="N35" s="3"/>
      <c r="O35" s="4"/>
      <c r="P35" s="3"/>
      <c r="Q35" s="4"/>
      <c r="R35" s="3"/>
      <c r="S35" s="4"/>
      <c r="T35" s="3"/>
      <c r="U35" s="4"/>
      <c r="V35" s="3"/>
      <c r="W35" s="4"/>
      <c r="X35" s="3"/>
      <c r="Y35" s="4"/>
      <c r="Z35" s="3"/>
      <c r="AA35" s="4">
        <v>629041</v>
      </c>
      <c r="AB35" s="3">
        <v>0.50429999999999997</v>
      </c>
      <c r="AC35" s="4"/>
      <c r="AD35" s="3"/>
      <c r="AE35" s="4"/>
      <c r="AF35" s="3"/>
      <c r="AG35" s="4"/>
      <c r="AH35" s="3"/>
      <c r="AI35" s="4"/>
      <c r="AJ35" s="3"/>
      <c r="AK35" s="4"/>
      <c r="AL35" s="3"/>
      <c r="AM35" s="4"/>
      <c r="AN35" s="3"/>
      <c r="AO35" s="4"/>
      <c r="AP35" s="3"/>
      <c r="AQ35" s="4"/>
      <c r="AR35" s="3"/>
      <c r="AS35" s="4"/>
      <c r="AT35" s="3"/>
      <c r="AU35" s="4"/>
      <c r="AV35" s="3"/>
      <c r="AW35" s="4"/>
      <c r="AX35" s="3"/>
      <c r="AY35" s="4"/>
      <c r="AZ35" s="3"/>
      <c r="BA35" s="4"/>
      <c r="BB35" s="3"/>
    </row>
    <row r="36" spans="1:54" x14ac:dyDescent="0.25">
      <c r="A36" s="2" t="s">
        <v>481</v>
      </c>
      <c r="B36" s="2" t="s">
        <v>478</v>
      </c>
      <c r="C36" s="2" t="s">
        <v>441</v>
      </c>
      <c r="D36" s="2" t="s">
        <v>450</v>
      </c>
      <c r="E36" s="4"/>
      <c r="F36" s="3"/>
      <c r="G36" s="4"/>
      <c r="H36" s="3"/>
      <c r="I36" s="4"/>
      <c r="J36" s="3"/>
      <c r="K36" s="4"/>
      <c r="L36" s="3"/>
      <c r="M36" s="4"/>
      <c r="N36" s="3"/>
      <c r="O36" s="4"/>
      <c r="P36" s="3"/>
      <c r="Q36" s="4"/>
      <c r="R36" s="3"/>
      <c r="S36" s="4"/>
      <c r="T36" s="3"/>
      <c r="U36" s="4"/>
      <c r="V36" s="3"/>
      <c r="W36" s="4"/>
      <c r="X36" s="3"/>
      <c r="Y36" s="4"/>
      <c r="Z36" s="3"/>
      <c r="AA36" s="4"/>
      <c r="AB36" s="3"/>
      <c r="AC36" s="4">
        <v>906317</v>
      </c>
      <c r="AD36" s="3">
        <v>0.62890000000000001</v>
      </c>
      <c r="AE36" s="4"/>
      <c r="AF36" s="3"/>
      <c r="AG36" s="4"/>
      <c r="AH36" s="3"/>
      <c r="AI36" s="4"/>
      <c r="AJ36" s="3"/>
      <c r="AK36" s="4"/>
      <c r="AL36" s="3"/>
      <c r="AM36" s="4"/>
      <c r="AN36" s="3"/>
      <c r="AO36" s="4"/>
      <c r="AP36" s="3"/>
      <c r="AQ36" s="4"/>
      <c r="AR36" s="3"/>
      <c r="AS36" s="4"/>
      <c r="AT36" s="3"/>
      <c r="AU36" s="4"/>
      <c r="AV36" s="3"/>
      <c r="AW36" s="4"/>
      <c r="AX36" s="3"/>
      <c r="AY36" s="4"/>
      <c r="AZ36" s="3"/>
      <c r="BA36" s="4"/>
      <c r="BB36" s="3"/>
    </row>
    <row r="37" spans="1:54" x14ac:dyDescent="0.25">
      <c r="A37" s="2" t="s">
        <v>481</v>
      </c>
      <c r="B37" s="2" t="s">
        <v>478</v>
      </c>
      <c r="C37" s="2" t="s">
        <v>441</v>
      </c>
      <c r="D37" s="2" t="s">
        <v>451</v>
      </c>
      <c r="E37" s="4"/>
      <c r="F37" s="3"/>
      <c r="G37" s="4"/>
      <c r="H37" s="3"/>
      <c r="I37" s="4"/>
      <c r="J37" s="3"/>
      <c r="K37" s="4"/>
      <c r="L37" s="3"/>
      <c r="M37" s="4"/>
      <c r="N37" s="3"/>
      <c r="O37" s="4"/>
      <c r="P37" s="3"/>
      <c r="Q37" s="4"/>
      <c r="R37" s="3"/>
      <c r="S37" s="4"/>
      <c r="T37" s="3"/>
      <c r="U37" s="4"/>
      <c r="V37" s="3"/>
      <c r="W37" s="4"/>
      <c r="X37" s="3"/>
      <c r="Y37" s="4"/>
      <c r="Z37" s="3"/>
      <c r="AA37" s="4"/>
      <c r="AB37" s="3"/>
      <c r="AC37" s="4">
        <v>534887</v>
      </c>
      <c r="AD37" s="3">
        <v>0.37109999999999999</v>
      </c>
      <c r="AE37" s="4"/>
      <c r="AF37" s="3"/>
      <c r="AG37" s="4"/>
      <c r="AH37" s="3"/>
      <c r="AI37" s="4"/>
      <c r="AJ37" s="3"/>
      <c r="AK37" s="4"/>
      <c r="AL37" s="3"/>
      <c r="AM37" s="4"/>
      <c r="AN37" s="3"/>
      <c r="AO37" s="4"/>
      <c r="AP37" s="3"/>
      <c r="AQ37" s="4"/>
      <c r="AR37" s="3"/>
      <c r="AS37" s="4"/>
      <c r="AT37" s="3"/>
      <c r="AU37" s="4"/>
      <c r="AV37" s="3"/>
      <c r="AW37" s="4"/>
      <c r="AX37" s="3"/>
      <c r="AY37" s="4"/>
      <c r="AZ37" s="3"/>
      <c r="BA37" s="4"/>
      <c r="BB37" s="3"/>
    </row>
    <row r="38" spans="1:54" x14ac:dyDescent="0.25">
      <c r="A38" s="2" t="s">
        <v>482</v>
      </c>
      <c r="B38" s="2" t="s">
        <v>483</v>
      </c>
      <c r="C38" s="2" t="s">
        <v>484</v>
      </c>
      <c r="D38" s="2" t="s">
        <v>450</v>
      </c>
      <c r="E38" s="4"/>
      <c r="F38" s="3"/>
      <c r="G38" s="4"/>
      <c r="H38" s="3"/>
      <c r="I38" s="4"/>
      <c r="J38" s="3"/>
      <c r="K38" s="4"/>
      <c r="L38" s="3"/>
      <c r="M38" s="4"/>
      <c r="N38" s="3"/>
      <c r="O38" s="4"/>
      <c r="P38" s="3"/>
      <c r="Q38" s="4"/>
      <c r="R38" s="3"/>
      <c r="S38" s="4"/>
      <c r="T38" s="3"/>
      <c r="U38" s="4"/>
      <c r="V38" s="3"/>
      <c r="W38" s="4"/>
      <c r="X38" s="3"/>
      <c r="Y38" s="4"/>
      <c r="Z38" s="3"/>
      <c r="AA38" s="4"/>
      <c r="AB38" s="3"/>
      <c r="AC38" s="4"/>
      <c r="AD38" s="3"/>
      <c r="AE38" s="4">
        <v>1427520</v>
      </c>
      <c r="AF38" s="3">
        <v>0.79200000000000004</v>
      </c>
      <c r="AG38" s="4"/>
      <c r="AH38" s="3"/>
      <c r="AI38" s="4"/>
      <c r="AJ38" s="3"/>
      <c r="AK38" s="4"/>
      <c r="AL38" s="3"/>
      <c r="AM38" s="4"/>
      <c r="AN38" s="3"/>
      <c r="AO38" s="4"/>
      <c r="AP38" s="3"/>
      <c r="AQ38" s="4"/>
      <c r="AR38" s="3"/>
      <c r="AS38" s="4"/>
      <c r="AT38" s="3"/>
      <c r="AU38" s="4"/>
      <c r="AV38" s="3"/>
      <c r="AW38" s="4"/>
      <c r="AX38" s="3"/>
      <c r="AY38" s="4"/>
      <c r="AZ38" s="3"/>
      <c r="BA38" s="4"/>
      <c r="BB38" s="3"/>
    </row>
    <row r="39" spans="1:54" x14ac:dyDescent="0.25">
      <c r="A39" s="2" t="s">
        <v>482</v>
      </c>
      <c r="B39" s="2" t="s">
        <v>483</v>
      </c>
      <c r="C39" s="2" t="s">
        <v>484</v>
      </c>
      <c r="D39" s="2" t="s">
        <v>451</v>
      </c>
      <c r="E39" s="4"/>
      <c r="F39" s="3"/>
      <c r="G39" s="4"/>
      <c r="H39" s="3"/>
      <c r="I39" s="4"/>
      <c r="J39" s="3"/>
      <c r="K39" s="4"/>
      <c r="L39" s="3"/>
      <c r="M39" s="4"/>
      <c r="N39" s="3"/>
      <c r="O39" s="4"/>
      <c r="P39" s="3"/>
      <c r="Q39" s="4"/>
      <c r="R39" s="3"/>
      <c r="S39" s="4"/>
      <c r="T39" s="3"/>
      <c r="U39" s="4"/>
      <c r="V39" s="3"/>
      <c r="W39" s="4"/>
      <c r="X39" s="3"/>
      <c r="Y39" s="4"/>
      <c r="Z39" s="3"/>
      <c r="AA39" s="4"/>
      <c r="AB39" s="3"/>
      <c r="AC39" s="4"/>
      <c r="AD39" s="3"/>
      <c r="AE39" s="4">
        <v>375695</v>
      </c>
      <c r="AF39" s="3">
        <v>0.20799999999999999</v>
      </c>
      <c r="AG39" s="4"/>
      <c r="AH39" s="3"/>
      <c r="AI39" s="4"/>
      <c r="AJ39" s="3"/>
      <c r="AK39" s="4"/>
      <c r="AL39" s="3"/>
      <c r="AM39" s="4"/>
      <c r="AN39" s="3"/>
      <c r="AO39" s="4"/>
      <c r="AP39" s="3"/>
      <c r="AQ39" s="4"/>
      <c r="AR39" s="3"/>
      <c r="AS39" s="4"/>
      <c r="AT39" s="3"/>
      <c r="AU39" s="4"/>
      <c r="AV39" s="3"/>
      <c r="AW39" s="4"/>
      <c r="AX39" s="3"/>
      <c r="AY39" s="4"/>
      <c r="AZ39" s="3"/>
      <c r="BA39" s="4"/>
      <c r="BB39" s="3"/>
    </row>
    <row r="40" spans="1:54" x14ac:dyDescent="0.25">
      <c r="A40" s="2" t="s">
        <v>485</v>
      </c>
      <c r="B40" s="2" t="s">
        <v>486</v>
      </c>
      <c r="C40" s="2" t="s">
        <v>487</v>
      </c>
      <c r="D40" s="2" t="s">
        <v>450</v>
      </c>
      <c r="E40" s="4"/>
      <c r="F40" s="3"/>
      <c r="G40" s="4"/>
      <c r="H40" s="3"/>
      <c r="I40" s="4"/>
      <c r="J40" s="3"/>
      <c r="K40" s="4"/>
      <c r="L40" s="3"/>
      <c r="M40" s="4"/>
      <c r="N40" s="3"/>
      <c r="O40" s="4"/>
      <c r="P40" s="3"/>
      <c r="Q40" s="4"/>
      <c r="R40" s="3"/>
      <c r="S40" s="4"/>
      <c r="T40" s="3"/>
      <c r="U40" s="4"/>
      <c r="V40" s="3"/>
      <c r="W40" s="4"/>
      <c r="X40" s="3"/>
      <c r="Y40" s="4"/>
      <c r="Z40" s="3"/>
      <c r="AA40" s="4"/>
      <c r="AB40" s="3"/>
      <c r="AC40" s="4"/>
      <c r="AD40" s="3"/>
      <c r="AE40" s="4"/>
      <c r="AF40" s="3"/>
      <c r="AG40" s="4">
        <v>752451</v>
      </c>
      <c r="AH40" s="3">
        <v>0.46600000000000003</v>
      </c>
      <c r="AI40" s="4"/>
      <c r="AJ40" s="3"/>
      <c r="AK40" s="4"/>
      <c r="AL40" s="3"/>
      <c r="AM40" s="4"/>
      <c r="AN40" s="3"/>
      <c r="AO40" s="4"/>
      <c r="AP40" s="3"/>
      <c r="AQ40" s="4"/>
      <c r="AR40" s="3"/>
      <c r="AS40" s="4"/>
      <c r="AT40" s="3"/>
      <c r="AU40" s="4"/>
      <c r="AV40" s="3"/>
      <c r="AW40" s="4"/>
      <c r="AX40" s="3"/>
      <c r="AY40" s="4"/>
      <c r="AZ40" s="3"/>
      <c r="BA40" s="4"/>
      <c r="BB40" s="3"/>
    </row>
    <row r="41" spans="1:54" x14ac:dyDescent="0.25">
      <c r="A41" s="2" t="s">
        <v>485</v>
      </c>
      <c r="B41" s="2" t="s">
        <v>486</v>
      </c>
      <c r="C41" s="2" t="s">
        <v>487</v>
      </c>
      <c r="D41" s="2" t="s">
        <v>451</v>
      </c>
      <c r="E41" s="4"/>
      <c r="F41" s="3"/>
      <c r="G41" s="4"/>
      <c r="H41" s="3"/>
      <c r="I41" s="4"/>
      <c r="J41" s="3"/>
      <c r="K41" s="4"/>
      <c r="L41" s="3"/>
      <c r="M41" s="4"/>
      <c r="N41" s="3"/>
      <c r="O41" s="4"/>
      <c r="P41" s="3"/>
      <c r="Q41" s="4"/>
      <c r="R41" s="3"/>
      <c r="S41" s="4"/>
      <c r="T41" s="3"/>
      <c r="U41" s="4"/>
      <c r="V41" s="3"/>
      <c r="W41" s="4"/>
      <c r="X41" s="3"/>
      <c r="Y41" s="4"/>
      <c r="Z41" s="3"/>
      <c r="AA41" s="4"/>
      <c r="AB41" s="3"/>
      <c r="AC41" s="4"/>
      <c r="AD41" s="3"/>
      <c r="AE41" s="4"/>
      <c r="AF41" s="3"/>
      <c r="AG41" s="4">
        <v>862415</v>
      </c>
      <c r="AH41" s="3">
        <v>0.53400000000000003</v>
      </c>
      <c r="AI41" s="4"/>
      <c r="AJ41" s="3"/>
      <c r="AK41" s="4"/>
      <c r="AL41" s="3"/>
      <c r="AM41" s="4"/>
      <c r="AN41" s="3"/>
      <c r="AO41" s="4"/>
      <c r="AP41" s="3"/>
      <c r="AQ41" s="4"/>
      <c r="AR41" s="3"/>
      <c r="AS41" s="4"/>
      <c r="AT41" s="3"/>
      <c r="AU41" s="4"/>
      <c r="AV41" s="3"/>
      <c r="AW41" s="4"/>
      <c r="AX41" s="3"/>
      <c r="AY41" s="4"/>
      <c r="AZ41" s="3"/>
      <c r="BA41" s="4"/>
      <c r="BB41" s="3"/>
    </row>
    <row r="42" spans="1:54" x14ac:dyDescent="0.25">
      <c r="A42" s="2" t="s">
        <v>488</v>
      </c>
      <c r="B42" s="2" t="s">
        <v>486</v>
      </c>
      <c r="C42" s="2" t="s">
        <v>489</v>
      </c>
      <c r="D42" s="2" t="s">
        <v>450</v>
      </c>
      <c r="E42" s="4"/>
      <c r="F42" s="3"/>
      <c r="G42" s="4"/>
      <c r="H42" s="3"/>
      <c r="I42" s="4"/>
      <c r="J42" s="3"/>
      <c r="K42" s="4"/>
      <c r="L42" s="3"/>
      <c r="M42" s="4"/>
      <c r="N42" s="3"/>
      <c r="O42" s="4"/>
      <c r="P42" s="3"/>
      <c r="Q42" s="4"/>
      <c r="R42" s="3"/>
      <c r="S42" s="4"/>
      <c r="T42" s="3"/>
      <c r="U42" s="4"/>
      <c r="V42" s="3"/>
      <c r="W42" s="4"/>
      <c r="X42" s="3"/>
      <c r="Y42" s="4"/>
      <c r="Z42" s="3"/>
      <c r="AA42" s="4"/>
      <c r="AB42" s="3"/>
      <c r="AC42" s="4"/>
      <c r="AD42" s="3"/>
      <c r="AE42" s="4"/>
      <c r="AF42" s="3"/>
      <c r="AG42" s="4"/>
      <c r="AH42" s="3"/>
      <c r="AI42" s="4">
        <v>1214268</v>
      </c>
      <c r="AJ42" s="3">
        <v>0.67100000000000004</v>
      </c>
      <c r="AK42" s="4"/>
      <c r="AL42" s="3"/>
      <c r="AM42" s="4"/>
      <c r="AN42" s="3"/>
      <c r="AO42" s="4"/>
      <c r="AP42" s="3"/>
      <c r="AQ42" s="4"/>
      <c r="AR42" s="3"/>
      <c r="AS42" s="4"/>
      <c r="AT42" s="3"/>
      <c r="AU42" s="4"/>
      <c r="AV42" s="3"/>
      <c r="AW42" s="4"/>
      <c r="AX42" s="3"/>
      <c r="AY42" s="4"/>
      <c r="AZ42" s="3"/>
      <c r="BA42" s="4"/>
      <c r="BB42" s="3"/>
    </row>
    <row r="43" spans="1:54" x14ac:dyDescent="0.25">
      <c r="A43" s="2" t="s">
        <v>488</v>
      </c>
      <c r="B43" s="2" t="s">
        <v>486</v>
      </c>
      <c r="C43" s="2" t="s">
        <v>489</v>
      </c>
      <c r="D43" s="2" t="s">
        <v>451</v>
      </c>
      <c r="E43" s="4"/>
      <c r="F43" s="3"/>
      <c r="G43" s="4"/>
      <c r="H43" s="3"/>
      <c r="I43" s="4"/>
      <c r="J43" s="3"/>
      <c r="K43" s="4"/>
      <c r="L43" s="3"/>
      <c r="M43" s="4"/>
      <c r="N43" s="3"/>
      <c r="O43" s="4"/>
      <c r="P43" s="3"/>
      <c r="Q43" s="4"/>
      <c r="R43" s="3"/>
      <c r="S43" s="4"/>
      <c r="T43" s="3"/>
      <c r="U43" s="4"/>
      <c r="V43" s="3"/>
      <c r="W43" s="4"/>
      <c r="X43" s="3"/>
      <c r="Y43" s="4"/>
      <c r="Z43" s="3"/>
      <c r="AA43" s="4"/>
      <c r="AB43" s="3"/>
      <c r="AC43" s="4"/>
      <c r="AD43" s="3"/>
      <c r="AE43" s="4"/>
      <c r="AF43" s="3"/>
      <c r="AG43" s="4"/>
      <c r="AH43" s="3"/>
      <c r="AI43" s="4">
        <v>594606</v>
      </c>
      <c r="AJ43" s="3">
        <v>0.32900000000000001</v>
      </c>
      <c r="AK43" s="4"/>
      <c r="AL43" s="3"/>
      <c r="AM43" s="4"/>
      <c r="AN43" s="3"/>
      <c r="AO43" s="4"/>
      <c r="AP43" s="3"/>
      <c r="AQ43" s="4"/>
      <c r="AR43" s="3"/>
      <c r="AS43" s="4"/>
      <c r="AT43" s="3"/>
      <c r="AU43" s="4"/>
      <c r="AV43" s="3"/>
      <c r="AW43" s="4"/>
      <c r="AX43" s="3"/>
      <c r="AY43" s="4"/>
      <c r="AZ43" s="3"/>
      <c r="BA43" s="4"/>
      <c r="BB43" s="3"/>
    </row>
    <row r="44" spans="1:54" x14ac:dyDescent="0.25">
      <c r="A44" s="2" t="s">
        <v>490</v>
      </c>
      <c r="B44" s="2" t="s">
        <v>491</v>
      </c>
      <c r="C44" s="2" t="s">
        <v>445</v>
      </c>
      <c r="D44" s="2" t="s">
        <v>450</v>
      </c>
      <c r="E44" s="4"/>
      <c r="F44" s="3"/>
      <c r="G44" s="4"/>
      <c r="H44" s="3"/>
      <c r="I44" s="4"/>
      <c r="J44" s="3"/>
      <c r="K44" s="4"/>
      <c r="L44" s="3"/>
      <c r="M44" s="4"/>
      <c r="N44" s="3"/>
      <c r="O44" s="4"/>
      <c r="P44" s="3"/>
      <c r="Q44" s="4"/>
      <c r="R44" s="3"/>
      <c r="S44" s="4"/>
      <c r="T44" s="3"/>
      <c r="U44" s="4"/>
      <c r="V44" s="3"/>
      <c r="W44" s="4"/>
      <c r="X44" s="3"/>
      <c r="Y44" s="4"/>
      <c r="Z44" s="3"/>
      <c r="AA44" s="4"/>
      <c r="AB44" s="3"/>
      <c r="AC44" s="4"/>
      <c r="AD44" s="3"/>
      <c r="AE44" s="4"/>
      <c r="AF44" s="3"/>
      <c r="AG44" s="4"/>
      <c r="AH44" s="3"/>
      <c r="AI44" s="4"/>
      <c r="AJ44" s="3"/>
      <c r="AK44" s="4">
        <v>1393877</v>
      </c>
      <c r="AL44" s="3">
        <v>0.79700000000000004</v>
      </c>
      <c r="AM44" s="4"/>
      <c r="AN44" s="3"/>
      <c r="AO44" s="4"/>
      <c r="AP44" s="3"/>
      <c r="AQ44" s="4"/>
      <c r="AR44" s="3"/>
      <c r="AS44" s="4"/>
      <c r="AT44" s="3"/>
      <c r="AU44" s="4"/>
      <c r="AV44" s="3"/>
      <c r="AW44" s="4"/>
      <c r="AX44" s="3"/>
      <c r="AY44" s="4"/>
      <c r="AZ44" s="3"/>
      <c r="BA44" s="4"/>
      <c r="BB44" s="3"/>
    </row>
    <row r="45" spans="1:54" x14ac:dyDescent="0.25">
      <c r="A45" s="2" t="s">
        <v>490</v>
      </c>
      <c r="B45" s="2" t="s">
        <v>491</v>
      </c>
      <c r="C45" s="2" t="s">
        <v>445</v>
      </c>
      <c r="D45" s="2" t="s">
        <v>451</v>
      </c>
      <c r="E45" s="4"/>
      <c r="F45" s="3"/>
      <c r="G45" s="4"/>
      <c r="H45" s="3"/>
      <c r="I45" s="4"/>
      <c r="J45" s="3"/>
      <c r="K45" s="4"/>
      <c r="L45" s="3"/>
      <c r="M45" s="4"/>
      <c r="N45" s="3"/>
      <c r="O45" s="4"/>
      <c r="P45" s="3"/>
      <c r="Q45" s="4"/>
      <c r="R45" s="3"/>
      <c r="S45" s="4"/>
      <c r="T45" s="3"/>
      <c r="U45" s="4"/>
      <c r="V45" s="3"/>
      <c r="W45" s="4"/>
      <c r="X45" s="3"/>
      <c r="Y45" s="4"/>
      <c r="Z45" s="3"/>
      <c r="AA45" s="4"/>
      <c r="AB45" s="3"/>
      <c r="AC45" s="4"/>
      <c r="AD45" s="3"/>
      <c r="AE45" s="4"/>
      <c r="AF45" s="3"/>
      <c r="AG45" s="4"/>
      <c r="AH45" s="3"/>
      <c r="AI45" s="4"/>
      <c r="AJ45" s="3"/>
      <c r="AK45" s="4">
        <v>354134</v>
      </c>
      <c r="AL45" s="3">
        <v>0.20300000000000001</v>
      </c>
      <c r="AM45" s="4"/>
      <c r="AN45" s="3"/>
      <c r="AO45" s="4"/>
      <c r="AP45" s="3"/>
      <c r="AQ45" s="4"/>
      <c r="AR45" s="3"/>
      <c r="AS45" s="4"/>
      <c r="AT45" s="3"/>
      <c r="AU45" s="4"/>
      <c r="AV45" s="3"/>
      <c r="AW45" s="4"/>
      <c r="AX45" s="3"/>
      <c r="AY45" s="4"/>
      <c r="AZ45" s="3"/>
      <c r="BA45" s="4"/>
      <c r="BB45" s="3"/>
    </row>
    <row r="46" spans="1:54" x14ac:dyDescent="0.25">
      <c r="A46" s="2" t="s">
        <v>492</v>
      </c>
      <c r="B46" s="2" t="s">
        <v>493</v>
      </c>
      <c r="C46" s="2" t="s">
        <v>446</v>
      </c>
      <c r="D46" s="2" t="s">
        <v>450</v>
      </c>
      <c r="E46" s="4"/>
      <c r="F46" s="3"/>
      <c r="G46" s="4"/>
      <c r="H46" s="3"/>
      <c r="I46" s="4"/>
      <c r="J46" s="3"/>
      <c r="K46" s="4"/>
      <c r="L46" s="3"/>
      <c r="M46" s="4"/>
      <c r="N46" s="3"/>
      <c r="O46" s="4"/>
      <c r="P46" s="3"/>
      <c r="Q46" s="4"/>
      <c r="R46" s="3"/>
      <c r="S46" s="4"/>
      <c r="T46" s="3"/>
      <c r="U46" s="4"/>
      <c r="V46" s="3"/>
      <c r="W46" s="4"/>
      <c r="X46" s="3"/>
      <c r="Y46" s="4"/>
      <c r="Z46" s="3"/>
      <c r="AA46" s="4"/>
      <c r="AB46" s="3"/>
      <c r="AC46" s="4"/>
      <c r="AD46" s="3"/>
      <c r="AE46" s="4"/>
      <c r="AF46" s="3"/>
      <c r="AG46" s="4"/>
      <c r="AH46" s="3"/>
      <c r="AI46" s="4"/>
      <c r="AJ46" s="3"/>
      <c r="AK46" s="4"/>
      <c r="AL46" s="3"/>
      <c r="AM46" s="4">
        <v>812008</v>
      </c>
      <c r="AN46" s="3">
        <v>0.46700000000000003</v>
      </c>
      <c r="AO46" s="4"/>
      <c r="AP46" s="3"/>
      <c r="AQ46" s="4"/>
      <c r="AR46" s="3"/>
      <c r="AS46" s="4"/>
      <c r="AT46" s="3"/>
      <c r="AU46" s="4"/>
      <c r="AV46" s="3"/>
      <c r="AW46" s="4"/>
      <c r="AX46" s="3"/>
      <c r="AY46" s="4"/>
      <c r="AZ46" s="3"/>
      <c r="BA46" s="4"/>
      <c r="BB46" s="3"/>
    </row>
    <row r="47" spans="1:54" x14ac:dyDescent="0.25">
      <c r="A47" s="2" t="s">
        <v>492</v>
      </c>
      <c r="B47" s="2" t="s">
        <v>493</v>
      </c>
      <c r="C47" s="2" t="s">
        <v>446</v>
      </c>
      <c r="D47" s="2" t="s">
        <v>451</v>
      </c>
      <c r="E47" s="4"/>
      <c r="F47" s="3"/>
      <c r="G47" s="4"/>
      <c r="H47" s="3"/>
      <c r="I47" s="4"/>
      <c r="J47" s="3"/>
      <c r="K47" s="4"/>
      <c r="L47" s="3"/>
      <c r="M47" s="4"/>
      <c r="N47" s="3"/>
      <c r="O47" s="4"/>
      <c r="P47" s="3"/>
      <c r="Q47" s="4"/>
      <c r="R47" s="3"/>
      <c r="S47" s="4"/>
      <c r="T47" s="3"/>
      <c r="U47" s="4"/>
      <c r="V47" s="3"/>
      <c r="W47" s="4"/>
      <c r="X47" s="3"/>
      <c r="Y47" s="4"/>
      <c r="Z47" s="3"/>
      <c r="AA47" s="4"/>
      <c r="AB47" s="3"/>
      <c r="AC47" s="4"/>
      <c r="AD47" s="3"/>
      <c r="AE47" s="4"/>
      <c r="AF47" s="3"/>
      <c r="AG47" s="4"/>
      <c r="AH47" s="3"/>
      <c r="AI47" s="4"/>
      <c r="AJ47" s="3"/>
      <c r="AK47" s="4"/>
      <c r="AL47" s="3"/>
      <c r="AM47" s="4">
        <v>928175</v>
      </c>
      <c r="AN47" s="3">
        <v>0.53300000000000003</v>
      </c>
      <c r="AO47" s="4"/>
      <c r="AP47" s="3"/>
      <c r="AQ47" s="4"/>
      <c r="AR47" s="3"/>
      <c r="AS47" s="4"/>
      <c r="AT47" s="3"/>
      <c r="AU47" s="4"/>
      <c r="AV47" s="3"/>
      <c r="AW47" s="4"/>
      <c r="AX47" s="3"/>
      <c r="AY47" s="4"/>
      <c r="AZ47" s="3"/>
      <c r="BA47" s="4"/>
      <c r="BB47" s="3"/>
    </row>
    <row r="48" spans="1:54" x14ac:dyDescent="0.25">
      <c r="A48" s="2" t="s">
        <v>974</v>
      </c>
      <c r="B48" s="2" t="s">
        <v>975</v>
      </c>
      <c r="C48" s="4" t="s">
        <v>976</v>
      </c>
      <c r="D48" s="2" t="s">
        <v>450</v>
      </c>
      <c r="AO48" s="25">
        <v>955091</v>
      </c>
      <c r="AP48" s="113">
        <f>AO48/AO8</f>
        <v>0.60289335990440474</v>
      </c>
    </row>
    <row r="49" spans="1:54" x14ac:dyDescent="0.25">
      <c r="A49" s="2" t="s">
        <v>974</v>
      </c>
      <c r="B49" s="2" t="s">
        <v>975</v>
      </c>
      <c r="C49" s="4" t="s">
        <v>976</v>
      </c>
      <c r="D49" s="2" t="s">
        <v>451</v>
      </c>
      <c r="AO49" s="25">
        <v>629088</v>
      </c>
      <c r="AP49" s="113">
        <f>AO49/AO8</f>
        <v>0.39710664009559526</v>
      </c>
    </row>
    <row r="50" spans="1:54" x14ac:dyDescent="0.25">
      <c r="A50" s="2" t="s">
        <v>977</v>
      </c>
      <c r="B50" s="2" t="s">
        <v>978</v>
      </c>
      <c r="C50" s="4" t="s">
        <v>979</v>
      </c>
      <c r="D50" s="2" t="s">
        <v>450</v>
      </c>
      <c r="AQ50" s="25">
        <v>615731</v>
      </c>
      <c r="AR50" s="113">
        <f>AQ50/AQ$8</f>
        <v>0.58000610402847042</v>
      </c>
    </row>
    <row r="51" spans="1:54" x14ac:dyDescent="0.25">
      <c r="A51" s="2" t="s">
        <v>977</v>
      </c>
      <c r="B51" s="2" t="s">
        <v>978</v>
      </c>
      <c r="C51" s="4" t="s">
        <v>979</v>
      </c>
      <c r="D51" s="2" t="s">
        <v>451</v>
      </c>
      <c r="AQ51" s="25">
        <v>445863</v>
      </c>
      <c r="AR51" s="113">
        <f>AQ51/AQ$8</f>
        <v>0.41999389597152958</v>
      </c>
    </row>
    <row r="52" spans="1:54" x14ac:dyDescent="0.25">
      <c r="A52" s="2" t="s">
        <v>980</v>
      </c>
      <c r="B52" s="2" t="s">
        <v>981</v>
      </c>
      <c r="C52" s="4" t="s">
        <v>982</v>
      </c>
      <c r="D52" s="2" t="s">
        <v>450</v>
      </c>
      <c r="AS52" s="25">
        <v>591937</v>
      </c>
      <c r="AT52" s="113">
        <f>AS52/AS$8</f>
        <v>0.48267249631841508</v>
      </c>
    </row>
    <row r="53" spans="1:54" x14ac:dyDescent="0.25">
      <c r="A53" s="2" t="s">
        <v>980</v>
      </c>
      <c r="B53" s="2" t="s">
        <v>981</v>
      </c>
      <c r="C53" s="4" t="s">
        <v>982</v>
      </c>
      <c r="D53" s="2" t="s">
        <v>451</v>
      </c>
      <c r="AS53" s="25">
        <v>634437</v>
      </c>
      <c r="AT53" s="113">
        <f>AS53/AS$8</f>
        <v>0.51732750368158487</v>
      </c>
    </row>
    <row r="54" spans="1:54" x14ac:dyDescent="0.25">
      <c r="A54" s="2" t="s">
        <v>983</v>
      </c>
      <c r="B54" s="2" t="s">
        <v>984</v>
      </c>
      <c r="C54" s="4" t="s">
        <v>985</v>
      </c>
      <c r="D54" s="2" t="s">
        <v>450</v>
      </c>
      <c r="AU54" s="25">
        <v>1201607</v>
      </c>
      <c r="AV54" s="113">
        <f>AU54/AU$8</f>
        <v>0.6206945891512351</v>
      </c>
    </row>
    <row r="55" spans="1:54" x14ac:dyDescent="0.25">
      <c r="A55" s="2" t="s">
        <v>983</v>
      </c>
      <c r="B55" s="2" t="s">
        <v>984</v>
      </c>
      <c r="C55" s="4" t="s">
        <v>985</v>
      </c>
      <c r="D55" s="2" t="s">
        <v>451</v>
      </c>
      <c r="AU55" s="25">
        <v>734300</v>
      </c>
      <c r="AV55" s="113">
        <f>AU55/AU$8</f>
        <v>0.37930541084876496</v>
      </c>
    </row>
    <row r="56" spans="1:54" x14ac:dyDescent="0.25">
      <c r="A56" s="2" t="s">
        <v>987</v>
      </c>
      <c r="B56" s="2" t="s">
        <v>986</v>
      </c>
      <c r="C56" s="4" t="s">
        <v>988</v>
      </c>
      <c r="D56" s="2" t="s">
        <v>450</v>
      </c>
      <c r="AW56" s="25">
        <v>1429981</v>
      </c>
      <c r="AX56" s="113">
        <f>AW56/AW$8</f>
        <v>0.66399162709363291</v>
      </c>
    </row>
    <row r="57" spans="1:54" x14ac:dyDescent="0.25">
      <c r="A57" s="2" t="s">
        <v>987</v>
      </c>
      <c r="B57" s="2" t="s">
        <v>986</v>
      </c>
      <c r="C57" s="4" t="s">
        <v>988</v>
      </c>
      <c r="D57" s="2" t="s">
        <v>451</v>
      </c>
      <c r="AW57" s="25">
        <v>723632</v>
      </c>
      <c r="AX57" s="113">
        <f>AW57/AW$8</f>
        <v>0.33600837290636709</v>
      </c>
    </row>
    <row r="58" spans="1:54" x14ac:dyDescent="0.25">
      <c r="A58" s="2" t="s">
        <v>991</v>
      </c>
      <c r="B58" s="2" t="s">
        <v>992</v>
      </c>
      <c r="C58" s="4" t="s">
        <v>993</v>
      </c>
      <c r="D58" s="2" t="s">
        <v>450</v>
      </c>
      <c r="AY58" s="25">
        <v>951650</v>
      </c>
      <c r="AZ58" s="113">
        <f>AY58/AY$8</f>
        <v>0.64850237621792239</v>
      </c>
    </row>
    <row r="59" spans="1:54" x14ac:dyDescent="0.25">
      <c r="A59" s="2" t="s">
        <v>991</v>
      </c>
      <c r="B59" s="2" t="s">
        <v>992</v>
      </c>
      <c r="C59" s="4" t="s">
        <v>993</v>
      </c>
      <c r="D59" s="2" t="s">
        <v>451</v>
      </c>
      <c r="AY59" s="25">
        <v>515808</v>
      </c>
      <c r="AZ59" s="113">
        <f>AY59/AY$8</f>
        <v>0.35149762378207761</v>
      </c>
    </row>
    <row r="60" spans="1:54" x14ac:dyDescent="0.25">
      <c r="A60" s="2" t="s">
        <v>1029</v>
      </c>
      <c r="B60" s="2" t="s">
        <v>1031</v>
      </c>
      <c r="C60" s="4" t="s">
        <v>1030</v>
      </c>
      <c r="D60" s="2" t="s">
        <v>450</v>
      </c>
      <c r="BA60" s="25">
        <v>1384192</v>
      </c>
      <c r="BB60" s="113">
        <f>BA60/BA$8</f>
        <v>0.82074294208576171</v>
      </c>
    </row>
    <row r="61" spans="1:54" x14ac:dyDescent="0.25">
      <c r="A61" s="2" t="s">
        <v>1029</v>
      </c>
      <c r="B61" s="2" t="s">
        <v>1031</v>
      </c>
      <c r="C61" s="4" t="s">
        <v>1030</v>
      </c>
      <c r="D61" s="2" t="s">
        <v>451</v>
      </c>
      <c r="BA61" s="25">
        <v>302319</v>
      </c>
      <c r="BB61" s="113">
        <f>BA61/BA$8</f>
        <v>0.17925705791423832</v>
      </c>
    </row>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hyperlinks>
    <hyperlink ref="AY10" r:id="rId1" xr:uid="{00000000-0004-0000-0A00-000000000000}"/>
  </hyperlinks>
  <pageMargins left="0.75" right="0.75" top="1" bottom="1" header="0.5" footer="0.5"/>
  <pageSetup orientation="portrait" horizontalDpi="4294967292" verticalDpi="4294967292"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E30"/>
  <sheetViews>
    <sheetView tabSelected="1" zoomScaleNormal="100" workbookViewId="0">
      <pane xSplit="1" ySplit="2" topLeftCell="P12" activePane="bottomRight" state="frozen"/>
      <selection activeCell="B3" sqref="B3"/>
      <selection pane="topRight" activeCell="B3" sqref="B3"/>
      <selection pane="bottomLeft" activeCell="B3" sqref="B3"/>
      <selection pane="bottomRight" sqref="A1:XFD1048576"/>
    </sheetView>
  </sheetViews>
  <sheetFormatPr defaultColWidth="9.08984375" defaultRowHeight="13.5" customHeight="1" x14ac:dyDescent="0.25"/>
  <cols>
    <col min="1" max="1" width="9.08984375" style="239"/>
    <col min="2" max="3" width="10.36328125" style="239" customWidth="1"/>
    <col min="4" max="7" width="9.08984375" style="239"/>
    <col min="8" max="9" width="11.08984375" style="239" customWidth="1"/>
    <col min="10" max="16384" width="9.08984375" style="239"/>
  </cols>
  <sheetData>
    <row r="1" spans="1:31" ht="13.5" customHeight="1" x14ac:dyDescent="0.25">
      <c r="A1" s="68" t="s">
        <v>64</v>
      </c>
      <c r="B1" s="80">
        <f>VALUE(RIGHT(B20,4))</f>
        <v>1992</v>
      </c>
      <c r="C1" s="80">
        <f t="shared" ref="C1:W1" si="0">VALUE(RIGHT(C20,4))</f>
        <v>1993</v>
      </c>
      <c r="D1" s="80">
        <f t="shared" si="0"/>
        <v>1994</v>
      </c>
      <c r="E1" s="80">
        <f t="shared" si="0"/>
        <v>1995</v>
      </c>
      <c r="F1" s="80">
        <f t="shared" si="0"/>
        <v>1996</v>
      </c>
      <c r="G1" s="80">
        <f t="shared" si="0"/>
        <v>1997</v>
      </c>
      <c r="H1" s="80">
        <f t="shared" si="0"/>
        <v>1998</v>
      </c>
      <c r="I1" s="80">
        <v>1999</v>
      </c>
      <c r="J1" s="80">
        <f t="shared" si="0"/>
        <v>2000</v>
      </c>
      <c r="K1" s="80">
        <f t="shared" si="0"/>
        <v>2001</v>
      </c>
      <c r="L1" s="80">
        <f t="shared" si="0"/>
        <v>2002</v>
      </c>
      <c r="M1" s="80">
        <f t="shared" si="0"/>
        <v>2003</v>
      </c>
      <c r="N1" s="80">
        <f t="shared" si="0"/>
        <v>2004</v>
      </c>
      <c r="O1" s="80">
        <f t="shared" si="0"/>
        <v>2005</v>
      </c>
      <c r="P1" s="80">
        <f t="shared" si="0"/>
        <v>2006</v>
      </c>
      <c r="Q1" s="80">
        <f t="shared" si="0"/>
        <v>2007</v>
      </c>
      <c r="R1" s="80">
        <f t="shared" si="0"/>
        <v>2008</v>
      </c>
      <c r="S1" s="80">
        <f t="shared" si="0"/>
        <v>2009</v>
      </c>
      <c r="T1" s="80">
        <f t="shared" si="0"/>
        <v>2010</v>
      </c>
      <c r="U1" s="80">
        <f t="shared" si="0"/>
        <v>2011</v>
      </c>
      <c r="V1" s="80">
        <f t="shared" ref="V1" si="1">VALUE(RIGHT(V20,4))</f>
        <v>2012</v>
      </c>
      <c r="W1" s="80">
        <f t="shared" si="0"/>
        <v>2013</v>
      </c>
      <c r="X1" s="80">
        <f t="shared" ref="X1:AB1" si="2">VALUE(RIGHT(X20,4))</f>
        <v>2017</v>
      </c>
      <c r="Y1" s="80">
        <f t="shared" si="2"/>
        <v>2018</v>
      </c>
      <c r="Z1" s="80">
        <f t="shared" si="2"/>
        <v>2019</v>
      </c>
      <c r="AA1" s="80">
        <f t="shared" si="2"/>
        <v>2020</v>
      </c>
      <c r="AB1" s="80">
        <f t="shared" si="2"/>
        <v>2021</v>
      </c>
      <c r="AC1" s="80">
        <f t="shared" ref="AC1:AE1" si="3">VALUE(RIGHT(AC20,4))</f>
        <v>2022</v>
      </c>
      <c r="AD1" s="80">
        <f t="shared" si="3"/>
        <v>2023</v>
      </c>
      <c r="AE1" s="80">
        <f t="shared" si="3"/>
        <v>2024</v>
      </c>
    </row>
    <row r="2" spans="1:31" ht="13.5" customHeight="1" x14ac:dyDescent="0.25">
      <c r="A2" s="68" t="s">
        <v>65</v>
      </c>
      <c r="B2" s="80">
        <f>B1-1</f>
        <v>1991</v>
      </c>
      <c r="C2" s="80">
        <f t="shared" ref="C2:W2" si="4">C1-1</f>
        <v>1992</v>
      </c>
      <c r="D2" s="80">
        <f t="shared" si="4"/>
        <v>1993</v>
      </c>
      <c r="E2" s="80">
        <f t="shared" si="4"/>
        <v>1994</v>
      </c>
      <c r="F2" s="80">
        <f t="shared" si="4"/>
        <v>1995</v>
      </c>
      <c r="G2" s="80">
        <f t="shared" si="4"/>
        <v>1996</v>
      </c>
      <c r="H2" s="80">
        <f t="shared" si="4"/>
        <v>1997</v>
      </c>
      <c r="I2" s="80">
        <v>1998</v>
      </c>
      <c r="J2" s="80">
        <f t="shared" si="4"/>
        <v>1999</v>
      </c>
      <c r="K2" s="80">
        <f t="shared" si="4"/>
        <v>2000</v>
      </c>
      <c r="L2" s="80">
        <f t="shared" si="4"/>
        <v>2001</v>
      </c>
      <c r="M2" s="80">
        <f t="shared" si="4"/>
        <v>2002</v>
      </c>
      <c r="N2" s="80">
        <f t="shared" si="4"/>
        <v>2003</v>
      </c>
      <c r="O2" s="80">
        <f t="shared" si="4"/>
        <v>2004</v>
      </c>
      <c r="P2" s="80">
        <f t="shared" si="4"/>
        <v>2005</v>
      </c>
      <c r="Q2" s="80">
        <f t="shared" si="4"/>
        <v>2006</v>
      </c>
      <c r="R2" s="80">
        <f t="shared" si="4"/>
        <v>2007</v>
      </c>
      <c r="S2" s="80">
        <f t="shared" si="4"/>
        <v>2008</v>
      </c>
      <c r="T2" s="80">
        <f t="shared" si="4"/>
        <v>2009</v>
      </c>
      <c r="U2" s="80">
        <f t="shared" si="4"/>
        <v>2010</v>
      </c>
      <c r="V2" s="80">
        <f t="shared" ref="V2" si="5">V1-1</f>
        <v>2011</v>
      </c>
      <c r="W2" s="80">
        <f t="shared" si="4"/>
        <v>2012</v>
      </c>
      <c r="X2" s="80">
        <f t="shared" ref="X2:AB2" si="6">X1-1</f>
        <v>2016</v>
      </c>
      <c r="Y2" s="80">
        <f t="shared" si="6"/>
        <v>2017</v>
      </c>
      <c r="Z2" s="80">
        <f t="shared" si="6"/>
        <v>2018</v>
      </c>
      <c r="AA2" s="80">
        <f t="shared" si="6"/>
        <v>2019</v>
      </c>
      <c r="AB2" s="80">
        <f t="shared" si="6"/>
        <v>2020</v>
      </c>
      <c r="AC2" s="80">
        <f t="shared" ref="AC2:AE2" si="7">AC1-1</f>
        <v>2021</v>
      </c>
      <c r="AD2" s="80">
        <f t="shared" si="7"/>
        <v>2022</v>
      </c>
      <c r="AE2" s="80">
        <f t="shared" si="7"/>
        <v>2023</v>
      </c>
    </row>
    <row r="3" spans="1:31" ht="13.5" customHeight="1" x14ac:dyDescent="0.25">
      <c r="A3" s="68" t="s">
        <v>66</v>
      </c>
      <c r="B3" s="130" t="s">
        <v>500</v>
      </c>
      <c r="C3" s="130" t="s">
        <v>500</v>
      </c>
      <c r="D3" s="130" t="s">
        <v>500</v>
      </c>
      <c r="E3" s="130" t="s">
        <v>500</v>
      </c>
      <c r="F3" s="130" t="s">
        <v>500</v>
      </c>
      <c r="G3" s="130" t="s">
        <v>500</v>
      </c>
      <c r="H3" s="130" t="s">
        <v>500</v>
      </c>
      <c r="I3" s="130" t="s">
        <v>500</v>
      </c>
      <c r="J3" s="130" t="s">
        <v>500</v>
      </c>
      <c r="K3" s="130" t="s">
        <v>500</v>
      </c>
      <c r="L3" s="130" t="s">
        <v>500</v>
      </c>
      <c r="M3" s="130" t="s">
        <v>500</v>
      </c>
      <c r="N3" s="130" t="s">
        <v>500</v>
      </c>
      <c r="O3" s="130" t="s">
        <v>500</v>
      </c>
      <c r="P3" s="130" t="s">
        <v>500</v>
      </c>
      <c r="Q3" s="130" t="s">
        <v>500</v>
      </c>
      <c r="R3" s="130" t="s">
        <v>500</v>
      </c>
      <c r="S3" s="130" t="s">
        <v>500</v>
      </c>
      <c r="T3" s="130" t="s">
        <v>500</v>
      </c>
      <c r="U3" s="130" t="s">
        <v>500</v>
      </c>
      <c r="V3" s="130" t="s">
        <v>500</v>
      </c>
      <c r="W3" s="130" t="s">
        <v>500</v>
      </c>
      <c r="X3" s="130" t="s">
        <v>500</v>
      </c>
      <c r="Y3" s="239" t="s">
        <v>500</v>
      </c>
      <c r="Z3" s="239" t="s">
        <v>500</v>
      </c>
      <c r="AA3" s="239" t="s">
        <v>500</v>
      </c>
      <c r="AB3" s="239" t="s">
        <v>500</v>
      </c>
      <c r="AC3" s="239" t="s">
        <v>500</v>
      </c>
      <c r="AD3" s="239" t="s">
        <v>500</v>
      </c>
      <c r="AE3" s="239" t="s">
        <v>500</v>
      </c>
    </row>
    <row r="4" spans="1:31" ht="13.5" customHeight="1" x14ac:dyDescent="0.25">
      <c r="A4" s="68" t="s">
        <v>67</v>
      </c>
      <c r="B4" s="130" t="s">
        <v>501</v>
      </c>
      <c r="C4" s="130" t="s">
        <v>501</v>
      </c>
      <c r="D4" s="130" t="s">
        <v>501</v>
      </c>
      <c r="E4" s="130" t="s">
        <v>501</v>
      </c>
      <c r="F4" s="130" t="s">
        <v>501</v>
      </c>
      <c r="G4" s="130" t="s">
        <v>501</v>
      </c>
      <c r="H4" s="130" t="s">
        <v>501</v>
      </c>
      <c r="I4" s="130" t="s">
        <v>501</v>
      </c>
      <c r="J4" s="130" t="s">
        <v>502</v>
      </c>
      <c r="K4" s="130" t="s">
        <v>502</v>
      </c>
      <c r="L4" s="130" t="s">
        <v>502</v>
      </c>
      <c r="M4" s="130" t="s">
        <v>502</v>
      </c>
      <c r="N4" s="130" t="s">
        <v>502</v>
      </c>
      <c r="O4" s="130" t="s">
        <v>502</v>
      </c>
      <c r="P4" s="130" t="s">
        <v>502</v>
      </c>
      <c r="Q4" s="130" t="s">
        <v>502</v>
      </c>
      <c r="R4" s="130" t="s">
        <v>502</v>
      </c>
      <c r="S4" s="130" t="s">
        <v>502</v>
      </c>
      <c r="T4" s="130" t="s">
        <v>502</v>
      </c>
      <c r="U4" s="130" t="s">
        <v>502</v>
      </c>
      <c r="V4" s="130" t="s">
        <v>502</v>
      </c>
      <c r="W4" s="130" t="s">
        <v>502</v>
      </c>
      <c r="X4" s="130" t="s">
        <v>953</v>
      </c>
      <c r="Y4" s="239" t="s">
        <v>953</v>
      </c>
      <c r="Z4" s="239" t="s">
        <v>1068</v>
      </c>
      <c r="AA4" s="239" t="s">
        <v>1069</v>
      </c>
      <c r="AB4" s="239" t="s">
        <v>1101</v>
      </c>
      <c r="AC4" s="239" t="s">
        <v>1102</v>
      </c>
      <c r="AD4" s="239" t="s">
        <v>1103</v>
      </c>
      <c r="AE4" s="239" t="s">
        <v>1103</v>
      </c>
    </row>
    <row r="5" spans="1:31" ht="13.5" customHeight="1" x14ac:dyDescent="0.25">
      <c r="A5" s="68" t="s">
        <v>68</v>
      </c>
      <c r="B5" s="130"/>
      <c r="C5" s="130"/>
      <c r="D5" s="130"/>
      <c r="E5" s="130"/>
      <c r="F5" s="130"/>
      <c r="G5" s="130"/>
      <c r="H5" s="130"/>
      <c r="I5" s="130" t="s">
        <v>502</v>
      </c>
      <c r="J5" s="130" t="s">
        <v>501</v>
      </c>
      <c r="K5" s="130" t="s">
        <v>501</v>
      </c>
      <c r="L5" s="130" t="s">
        <v>501</v>
      </c>
      <c r="M5" s="130" t="s">
        <v>501</v>
      </c>
      <c r="N5" s="130" t="s">
        <v>501</v>
      </c>
      <c r="O5" s="130" t="s">
        <v>501</v>
      </c>
      <c r="P5" s="130"/>
      <c r="Q5" s="130"/>
      <c r="R5" s="130"/>
      <c r="S5" s="130"/>
      <c r="T5" s="130"/>
      <c r="U5" s="130"/>
      <c r="V5" s="130"/>
      <c r="W5" s="130"/>
      <c r="X5" s="130" t="s">
        <v>954</v>
      </c>
      <c r="Y5" s="239" t="s">
        <v>954</v>
      </c>
      <c r="Z5" s="239" t="s">
        <v>954</v>
      </c>
      <c r="AA5" s="239" t="s">
        <v>954</v>
      </c>
      <c r="AB5" s="239" t="s">
        <v>1104</v>
      </c>
      <c r="AC5" s="239" t="s">
        <v>291</v>
      </c>
      <c r="AD5" s="239" t="s">
        <v>1104</v>
      </c>
      <c r="AE5" s="239" t="s">
        <v>1104</v>
      </c>
    </row>
    <row r="6" spans="1:31" ht="13.5" customHeight="1" x14ac:dyDescent="0.25">
      <c r="A6" s="68" t="s">
        <v>69</v>
      </c>
      <c r="B6" s="130"/>
      <c r="C6" s="130"/>
      <c r="D6" s="130"/>
      <c r="E6" s="130"/>
      <c r="F6" s="130"/>
      <c r="G6" s="130"/>
      <c r="H6" s="130"/>
      <c r="I6" s="130"/>
      <c r="J6" s="130"/>
      <c r="K6" s="130"/>
      <c r="L6" s="130"/>
      <c r="M6" s="130"/>
      <c r="N6" s="130"/>
      <c r="O6" s="130"/>
      <c r="P6" s="130"/>
      <c r="Q6" s="130"/>
      <c r="R6" s="130"/>
      <c r="S6" s="130"/>
      <c r="T6" s="130"/>
      <c r="U6" s="130"/>
      <c r="V6" s="130"/>
      <c r="W6" s="130"/>
      <c r="X6" s="130"/>
      <c r="AB6" s="239" t="s">
        <v>291</v>
      </c>
      <c r="AC6" s="239" t="s">
        <v>291</v>
      </c>
      <c r="AD6" s="239" t="s">
        <v>291</v>
      </c>
      <c r="AE6" s="239" t="s">
        <v>291</v>
      </c>
    </row>
    <row r="7" spans="1:31" ht="13.5" customHeight="1" x14ac:dyDescent="0.25">
      <c r="A7" s="68" t="s">
        <v>82</v>
      </c>
      <c r="B7" s="130"/>
      <c r="C7" s="130"/>
      <c r="D7" s="130"/>
      <c r="E7" s="130"/>
      <c r="F7" s="130"/>
      <c r="G7" s="130"/>
      <c r="H7" s="130"/>
      <c r="I7" s="130"/>
      <c r="J7" s="130"/>
      <c r="K7" s="130"/>
      <c r="L7" s="130"/>
      <c r="M7" s="130"/>
      <c r="N7" s="130"/>
      <c r="O7" s="130"/>
      <c r="P7" s="130"/>
      <c r="Q7" s="130"/>
      <c r="R7" s="130"/>
      <c r="S7" s="130"/>
      <c r="T7" s="130"/>
      <c r="U7" s="130"/>
      <c r="V7" s="130"/>
      <c r="W7" s="130"/>
      <c r="X7" s="130"/>
      <c r="AB7" s="239" t="s">
        <v>291</v>
      </c>
      <c r="AC7" s="239" t="s">
        <v>291</v>
      </c>
      <c r="AD7" s="239" t="s">
        <v>291</v>
      </c>
      <c r="AE7" s="239" t="s">
        <v>291</v>
      </c>
    </row>
    <row r="8" spans="1:31" ht="13.5" customHeight="1" x14ac:dyDescent="0.25">
      <c r="A8" s="68" t="s">
        <v>70</v>
      </c>
      <c r="B8" s="130"/>
      <c r="C8" s="130"/>
      <c r="D8" s="130"/>
      <c r="E8" s="130"/>
      <c r="F8" s="130"/>
      <c r="G8" s="130"/>
      <c r="H8" s="130"/>
      <c r="I8" s="130"/>
      <c r="J8" s="130"/>
      <c r="K8" s="130"/>
      <c r="L8" s="130"/>
      <c r="M8" s="130"/>
      <c r="N8" s="130"/>
      <c r="O8" s="130"/>
      <c r="P8" s="130"/>
      <c r="Q8" s="130"/>
      <c r="R8" s="130"/>
      <c r="S8" s="130"/>
      <c r="T8" s="130"/>
      <c r="U8" s="130"/>
      <c r="V8" s="130"/>
      <c r="W8" s="130"/>
      <c r="X8" s="130"/>
      <c r="AB8" s="239" t="s">
        <v>291</v>
      </c>
      <c r="AC8" s="239" t="s">
        <v>291</v>
      </c>
      <c r="AD8" s="239" t="s">
        <v>291</v>
      </c>
      <c r="AE8" s="239" t="s">
        <v>291</v>
      </c>
    </row>
    <row r="9" spans="1:31" ht="13.5" customHeight="1" x14ac:dyDescent="0.25">
      <c r="A9" s="68" t="s">
        <v>71</v>
      </c>
      <c r="B9" s="130"/>
      <c r="C9" s="130"/>
      <c r="D9" s="130"/>
      <c r="E9" s="130"/>
      <c r="F9" s="130"/>
      <c r="G9" s="130"/>
      <c r="H9" s="130"/>
      <c r="I9" s="130"/>
      <c r="J9" s="130"/>
      <c r="K9" s="130"/>
      <c r="L9" s="130"/>
      <c r="M9" s="130"/>
      <c r="N9" s="130"/>
      <c r="O9" s="130"/>
      <c r="P9" s="130"/>
      <c r="Q9" s="130"/>
      <c r="R9" s="130"/>
      <c r="S9" s="130"/>
      <c r="T9" s="130"/>
      <c r="U9" s="130"/>
      <c r="V9" s="130"/>
      <c r="W9" s="130"/>
      <c r="X9" s="130"/>
      <c r="AB9" s="239" t="s">
        <v>291</v>
      </c>
      <c r="AC9" s="239" t="s">
        <v>291</v>
      </c>
      <c r="AD9" s="239" t="s">
        <v>291</v>
      </c>
      <c r="AE9" s="239" t="s">
        <v>291</v>
      </c>
    </row>
    <row r="10" spans="1:31" ht="15" customHeight="1" x14ac:dyDescent="0.25">
      <c r="A10" s="131" t="s">
        <v>126</v>
      </c>
      <c r="B10" s="130" t="s">
        <v>503</v>
      </c>
      <c r="C10" s="130" t="s">
        <v>503</v>
      </c>
      <c r="D10" s="130" t="s">
        <v>503</v>
      </c>
      <c r="E10" s="130" t="s">
        <v>503</v>
      </c>
      <c r="F10" s="130" t="s">
        <v>503</v>
      </c>
      <c r="G10" s="130" t="s">
        <v>503</v>
      </c>
      <c r="H10" s="130" t="s">
        <v>503</v>
      </c>
      <c r="I10" s="130" t="s">
        <v>503</v>
      </c>
      <c r="J10" s="130" t="s">
        <v>503</v>
      </c>
      <c r="K10" s="130" t="s">
        <v>503</v>
      </c>
      <c r="L10" s="130" t="s">
        <v>503</v>
      </c>
      <c r="M10" s="130" t="s">
        <v>503</v>
      </c>
      <c r="N10" s="130" t="s">
        <v>503</v>
      </c>
      <c r="O10" s="130" t="s">
        <v>503</v>
      </c>
      <c r="P10" s="130" t="s">
        <v>503</v>
      </c>
      <c r="Q10" s="130" t="s">
        <v>503</v>
      </c>
      <c r="R10" s="130" t="s">
        <v>503</v>
      </c>
      <c r="S10" s="130" t="s">
        <v>503</v>
      </c>
      <c r="T10" s="130" t="s">
        <v>503</v>
      </c>
      <c r="U10" s="130" t="s">
        <v>503</v>
      </c>
      <c r="V10" s="130" t="s">
        <v>503</v>
      </c>
      <c r="W10" s="130" t="s">
        <v>503</v>
      </c>
      <c r="X10" s="130" t="s">
        <v>503</v>
      </c>
      <c r="Y10" s="239" t="s">
        <v>1070</v>
      </c>
      <c r="Z10" s="239" t="s">
        <v>1071</v>
      </c>
      <c r="AA10" s="239" t="s">
        <v>1072</v>
      </c>
      <c r="AB10" s="239" t="s">
        <v>1073</v>
      </c>
      <c r="AC10" s="239" t="s">
        <v>1105</v>
      </c>
      <c r="AD10" s="239" t="s">
        <v>1106</v>
      </c>
      <c r="AE10" s="239" t="s">
        <v>1107</v>
      </c>
    </row>
    <row r="11" spans="1:31" ht="13.5" customHeight="1" x14ac:dyDescent="0.25">
      <c r="A11" s="68" t="s">
        <v>72</v>
      </c>
      <c r="B11" s="130" t="s">
        <v>504</v>
      </c>
      <c r="C11" s="130" t="s">
        <v>504</v>
      </c>
      <c r="D11" s="130" t="s">
        <v>504</v>
      </c>
      <c r="E11" s="130" t="s">
        <v>504</v>
      </c>
      <c r="F11" s="130" t="s">
        <v>504</v>
      </c>
      <c r="G11" s="130" t="s">
        <v>504</v>
      </c>
      <c r="H11" s="130" t="s">
        <v>504</v>
      </c>
      <c r="I11" s="130" t="s">
        <v>504</v>
      </c>
      <c r="J11" s="130" t="s">
        <v>504</v>
      </c>
      <c r="K11" s="130" t="s">
        <v>504</v>
      </c>
      <c r="L11" s="130" t="s">
        <v>504</v>
      </c>
      <c r="M11" s="130" t="s">
        <v>504</v>
      </c>
      <c r="N11" s="130" t="s">
        <v>504</v>
      </c>
      <c r="O11" s="130" t="s">
        <v>504</v>
      </c>
      <c r="P11" s="130" t="s">
        <v>504</v>
      </c>
      <c r="Q11" s="130" t="s">
        <v>504</v>
      </c>
      <c r="R11" s="130" t="s">
        <v>504</v>
      </c>
      <c r="S11" s="130" t="s">
        <v>504</v>
      </c>
      <c r="T11" s="130" t="s">
        <v>504</v>
      </c>
      <c r="U11" s="130" t="s">
        <v>504</v>
      </c>
      <c r="V11" s="130" t="s">
        <v>505</v>
      </c>
      <c r="W11" s="130" t="s">
        <v>505</v>
      </c>
      <c r="X11" s="130" t="s">
        <v>505</v>
      </c>
      <c r="Y11" s="239" t="s">
        <v>1074</v>
      </c>
      <c r="Z11" s="239" t="s">
        <v>1074</v>
      </c>
      <c r="AA11" s="239" t="s">
        <v>1074</v>
      </c>
      <c r="AB11" s="239" t="s">
        <v>1074</v>
      </c>
      <c r="AC11" s="239" t="s">
        <v>1074</v>
      </c>
      <c r="AD11" s="239" t="s">
        <v>1074</v>
      </c>
      <c r="AE11" s="239" t="s">
        <v>1074</v>
      </c>
    </row>
    <row r="12" spans="1:31" ht="13.5" customHeight="1" x14ac:dyDescent="0.25">
      <c r="A12" s="68" t="s">
        <v>73</v>
      </c>
      <c r="B12" s="130" t="s">
        <v>506</v>
      </c>
      <c r="C12" s="130" t="s">
        <v>507</v>
      </c>
      <c r="D12" s="130" t="s">
        <v>508</v>
      </c>
      <c r="E12" s="130" t="s">
        <v>509</v>
      </c>
      <c r="F12" s="130" t="s">
        <v>510</v>
      </c>
      <c r="G12" s="130" t="s">
        <v>511</v>
      </c>
      <c r="H12" s="130" t="s">
        <v>512</v>
      </c>
      <c r="I12" s="130" t="s">
        <v>513</v>
      </c>
      <c r="J12" s="130" t="s">
        <v>514</v>
      </c>
      <c r="K12" s="130" t="s">
        <v>515</v>
      </c>
      <c r="L12" s="130" t="s">
        <v>516</v>
      </c>
      <c r="M12" s="130" t="s">
        <v>517</v>
      </c>
      <c r="N12" s="130" t="s">
        <v>518</v>
      </c>
      <c r="O12" s="130" t="s">
        <v>519</v>
      </c>
      <c r="P12" s="130" t="s">
        <v>520</v>
      </c>
      <c r="Q12" s="130" t="s">
        <v>521</v>
      </c>
      <c r="R12" s="130" t="s">
        <v>522</v>
      </c>
      <c r="S12" s="130" t="s">
        <v>523</v>
      </c>
      <c r="T12" s="130" t="s">
        <v>524</v>
      </c>
      <c r="U12" s="130" t="s">
        <v>525</v>
      </c>
      <c r="V12" s="130" t="s">
        <v>526</v>
      </c>
      <c r="W12" s="130" t="s">
        <v>884</v>
      </c>
      <c r="X12" s="130" t="s">
        <v>951</v>
      </c>
      <c r="Y12" s="239" t="s">
        <v>1075</v>
      </c>
      <c r="Z12" s="239" t="s">
        <v>1076</v>
      </c>
      <c r="AA12" s="239" t="s">
        <v>1077</v>
      </c>
      <c r="AB12" s="239" t="s">
        <v>1078</v>
      </c>
      <c r="AC12" s="239" t="s">
        <v>1108</v>
      </c>
      <c r="AD12" s="239" t="s">
        <v>1109</v>
      </c>
      <c r="AE12" s="239" t="s">
        <v>1110</v>
      </c>
    </row>
    <row r="13" spans="1:31" ht="13.5" customHeight="1" x14ac:dyDescent="0.25">
      <c r="A13" s="240" t="s">
        <v>74</v>
      </c>
      <c r="B13" s="130" t="s">
        <v>527</v>
      </c>
      <c r="C13" s="130" t="s">
        <v>527</v>
      </c>
      <c r="D13" s="130" t="s">
        <v>528</v>
      </c>
      <c r="E13" s="130" t="s">
        <v>528</v>
      </c>
      <c r="F13" s="130" t="s">
        <v>528</v>
      </c>
      <c r="G13" s="130" t="s">
        <v>528</v>
      </c>
      <c r="H13" s="130" t="s">
        <v>528</v>
      </c>
      <c r="I13" s="130" t="s">
        <v>528</v>
      </c>
      <c r="J13" s="130" t="s">
        <v>528</v>
      </c>
      <c r="K13" s="130" t="s">
        <v>528</v>
      </c>
      <c r="L13" s="130" t="s">
        <v>529</v>
      </c>
      <c r="M13" s="130" t="s">
        <v>529</v>
      </c>
      <c r="N13" s="130" t="s">
        <v>529</v>
      </c>
      <c r="O13" s="130" t="s">
        <v>529</v>
      </c>
      <c r="P13" s="130" t="s">
        <v>529</v>
      </c>
      <c r="Q13" s="130" t="s">
        <v>529</v>
      </c>
      <c r="R13" s="130" t="s">
        <v>529</v>
      </c>
      <c r="S13" s="130" t="s">
        <v>529</v>
      </c>
      <c r="T13" s="130" t="s">
        <v>529</v>
      </c>
      <c r="U13" s="130" t="s">
        <v>529</v>
      </c>
      <c r="V13" s="130" t="s">
        <v>530</v>
      </c>
      <c r="W13" s="130" t="s">
        <v>530</v>
      </c>
      <c r="X13" s="130" t="s">
        <v>530</v>
      </c>
      <c r="Y13" s="239" t="s">
        <v>530</v>
      </c>
      <c r="Z13" s="239" t="s">
        <v>530</v>
      </c>
      <c r="AA13" s="239" t="s">
        <v>530</v>
      </c>
      <c r="AB13" s="239" t="s">
        <v>530</v>
      </c>
      <c r="AC13" s="239" t="s">
        <v>530</v>
      </c>
      <c r="AD13" s="239" t="s">
        <v>530</v>
      </c>
      <c r="AE13" s="239" t="s">
        <v>530</v>
      </c>
    </row>
    <row r="14" spans="1:31" ht="13.5" customHeight="1" x14ac:dyDescent="0.25">
      <c r="A14" s="68" t="s">
        <v>83</v>
      </c>
      <c r="B14" s="130" t="s">
        <v>531</v>
      </c>
      <c r="C14" s="130" t="s">
        <v>531</v>
      </c>
      <c r="D14" s="130" t="s">
        <v>531</v>
      </c>
      <c r="E14" s="130" t="s">
        <v>531</v>
      </c>
      <c r="F14" s="130" t="s">
        <v>531</v>
      </c>
      <c r="G14" s="130" t="s">
        <v>531</v>
      </c>
      <c r="H14" s="130" t="s">
        <v>531</v>
      </c>
      <c r="I14" s="130" t="s">
        <v>531</v>
      </c>
      <c r="J14" s="130" t="s">
        <v>531</v>
      </c>
      <c r="K14" s="130" t="s">
        <v>531</v>
      </c>
      <c r="L14" s="130" t="s">
        <v>531</v>
      </c>
      <c r="M14" s="130" t="s">
        <v>532</v>
      </c>
      <c r="N14" s="130" t="s">
        <v>532</v>
      </c>
      <c r="O14" s="130" t="s">
        <v>532</v>
      </c>
      <c r="P14" s="130" t="s">
        <v>531</v>
      </c>
      <c r="Q14" s="130" t="s">
        <v>531</v>
      </c>
      <c r="R14" s="130" t="s">
        <v>531</v>
      </c>
      <c r="S14" s="130" t="s">
        <v>531</v>
      </c>
      <c r="T14" s="130" t="s">
        <v>531</v>
      </c>
      <c r="U14" s="130" t="s">
        <v>531</v>
      </c>
      <c r="V14" s="130" t="s">
        <v>531</v>
      </c>
      <c r="W14" s="130" t="s">
        <v>531</v>
      </c>
      <c r="X14" s="130" t="s">
        <v>955</v>
      </c>
      <c r="Y14" s="239" t="s">
        <v>1079</v>
      </c>
      <c r="Z14" s="239" t="s">
        <v>1079</v>
      </c>
      <c r="AA14" s="239" t="s">
        <v>1079</v>
      </c>
      <c r="AB14" s="239" t="s">
        <v>1111</v>
      </c>
      <c r="AC14" s="239" t="s">
        <v>1111</v>
      </c>
      <c r="AD14" s="239" t="s">
        <v>1111</v>
      </c>
      <c r="AE14" s="239" t="s">
        <v>1111</v>
      </c>
    </row>
    <row r="15" spans="1:31" ht="13.5" customHeight="1" x14ac:dyDescent="0.25">
      <c r="A15" s="68" t="s">
        <v>75</v>
      </c>
      <c r="B15" s="130" t="s">
        <v>533</v>
      </c>
      <c r="C15" s="130" t="s">
        <v>533</v>
      </c>
      <c r="D15" s="130" t="s">
        <v>533</v>
      </c>
      <c r="E15" s="130" t="s">
        <v>533</v>
      </c>
      <c r="F15" s="130" t="s">
        <v>533</v>
      </c>
      <c r="G15" s="130" t="s">
        <v>533</v>
      </c>
      <c r="H15" s="130" t="s">
        <v>533</v>
      </c>
      <c r="I15" s="130" t="s">
        <v>533</v>
      </c>
      <c r="J15" s="130" t="s">
        <v>533</v>
      </c>
      <c r="K15" s="130" t="s">
        <v>533</v>
      </c>
      <c r="L15" s="130" t="s">
        <v>533</v>
      </c>
      <c r="M15" s="130" t="s">
        <v>533</v>
      </c>
      <c r="N15" s="130" t="s">
        <v>533</v>
      </c>
      <c r="O15" s="130" t="s">
        <v>533</v>
      </c>
      <c r="P15" s="130" t="s">
        <v>533</v>
      </c>
      <c r="Q15" s="130" t="s">
        <v>533</v>
      </c>
      <c r="R15" s="130" t="s">
        <v>533</v>
      </c>
      <c r="S15" s="130" t="s">
        <v>533</v>
      </c>
      <c r="T15" s="130" t="s">
        <v>533</v>
      </c>
      <c r="U15" s="130" t="s">
        <v>533</v>
      </c>
      <c r="V15" s="130" t="s">
        <v>534</v>
      </c>
      <c r="W15" s="130" t="s">
        <v>534</v>
      </c>
      <c r="X15" s="130" t="s">
        <v>534</v>
      </c>
      <c r="Y15" s="239" t="s">
        <v>1080</v>
      </c>
      <c r="Z15" s="239" t="s">
        <v>1080</v>
      </c>
      <c r="AA15" s="239" t="s">
        <v>1080</v>
      </c>
      <c r="AB15" s="239" t="s">
        <v>1080</v>
      </c>
      <c r="AC15" s="239" t="s">
        <v>1080</v>
      </c>
      <c r="AD15" s="239" t="s">
        <v>1080</v>
      </c>
      <c r="AE15" s="239" t="s">
        <v>1080</v>
      </c>
    </row>
    <row r="16" spans="1:31" ht="13.5" customHeight="1" x14ac:dyDescent="0.25">
      <c r="A16" s="68" t="s">
        <v>76</v>
      </c>
      <c r="B16" s="130" t="s">
        <v>535</v>
      </c>
      <c r="C16" s="130" t="s">
        <v>536</v>
      </c>
      <c r="D16" s="130" t="s">
        <v>537</v>
      </c>
      <c r="E16" s="130" t="s">
        <v>538</v>
      </c>
      <c r="F16" s="130" t="s">
        <v>539</v>
      </c>
      <c r="G16" s="130" t="s">
        <v>540</v>
      </c>
      <c r="H16" s="130" t="s">
        <v>541</v>
      </c>
      <c r="I16" s="130" t="s">
        <v>542</v>
      </c>
      <c r="J16" s="130" t="s">
        <v>543</v>
      </c>
      <c r="K16" s="130" t="s">
        <v>544</v>
      </c>
      <c r="L16" s="130" t="s">
        <v>545</v>
      </c>
      <c r="M16" s="130" t="s">
        <v>546</v>
      </c>
      <c r="N16" s="130" t="s">
        <v>547</v>
      </c>
      <c r="O16" s="130" t="s">
        <v>548</v>
      </c>
      <c r="P16" s="130" t="s">
        <v>549</v>
      </c>
      <c r="Q16" s="130" t="s">
        <v>550</v>
      </c>
      <c r="R16" s="130" t="s">
        <v>551</v>
      </c>
      <c r="S16" s="130" t="s">
        <v>552</v>
      </c>
      <c r="T16" s="130" t="s">
        <v>553</v>
      </c>
      <c r="U16" s="130" t="s">
        <v>554</v>
      </c>
      <c r="V16" s="130" t="s">
        <v>555</v>
      </c>
      <c r="W16" s="130" t="s">
        <v>885</v>
      </c>
      <c r="X16" s="130" t="s">
        <v>956</v>
      </c>
      <c r="Y16" s="239" t="s">
        <v>1081</v>
      </c>
      <c r="Z16" s="239" t="s">
        <v>1082</v>
      </c>
      <c r="AA16" s="239" t="s">
        <v>1083</v>
      </c>
      <c r="AB16" s="239" t="s">
        <v>1084</v>
      </c>
      <c r="AC16" s="239" t="s">
        <v>1112</v>
      </c>
      <c r="AD16" s="239" t="s">
        <v>1113</v>
      </c>
      <c r="AE16" s="239" t="s">
        <v>1114</v>
      </c>
    </row>
    <row r="17" spans="1:31" ht="13.5" customHeight="1" x14ac:dyDescent="0.25">
      <c r="A17" s="68" t="s">
        <v>77</v>
      </c>
      <c r="B17" s="130" t="s">
        <v>556</v>
      </c>
      <c r="C17" s="130" t="s">
        <v>557</v>
      </c>
      <c r="D17" s="130" t="s">
        <v>558</v>
      </c>
      <c r="E17" s="130" t="s">
        <v>559</v>
      </c>
      <c r="F17" s="130" t="s">
        <v>560</v>
      </c>
      <c r="G17" s="130" t="s">
        <v>561</v>
      </c>
      <c r="H17" s="130" t="s">
        <v>562</v>
      </c>
      <c r="I17" s="130" t="s">
        <v>563</v>
      </c>
      <c r="J17" s="130" t="s">
        <v>564</v>
      </c>
      <c r="K17" s="130" t="s">
        <v>565</v>
      </c>
      <c r="L17" s="130" t="s">
        <v>566</v>
      </c>
      <c r="M17" s="130" t="s">
        <v>567</v>
      </c>
      <c r="N17" s="130" t="s">
        <v>568</v>
      </c>
      <c r="O17" s="130" t="s">
        <v>569</v>
      </c>
      <c r="P17" s="130" t="s">
        <v>570</v>
      </c>
      <c r="Q17" s="130" t="s">
        <v>571</v>
      </c>
      <c r="R17" s="130" t="s">
        <v>572</v>
      </c>
      <c r="S17" s="130" t="s">
        <v>573</v>
      </c>
      <c r="T17" s="130" t="s">
        <v>574</v>
      </c>
      <c r="U17" s="130" t="s">
        <v>575</v>
      </c>
      <c r="V17" s="130" t="s">
        <v>576</v>
      </c>
      <c r="W17" s="130" t="s">
        <v>886</v>
      </c>
      <c r="X17" s="130" t="s">
        <v>957</v>
      </c>
      <c r="Y17" s="239" t="s">
        <v>1085</v>
      </c>
      <c r="Z17" s="239" t="s">
        <v>1086</v>
      </c>
      <c r="AA17" s="239" t="s">
        <v>1087</v>
      </c>
      <c r="AB17" s="239" t="s">
        <v>1088</v>
      </c>
      <c r="AC17" s="239" t="s">
        <v>1115</v>
      </c>
      <c r="AD17" s="239" t="s">
        <v>1116</v>
      </c>
      <c r="AE17" s="239" t="s">
        <v>1117</v>
      </c>
    </row>
    <row r="18" spans="1:31" ht="13.5" customHeight="1" x14ac:dyDescent="0.25">
      <c r="A18" s="68" t="s">
        <v>78</v>
      </c>
      <c r="B18" s="130" t="s">
        <v>577</v>
      </c>
      <c r="C18" s="130" t="s">
        <v>578</v>
      </c>
      <c r="D18" s="130" t="s">
        <v>579</v>
      </c>
      <c r="E18" s="130" t="s">
        <v>580</v>
      </c>
      <c r="F18" s="130" t="s">
        <v>581</v>
      </c>
      <c r="G18" s="130" t="s">
        <v>582</v>
      </c>
      <c r="H18" s="130" t="s">
        <v>583</v>
      </c>
      <c r="I18" s="130" t="s">
        <v>584</v>
      </c>
      <c r="J18" s="130" t="s">
        <v>585</v>
      </c>
      <c r="K18" s="130" t="s">
        <v>586</v>
      </c>
      <c r="L18" s="130" t="s">
        <v>587</v>
      </c>
      <c r="M18" s="130" t="s">
        <v>588</v>
      </c>
      <c r="N18" s="130" t="s">
        <v>589</v>
      </c>
      <c r="O18" s="130" t="s">
        <v>590</v>
      </c>
      <c r="P18" s="130" t="s">
        <v>591</v>
      </c>
      <c r="Q18" s="130" t="s">
        <v>592</v>
      </c>
      <c r="R18" s="130" t="s">
        <v>593</v>
      </c>
      <c r="S18" s="130" t="s">
        <v>594</v>
      </c>
      <c r="T18" s="130" t="s">
        <v>595</v>
      </c>
      <c r="U18" s="130" t="s">
        <v>596</v>
      </c>
      <c r="V18" s="130" t="s">
        <v>597</v>
      </c>
      <c r="W18" s="130" t="s">
        <v>882</v>
      </c>
      <c r="X18" s="130" t="s">
        <v>958</v>
      </c>
      <c r="Y18" s="239" t="s">
        <v>1089</v>
      </c>
      <c r="Z18" s="239" t="s">
        <v>1090</v>
      </c>
      <c r="AA18" s="239" t="s">
        <v>1091</v>
      </c>
      <c r="AB18" s="239" t="s">
        <v>1092</v>
      </c>
      <c r="AC18" s="239" t="s">
        <v>1118</v>
      </c>
      <c r="AD18" s="239" t="s">
        <v>1119</v>
      </c>
      <c r="AE18" s="239" t="s">
        <v>1120</v>
      </c>
    </row>
    <row r="19" spans="1:31" ht="13.5" customHeight="1" x14ac:dyDescent="0.25">
      <c r="A19" s="68" t="s">
        <v>79</v>
      </c>
      <c r="B19" s="130" t="s">
        <v>598</v>
      </c>
      <c r="C19" s="130" t="s">
        <v>599</v>
      </c>
      <c r="D19" s="130" t="s">
        <v>600</v>
      </c>
      <c r="E19" s="130" t="s">
        <v>601</v>
      </c>
      <c r="F19" s="130" t="s">
        <v>601</v>
      </c>
      <c r="G19" s="130" t="s">
        <v>602</v>
      </c>
      <c r="H19" s="130" t="s">
        <v>603</v>
      </c>
      <c r="I19" s="130" t="s">
        <v>604</v>
      </c>
      <c r="J19" s="130" t="s">
        <v>605</v>
      </c>
      <c r="K19" s="130" t="s">
        <v>606</v>
      </c>
      <c r="L19" s="130" t="s">
        <v>607</v>
      </c>
      <c r="M19" s="130" t="s">
        <v>608</v>
      </c>
      <c r="N19" s="130" t="s">
        <v>609</v>
      </c>
      <c r="O19" s="130" t="s">
        <v>610</v>
      </c>
      <c r="P19" s="130" t="s">
        <v>611</v>
      </c>
      <c r="Q19" s="130" t="s">
        <v>607</v>
      </c>
      <c r="R19" s="130" t="s">
        <v>612</v>
      </c>
      <c r="S19" s="130" t="s">
        <v>613</v>
      </c>
      <c r="T19" s="130" t="s">
        <v>614</v>
      </c>
      <c r="U19" s="130" t="s">
        <v>615</v>
      </c>
      <c r="V19" s="130" t="s">
        <v>616</v>
      </c>
      <c r="W19" s="130" t="s">
        <v>883</v>
      </c>
      <c r="X19" s="130" t="s">
        <v>959</v>
      </c>
      <c r="Y19" s="239" t="s">
        <v>1093</v>
      </c>
      <c r="Z19" s="239" t="s">
        <v>1094</v>
      </c>
      <c r="AA19" s="239" t="s">
        <v>1095</v>
      </c>
      <c r="AB19" s="239" t="s">
        <v>1096</v>
      </c>
      <c r="AC19" s="239" t="s">
        <v>1121</v>
      </c>
      <c r="AD19" s="239" t="s">
        <v>1122</v>
      </c>
      <c r="AE19" s="239" t="s">
        <v>1123</v>
      </c>
    </row>
    <row r="20" spans="1:31" ht="13.5" customHeight="1" x14ac:dyDescent="0.25">
      <c r="A20" s="68" t="s">
        <v>80</v>
      </c>
      <c r="B20" s="130" t="s">
        <v>617</v>
      </c>
      <c r="C20" s="130" t="s">
        <v>618</v>
      </c>
      <c r="D20" s="130" t="s">
        <v>619</v>
      </c>
      <c r="E20" s="130" t="s">
        <v>620</v>
      </c>
      <c r="F20" s="130" t="s">
        <v>621</v>
      </c>
      <c r="G20" s="130" t="s">
        <v>622</v>
      </c>
      <c r="H20" s="130" t="s">
        <v>623</v>
      </c>
      <c r="I20" s="130" t="s">
        <v>624</v>
      </c>
      <c r="J20" s="130" t="s">
        <v>625</v>
      </c>
      <c r="K20" s="130" t="s">
        <v>626</v>
      </c>
      <c r="L20" s="130" t="s">
        <v>627</v>
      </c>
      <c r="M20" s="130" t="s">
        <v>628</v>
      </c>
      <c r="N20" s="130" t="s">
        <v>629</v>
      </c>
      <c r="O20" s="130" t="s">
        <v>630</v>
      </c>
      <c r="P20" s="130" t="s">
        <v>631</v>
      </c>
      <c r="Q20" s="130" t="s">
        <v>632</v>
      </c>
      <c r="R20" s="130" t="s">
        <v>633</v>
      </c>
      <c r="S20" s="130" t="s">
        <v>634</v>
      </c>
      <c r="T20" s="130" t="s">
        <v>635</v>
      </c>
      <c r="U20" s="130" t="s">
        <v>636</v>
      </c>
      <c r="V20" s="130" t="s">
        <v>637</v>
      </c>
      <c r="W20" s="130" t="s">
        <v>881</v>
      </c>
      <c r="X20" s="130" t="s">
        <v>952</v>
      </c>
      <c r="Y20" s="239" t="s">
        <v>1097</v>
      </c>
      <c r="Z20" s="239" t="s">
        <v>1098</v>
      </c>
      <c r="AA20" s="239" t="s">
        <v>1099</v>
      </c>
      <c r="AB20" s="239" t="s">
        <v>1100</v>
      </c>
      <c r="AC20" s="239" t="s">
        <v>1124</v>
      </c>
      <c r="AD20" s="239" t="s">
        <v>1125</v>
      </c>
      <c r="AE20" s="239" t="s">
        <v>1126</v>
      </c>
    </row>
    <row r="21" spans="1:31" ht="13.5" customHeight="1" x14ac:dyDescent="0.25">
      <c r="A21" s="68" t="s">
        <v>81</v>
      </c>
      <c r="B21" s="130" t="s">
        <v>638</v>
      </c>
      <c r="C21" s="130" t="s">
        <v>638</v>
      </c>
      <c r="D21" s="130" t="s">
        <v>638</v>
      </c>
      <c r="E21" s="130" t="s">
        <v>638</v>
      </c>
      <c r="F21" s="130" t="s">
        <v>638</v>
      </c>
      <c r="G21" s="130" t="s">
        <v>638</v>
      </c>
      <c r="H21" s="130" t="s">
        <v>638</v>
      </c>
      <c r="I21" s="130" t="s">
        <v>638</v>
      </c>
      <c r="J21" s="130" t="s">
        <v>638</v>
      </c>
      <c r="K21" s="130" t="s">
        <v>638</v>
      </c>
      <c r="L21" s="130" t="s">
        <v>638</v>
      </c>
      <c r="M21" s="130" t="s">
        <v>638</v>
      </c>
      <c r="N21" s="130" t="s">
        <v>638</v>
      </c>
      <c r="O21" s="130" t="s">
        <v>638</v>
      </c>
      <c r="P21" s="130" t="s">
        <v>638</v>
      </c>
      <c r="Q21" s="130" t="s">
        <v>638</v>
      </c>
      <c r="R21" s="130" t="s">
        <v>638</v>
      </c>
      <c r="S21" s="130" t="s">
        <v>638</v>
      </c>
      <c r="T21" s="130" t="s">
        <v>638</v>
      </c>
      <c r="U21" s="130" t="s">
        <v>638</v>
      </c>
      <c r="V21" s="130" t="s">
        <v>638</v>
      </c>
      <c r="W21" s="130" t="s">
        <v>638</v>
      </c>
      <c r="X21" s="130" t="s">
        <v>960</v>
      </c>
      <c r="Y21" s="239" t="s">
        <v>638</v>
      </c>
      <c r="Z21" s="239" t="s">
        <v>638</v>
      </c>
      <c r="AA21" s="239" t="s">
        <v>638</v>
      </c>
      <c r="AB21" s="239" t="s">
        <v>638</v>
      </c>
      <c r="AC21" s="239" t="s">
        <v>638</v>
      </c>
      <c r="AD21" s="239" t="s">
        <v>638</v>
      </c>
      <c r="AE21" s="239" t="s">
        <v>638</v>
      </c>
    </row>
    <row r="22" spans="1:31" ht="13.5" customHeight="1" x14ac:dyDescent="0.25">
      <c r="A22" s="68" t="s">
        <v>210</v>
      </c>
      <c r="B22" s="237" t="str">
        <f>MID(B4,7,FIND(",",B4)-4)&amp;IF(B5="","",IF(B6="",". &amp; "&amp;MID(B5,7,FIND(",",B5)-4),". et al"))&amp;". ("&amp;B1&amp;"). "&amp;PROPER(MID(B10,7,99))&amp;".  [[journalName]]. "&amp;MID(B12,7,99)&amp;"("&amp;MID(B13,7,99)&amp;")"&amp;": "&amp;MID(B18,7,99)&amp;"-"&amp;MID(B19,7,99)&amp;"."</f>
        <v>Marsh, M. (1992). Ireland.  [[journalName]]. 22(4): 437-442.</v>
      </c>
      <c r="C22" s="237" t="str">
        <f t="shared" ref="C22:R22" si="8">MID(C4,7,FIND(",",C4)-4)&amp;IF(C5="","",IF(C6="",". &amp; "&amp;MID(C5,7,FIND(",",C5)-4),". et al"))&amp;". ("&amp;C1&amp;"). "&amp;PROPER(MID(C10,7,99))&amp;".  [[journalName]]. "&amp;MID(C12,7,99)&amp;"("&amp;MID(C13,7,99)&amp;")"&amp;": "&amp;MID(C18,7,99)&amp;"-"&amp;MID(C19,7,99)&amp;"."</f>
        <v>Marsh, M. (1993). Ireland.  [[journalName]]. 24(4): 455-466.</v>
      </c>
      <c r="D22" s="237" t="str">
        <f t="shared" si="8"/>
        <v>Marsh, M. (1994). Ireland.  [[journalName]]. 26(3-4): 331-337.</v>
      </c>
      <c r="E22" s="237" t="str">
        <f t="shared" si="8"/>
        <v>Marsh, M. (1995). Ireland.  [[journalName]]. 28(3-4): 375-383.</v>
      </c>
      <c r="F22" s="237" t="str">
        <f t="shared" si="8"/>
        <v>Marsh, M. (1996). Ireland.  [[journalName]]. 30(3-4): 377-383.</v>
      </c>
      <c r="G22" s="237" t="str">
        <f t="shared" si="8"/>
        <v>Marsh, M. (1997). Ireland.  [[journalName]]. 32(3-4): 399-404.</v>
      </c>
      <c r="H22" s="237" t="str">
        <f t="shared" si="8"/>
        <v>Marsh, M. (1998). Ireland.  [[journalName]]. 34(3-4): 429-439.</v>
      </c>
      <c r="I22" s="237" t="str">
        <f t="shared" ref="I22" si="9">MID(I4,7,FIND(",",I4)-4)&amp;IF(I5="","",IF(I6="",". &amp; "&amp;MID(I5,7,FIND(",",I5)-4),". et al"))&amp;". ("&amp;I1&amp;"). "&amp;PROPER(MID(I10,7,99))&amp;".  [[journalName]]. "&amp;MID(I12,7,99)&amp;"("&amp;MID(I13,7,99)&amp;")"&amp;": "&amp;MID(I18,7,99)&amp;"-"&amp;MID(I19,7,99)&amp;"."</f>
        <v>Marsh, M. &amp; O'Malley, E. (1999). Ireland.  [[journalName]]. 36(3-4): 423-427.</v>
      </c>
      <c r="J22" s="237" t="str">
        <f t="shared" si="8"/>
        <v>O'Malley, E. &amp; Marsh, M. (2000). Ireland.  [[journalName]]. 38(3-4): 420-424.</v>
      </c>
      <c r="K22" s="237" t="str">
        <f t="shared" si="8"/>
        <v>O'Malley, E. &amp; Marsh, M. (2001). Ireland.  [[journalName]]. 40(3-4): 330-334.</v>
      </c>
      <c r="L22" s="237" t="str">
        <f t="shared" si="8"/>
        <v>O'Malley, E. &amp; Marsh, M. (2002). Ireland.  [[journalName]]. 41(7-8): 978-983.</v>
      </c>
      <c r="M22" s="237" t="str">
        <f t="shared" si="8"/>
        <v>O'Malley, E. &amp; Marsh, M. (2003). Ireland.  [[journalName]]. 42(7-8): 979-985.</v>
      </c>
      <c r="N22" s="237" t="str">
        <f t="shared" si="8"/>
        <v>O'Malley, E. &amp; Marsh, M. (2004). Ireland.  [[journalName]]. 43(7-8): 1030-1032.</v>
      </c>
      <c r="O22" s="237" t="str">
        <f t="shared" si="8"/>
        <v>O'Malley, E. &amp; Marsh, M. (2005). Ireland.  [[journalName]]. 44(7-8): 1049-1055.</v>
      </c>
      <c r="P22" s="237" t="str">
        <f t="shared" si="8"/>
        <v>O'Malley, E. (2006). Ireland.  [[journalName]]. 45(7-8): 1132-1134.</v>
      </c>
      <c r="Q22" s="237" t="str">
        <f t="shared" si="8"/>
        <v>O'Malley, E. (2007). Ireland.  [[journalName]]. 46(7-8): 980-983.</v>
      </c>
      <c r="R22" s="237" t="str">
        <f t="shared" si="8"/>
        <v>O'Malley, E. (2008). Ireland.  [[journalName]]. 47(7-8): 1012-1018.</v>
      </c>
      <c r="S22" s="237" t="str">
        <f>MID(S4,7,FIND(",",S4)-4)&amp;IF(S5="","",IF(S6="",". &amp; "&amp;MID(S5,7,FIND(",",S5)-4),". et al"))&amp;". ("&amp;S1&amp;"). "&amp;PROPER(MID(S10,7,99))&amp;".  [[journalName]]. "&amp;MID(S12,7,99)&amp;"("&amp;MID(S13,7,99)&amp;")"&amp;": "&amp;MID(S18,7,99)&amp;"-"&amp;MID(S19,7,99)&amp;"."</f>
        <v>O'Malley, E. (2009). Ireland.  [[journalName]]. 48(7-8): 986-991.</v>
      </c>
      <c r="T22" s="237" t="str">
        <f>MID(T4,7,FIND(",",T4)-4)&amp;IF(T5="","",IF(T6="",". &amp; "&amp;MID(T5,7,FIND(",",T5)-4),". et al"))&amp;". ("&amp;T1&amp;"). "&amp;PROPER(MID(T10,7,99))&amp;".  [[journalName]]. "&amp;MID(T12,7,99)&amp;"("&amp;MID(T13,7,99)&amp;")"&amp;": "&amp;MID(T18,7,99)&amp;"-"&amp;MID(T19,7,99)&amp;"."</f>
        <v>O'Malley, E. (2010). Ireland.  [[journalName]]. 49(7-8): 1017-1024.</v>
      </c>
      <c r="U22" s="237" t="str">
        <f>MID(U4,7,FIND(",",U4)-4)&amp;IF(U5="","",IF(U6="",". &amp; "&amp;MID(U5,7,FIND(",",U5)-4),". et al"))&amp;". ("&amp;U1&amp;"). "&amp;PROPER(MID(U10,7,99))&amp;".  [[journalName]]. "&amp;MID(U12,7,99)&amp;"("&amp;MID(U13,7,99)&amp;")"&amp;": "&amp;MID(U18,7,99)&amp;"-"&amp;MID(U19,7,99)&amp;"."</f>
        <v>O'Malley, E. (2011). Ireland.  [[journalName]]. 50(7-8): 1004-1010.</v>
      </c>
      <c r="V22" s="237" t="str">
        <f>MID(V4,7,FIND(",",V4)-4)&amp;IF(V5="","",IF(V6="",". &amp; "&amp;MID(V5,7,FIND(",",V5)-4),". et al"))&amp;". ("&amp;V1&amp;"). "&amp;PROPER(MID(V10,7,99))&amp;".  [[journalName]]. "&amp;MID(V12,7,99)&amp;"("&amp;MID(V13,7,99)&amp;")"&amp;": "&amp;MID(V18,7,99)&amp;"-"&amp;MID(V19,7,99)&amp;"."</f>
        <v>O'Malley, E. (2012). Ireland.  [[journalName]]. 51(1): 141-152.</v>
      </c>
      <c r="W22" s="237" t="str">
        <f>MID(W4,7,FIND(",",W4)-4)&amp;IF(W5="","",IF(W6="",". &amp; "&amp;MID(W5,7,FIND(",",W5)-4),". et al"))&amp;". ("&amp;W1&amp;"). "&amp;PROPER(MID(W10,7,99))&amp;".  [[journalName]]. "&amp;MID(W12,7,99)&amp;"("&amp;MID(W13,7,99)&amp;")"&amp;": "&amp;MID(W18,7,99)&amp;"-"&amp;MID(W19,7,99)&amp;"."</f>
        <v>O'Malley, E. (2013). Ireland.  [[journalName]]. 52(1): 105-110.</v>
      </c>
      <c r="X22" s="237" t="str">
        <f t="shared" ref="X22:AB22" si="10">MID(X4,7,FIND(",",X4)-4)&amp;IF(X5="","",IF(X6="",". &amp; "&amp;MID(X5,7,FIND(",",X5)-4),". et al"))&amp;". ("&amp;X1&amp;"). "&amp;PROPER(MID(X10,7,99))&amp;".  [[journalName]]. "&amp;MID(X12,7,99)&amp;"("&amp;MID(X13,7,99)&amp;")"&amp;": "&amp;MID(X18,7,99)&amp;"-"&amp;MID(X19,7,99)&amp;"."</f>
        <v>COURTNEY, M. &amp; O'MALLEY, E. (2017). Ireland.  [[journalName]]. 56(1): 137-144.</v>
      </c>
      <c r="Y22" s="237" t="str">
        <f t="shared" si="10"/>
        <v>COURTNEY, M. &amp; O'MALLEY, E. (2018). Ireland: Political Development And Data For 2017.  [[journalName]]. 57(1): 142-147.</v>
      </c>
      <c r="Z22" s="237" t="str">
        <f t="shared" si="10"/>
        <v>ARLOW, J. &amp; O'MALLEY, E. (2019). Ireland: Political Developments And Data In 2018.  [[journalName]]. 58(1): 136-142.</v>
      </c>
      <c r="AA22" s="237" t="str">
        <f t="shared" si="10"/>
        <v>LYNCH, C. &amp; O'MALLEY, E. (2020). Ireland: Political Developments And Data In 2019.  [[journalName]]. 59(1): 187-192.</v>
      </c>
      <c r="AB22" s="237" t="str">
        <f t="shared" si="10"/>
        <v xml:space="preserve"> Lynch, C. &amp;  O'Malley, E. (2021). Ireland: Political Developments And Data In 2020.  [[journalName]]. 60(1): 182-191.</v>
      </c>
      <c r="AC22" s="237" t="str">
        <f t="shared" ref="AC22:AE22" si="11">MID(AC4,7,FIND(",",AC4)-4)&amp;IF(AC5="","",IF(AC6="",". &amp; "&amp;MID(AC5,7,FIND(",",AC5)-4),". et al"))&amp;". ("&amp;AC1&amp;"). "&amp;PROPER(MID(AC10,7,99))&amp;".  [[journalName]]. "&amp;MID(AC12,7,99)&amp;"("&amp;MID(AC13,7,99)&amp;")"&amp;": "&amp;MID(AC18,7,99)&amp;"-"&amp;MID(AC19,7,99)&amp;"."</f>
        <v xml:space="preserve"> O'Malley, E. (2022). Ireland: Political Developments And Data In 2021.  [[journalName]]. 61(1): 225-229.</v>
      </c>
      <c r="AD22" s="237" t="str">
        <f t="shared" si="11"/>
        <v xml:space="preserve"> Arlow, J. &amp;  O'Malley, E. (2023). Ireland: Political Developments And Data In 2022.  [[journalName]]. 62(1): 239-248.</v>
      </c>
      <c r="AE22" s="237" t="str">
        <f t="shared" si="11"/>
        <v xml:space="preserve"> Arlow, J. &amp;  O'Malley, E. (2024). Ireland: Political Developments And Data In 2023.  [[journalName]]. 63(1): 227-234.</v>
      </c>
    </row>
    <row r="23" spans="1:31" ht="13.5" customHeight="1" x14ac:dyDescent="0.25">
      <c r="A23" s="131" t="s">
        <v>211</v>
      </c>
      <c r="B23" s="132"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Ireland
AU  - Marsh, Michael
VL  - 22
JO  - European Journal of Political Research
IS  - 4
SP  - 437
EP  - 442
PY  - 1992
PB  - Blackwell Publishing Ltd
UR  - http://onlinelibrary.wiley.com/doi/10.1111/j.1475-6765.1992.tb00330.x/full</v>
      </c>
      <c r="C23" s="132" t="str">
        <f t="shared" ref="C23:T23" si="12">"TY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Ireland
AU  - Marsh, Michael
VL  - 24
JO  - European Journal of Political Research
IS  - 4
SP  - 455
EP  - 466
PY  - 1993
PB  - Blackwell Publishing Ltd
UR  - http://onlinelibrary.wiley.com/doi/10.1111/j.1475-6765.1993.tb00398.x/full</v>
      </c>
      <c r="D23" s="132" t="str">
        <f t="shared" si="12"/>
        <v>TY  - JOUR
TI  - Ireland
AU  - Marsh, Michael
VL  - 26
JO  - European Journal of Political Research
IS  - 3-4
SP  - 331
EP  - 337
PY  - 1994
PB  - Blackwell Publishing Ltd
UR  - http://onlinelibrary.wiley.com/doi/10.1111/j.1475-6765.1994.tb00454.x/full</v>
      </c>
      <c r="E23" s="132" t="str">
        <f t="shared" si="12"/>
        <v>TY  - JOUR
TI  - Ireland
AU  - Marsh, Michael
VL  - 28
JO  - European Journal of Political Research
IS  - 3-4
SP  - 375
EP  - 383
PY  - 1995
PB  - Blackwell Publishing Ltd
UR  - http://onlinelibrary.wiley.com/doi/10.1111/j.1475-6765.1995.tb00503.x/full</v>
      </c>
      <c r="F23" s="132" t="str">
        <f t="shared" si="12"/>
        <v>TY  - JOUR
TI  - Ireland
AU  - Marsh, Michael
VL  - 30
JO  - European Journal of Political Research
IS  - 3-4
SP  - 377
EP  - 383
PY  - 1996
PB  - Blackwell Publishing Ltd
UR  - http://onlinelibrary.wiley.com/doi/10.1111/j.1475-6765.1996.tb00690.x/full</v>
      </c>
      <c r="G23" s="132" t="str">
        <f t="shared" si="12"/>
        <v>TY  - JOUR
TI  - Ireland
AU  - Marsh, Michael
VL  - 32
JO  - European Journal of Political Research
IS  - 3-4
SP  - 399
EP  - 404
PY  - 1997
PB  - Blackwell Publishing Ltd
UR  - http://onlinelibrary.wiley.com/doi/10.1111/1475-6765.00357/full</v>
      </c>
      <c r="H23" s="132" t="str">
        <f t="shared" si="12"/>
        <v>TY  - JOUR
TI  - Ireland
AU  - Marsh, Michael
VL  - 34
JO  - European Journal of Political Research
IS  - 3-4
SP  - 429
EP  - 439
PY  - 1998
PB  - Blackwell Publishing Ltd
UR  - http://onlinelibrary.wiley.com/doi/10.1111/1475-6765.00051-i1/full</v>
      </c>
      <c r="I23" s="132" t="str">
        <f t="shared" ref="I23" si="13">"TY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Ireland
AU  - Marsh, Michael
AU  - O'Malley, Eoin
VL  - 36
JO  - European Journal of Political Research
IS  - 3-4
SP  - 423
EP  - 427
PY  - 1999
PB  - Blackwell Publishing Ltd
UR  - http://onlinelibrary.wiley.com/doi/10.1111/j.1475-6765.1999.tb00720.x/full</v>
      </c>
      <c r="J23" s="132" t="str">
        <f t="shared" si="12"/>
        <v>TY  - JOUR
TI  - Ireland
AU  - O'Malley, Eoin
AU  - Marsh, Michael
VL  - 38
JO  - European Journal of Political Research
IS  - 3-4
SP  - 420
EP  - 424
PY  - 2000
PB  - Blackwell Publishing Ltd
UR  - http://onlinelibrary.wiley.com/doi/10.1111/j.1475-6765.2000.tb01149.x/full</v>
      </c>
      <c r="K23" s="132" t="str">
        <f t="shared" si="12"/>
        <v>TY  - JOUR
TI  - Ireland
AU  - O'Malley, Eoin
AU  - Marsh, Michael
VL  - 40
JO  - European Journal of Political Research
IS  - 3-4
SP  - 330
EP  - 334
PY  - 2001
PB  - Blackwell Publishing Ltd
UR  - http://onlinelibrary.wiley.com/doi/10.1111/1475-6765.00609/full</v>
      </c>
      <c r="L23" s="132" t="str">
        <f t="shared" si="12"/>
        <v>TY  - JOUR
TI  - Ireland
AU  - O'Malley, Eoin
AU  - Marsh, Michael
VL  - 41
JO  - European Journal of Political Research
IS  - 7-8
SP  - 978
EP  - 983
PY  - 2002
PB  - Blackwell Publishing Ltd
UR  - http://onlinelibrary.wiley.com/doi/10.1111/1475-6765.00052/full</v>
      </c>
      <c r="M23" s="132" t="str">
        <f t="shared" si="12"/>
        <v>TY  - JOUR
TI  - Ireland
AU  - O'Malley, Eoin
AU  - Marsh, Michael
VL  - 42
JO  - European Journal of Political Research
IS  - 7-8
SP  - 979
EP  - 985
PY  - 2003
PB  - Blackwell Publishing Ltd.
UR  - http://onlinelibrary.wiley.com/doi/10.1111/j.0304-4130.2003.00123.x/full</v>
      </c>
      <c r="N23" s="132" t="str">
        <f t="shared" si="12"/>
        <v>TY  - JOUR
TI  - Ireland
AU  - O'Malley, Eoin
AU  - Marsh, Michael
VL  - 43
JO  - European Journal of Political Research
IS  - 7-8
SP  - 1030
EP  - 1032
PY  - 2004
PB  - Blackwell Publishing Ltd.
UR  - http://onlinelibrary.wiley.com/doi/10.1111/j.1475-6765.2004.00196.x/full</v>
      </c>
      <c r="O23" s="132" t="str">
        <f t="shared" si="12"/>
        <v>TY  - JOUR
TI  - Ireland
AU  - O'Malley, Eoin
AU  - Marsh, Michael
VL  - 44
JO  - European Journal of Political Research
IS  - 7-8
SP  - 1049
EP  - 1055
PY  - 2005
PB  - Blackwell Publishing Ltd.
UR  - http://onlinelibrary.wiley.com/doi/10.1111/j.1475-6765.2005.00268.x/full</v>
      </c>
      <c r="P23" s="132" t="str">
        <f t="shared" si="12"/>
        <v>TY  - JOUR
TI  - Ireland
AU  - O'Malley, Eoin
VL  - 45
JO  - European Journal of Political Research
IS  - 7-8
SP  - 1132
EP  - 1134
PY  - 2006
PB  - Blackwell Publishing Ltd
UR  - http://onlinelibrary.wiley.com/doi/10.1111/j.1475-6765.2006.00668.x/full</v>
      </c>
      <c r="Q23" s="132"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Ireland
AU  - O'Malley, Eoin
JO  - European Journal of Political Research
VL  - 46
IS  - 7-8
SP  - 980
EP  - 983
PY  - 2007
PB  - Blackwell Publishing Ltd
UR  - http://onlinelibrary.wiley.com/doi/10.1111/j.1475-6765.2007.00743.x/full</v>
      </c>
      <c r="R23" s="132" t="str">
        <f t="shared" si="12"/>
        <v>TY  - JOUR
TI  - Ireland
AU  - O'Malley, Eoin
VL  - 47
JO  - European Journal of Political Research
IS  - 7-8
SP  - 1012
EP  - 1018
PY  - 2008
PB  - Blackwell Publishing Ltd
UR  - http://onlinelibrary.wiley.com/doi/10.1111/j.1475-6765.2008.00796.x/full</v>
      </c>
      <c r="S23" s="132" t="str">
        <f t="shared" si="12"/>
        <v>TY  - JOUR
TI  - Ireland
AU  - O'Malley, Eoin
VL  - 48
JO  - European Journal of Political Research
IS  - 7-8
SP  - 986
EP  - 991
PY  - 2009
PB  - Blackwell Publishing Ltd
UR  - http://onlinelibrary.wiley.com/doi/10.1111/j.1475-6765.2009.01860.x/full</v>
      </c>
      <c r="T23" s="132" t="str">
        <f t="shared" si="12"/>
        <v>TY  - JOUR
TI  - Ireland
AU  - O'Malley, Eoin
VL  - 49
JO  - European Journal of Political Research
IS  - 7-8
SP  - 1017
EP  - 1024
PY  - 2010
PB  - Blackwell Publishing Ltd
UR  - http://onlinelibrary.wiley.com/doi/10.1111/j.1475-6765.2010.01957.x/full</v>
      </c>
      <c r="U23" s="132" t="str">
        <f t="shared" ref="U23:W23" si="14">"TY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Ireland
AU  - O'Malley, Eoin
VL  - 50
JO  - European Journal of Political Research
IS  - 7-8
SP  - 1004
EP  - 1010
PY  - 2011
PB  - Blackwell Publishing Ltd
UR  - http://onlinelibrary.wiley.com/doi/10.1111/j.1475-6765.2011.02026.x/full</v>
      </c>
      <c r="V23" s="132" t="str">
        <f t="shared" ref="V23" si="15">"TY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Ireland
AU  - O'Malley, Eoin
VL  - 51
JO  - European Journal of Political Research Political Data Yearbook
IS  - 1
SP  - 141
EP  - 152
PY  - 2012
PB  - Blackwell Publishing Ltd
UR  - http://onlinelibrary.wiley.com/doi/10.1111/j.2047-8852.2012.00016.x/full</v>
      </c>
      <c r="W23" s="132" t="str">
        <f t="shared" si="14"/>
        <v>TY  - JOUR
TI  - Ireland
AU  - O'Malley, Eoin
VL  - 52
JO  - European Journal of Political Research Political Data Yearbook
IS  - 1
SP  - 105
EP  - 110
PY  - 2013
PB  - Blackwell Publishing Ltd
UR  - http://onlinelibrary.wiley.com/doi/10.1111/j.2047-8852.12015/full</v>
      </c>
      <c r="X23" s="132" t="str">
        <f t="shared" ref="X23:AB23" si="16">"TY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Ireland
AU  - COURTNEY, MICHAEL
AU  - O'MALLEY, EOIN
VL  - 56
JO  - European Journal of Political Research Political Data Yearbook
IS  - 1
SP  - 137
EP  - 144
PY  - 2017
PB  - John Wiley &amp; Sons Ltd
UR  - http://onlinelibrary.wiley.com/doi/10.1111/2047-8852.12162/full</v>
      </c>
      <c r="Y23" s="132" t="str">
        <f t="shared" si="16"/>
        <v>TY  - JOUR
TI  - Ireland: Political development and data for 2017
AU  - COURTNEY, MICHAEL
AU  - O'MALLEY, EOIN
VL  - 57
JO  - EUROPEAN JOURNAL OF POLITICAL RESEARCH POLITICAL DATA YEARBOOK
IS  - 1
SP  - 142
EP  - 147
PY  - 2018
PB  - John Wiley &amp; Sons, Ltd
UR  - https:/onlinelibrary.wiley.com/doi/10.1111/2047-8852.12228/full</v>
      </c>
      <c r="Z23" s="132" t="str">
        <f t="shared" si="16"/>
        <v>TY  - JOUR
TI  - Ireland: Political Developments and Data in 2018
AU  - ARLOW, JONATHAN
AU  - O'MALLEY, EOIN
VL  - 58
JO  - EUROPEAN JOURNAL OF POLITICAL RESEARCH POLITICAL DATA YEARBOOK
IS  - 1
SP  - 136
EP  - 142
PY  - 2019
PB  - John Wiley &amp; Sons, Ltd
UR  - https:/onlinelibrary.wiley.com/doi/10.1111/2047-8852.12265/full</v>
      </c>
      <c r="AA23" s="132" t="str">
        <f t="shared" si="16"/>
        <v>TY  - JOUR
TI  - Ireland: Political Developments and Data in 2019
AU  - LYNCH, CATHERINE
AU  - O'MALLEY, EOIN
VL  - 59
JO  - EUROPEAN JOURNAL OF POLITICAL RESEARCH POLITICAL DATA YEARBOOK
IS  - 1
SP  - 187
EP  - 192
PY  - 2020
PB  - John Wiley &amp; Sons, Ltd
UR  - https:/onlinelibrary.wiley.com/doi/10.1111/2047-8852.12284/full</v>
      </c>
      <c r="AB23" s="132" t="str">
        <f t="shared" si="16"/>
        <v>TY  - JOUR
TI  - Ireland: Political Developments and Data in 2020
AU1  - Lynch, Catherine
AU2  - O'Malley, Eoin
VL  - 60
JO  - EUROPEAN JOURNAL OF POLITICAL RESEARCH POLITICAL DATA YEARBOOK
IS  - 1
SP  - 182
EP  - 191
PY  - 2021
PB - John Wiley &amp; Sons, Ltd
UR  - https:/onlinelibrary.wiley.com/doi/10.1111/2047-8852.12348/full</v>
      </c>
      <c r="AC23" s="132" t="str">
        <f t="shared" ref="AC23:AE23" si="17">"TY  - JOUR"&amp;CHAR(10)&amp;""&amp;AC10&amp;CHAR(10)&amp;AC4&amp;CHAR(10)&amp;IF(AC5="","",AC5&amp;CHAR(10))&amp;IF(AC6="","",AC6&amp;CHAR(10))&amp;IF(AC7="","",AC7&amp;CHAR(10))&amp;AC12&amp;CHAR(10)&amp;AC11&amp;CHAR(10)&amp;AC13&amp;CHAR(10)&amp;AC18&amp;CHAR(10)&amp;AC19&amp;CHAR(10)&amp;AC20&amp;CHAR(10)&amp;AC14&amp;CHAR(10)&amp;LEFT(AC16,13)&amp;"onlinelibrary.wiley.com/doi/"&amp;MID(AC17,7,999)&amp;"/full"</f>
        <v>TY  - JOUR
TI  - Ireland: Political Developments and Data in 2021
AU1  - O'Malley, Eoin
VL  - 61
JO  - EUROPEAN JOURNAL OF POLITICAL RESEARCH POLITICAL DATA YEARBOOK
IS  - 1
SP  - 225
EP  - 229
PY  - 2022
PB - John Wiley &amp; Sons, Ltd
UR  - https:/onlinelibrary.wiley.com/doi/10.1111/2047-8852.12375/full</v>
      </c>
      <c r="AD23" s="132" t="str">
        <f t="shared" si="17"/>
        <v>TY  - JOUR
TI  - Ireland: Political Developments and Data in 2022
AU1  - Arlow, Jonathan
AU2  - O'Malley, Eoin
VL  - 62
JO  - EUROPEAN JOURNAL OF POLITICAL RESEARCH POLITICAL DATA YEARBOOK
IS  - 1
SP  - 239
EP  - 248
PY  - 2023
PB - John Wiley &amp; Sons, Ltd
UR  - https:/onlinelibrary.wiley.com/doi/10.1111/2047-8852.12413/full</v>
      </c>
      <c r="AE23" s="132" t="str">
        <f t="shared" si="17"/>
        <v>TY  - JOUR
TI  - Ireland: Political Developments and Data in 2023
AU1  - Arlow, Jonathan
AU2  - O'Malley, Eoin
VL  - 63
JO  - EUROPEAN JOURNAL OF POLITICAL RESEARCH POLITICAL DATA YEARBOOK
IS  - 1
SP  - 227
EP  - 234
PY  - 2024
PB - John Wiley &amp; Sons, Ltd
UR  - https:/onlinelibrary.wiley.com/doi/10.1111/2047-8852.12457/full</v>
      </c>
    </row>
    <row r="24" spans="1:31" ht="13.5" customHeight="1" x14ac:dyDescent="0.25">
      <c r="A24" s="131" t="s">
        <v>212</v>
      </c>
      <c r="B24" s="132"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{ecprPDY_1992_ireland,
title = "Ireland",
author = "Marsh, Michael",
journal = "European Journal of Political Research",
volume = 22,
number = 4,
pages = "437--442",
year = 1992,
publisher = "Blackwell Publishing Ltd"
}</v>
      </c>
      <c r="C24" s="132" t="str">
        <f t="shared" ref="C24:T24" si="18">"@article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{ecprPDY_1993_ireland,
title = "Ireland",
author = "Marsh, Michael",
journal = "European Journal of Political Research",
volume = 24,
number = 4,
pages = "455--466",
year = 1993,
publisher = "Blackwell Publishing Ltd"
}</v>
      </c>
      <c r="D24" s="132" t="str">
        <f t="shared" si="18"/>
        <v>@article {ecprPDY_1994_ireland,
title = "Ireland",
author = "Marsh, Michael",
journal = "European Journal of Political Research",
volume = 26,
number = 3-4,
pages = "331--337",
year = 1994,
publisher = "Blackwell Publishing Ltd"
}</v>
      </c>
      <c r="E24" s="132" t="str">
        <f t="shared" si="18"/>
        <v>@article {ecprPDY_1995_ireland,
title = "Ireland",
author = "Marsh, Michael",
journal = "European Journal of Political Research",
volume = 28,
number = 3-4,
pages = "375--383",
year = 1995,
publisher = "Blackwell Publishing Ltd"
}</v>
      </c>
      <c r="F24" s="132" t="str">
        <f t="shared" si="18"/>
        <v>@article {ecprPDY_1996_ireland,
title = "Ireland",
author = "Marsh, Michael",
journal = "European Journal of Political Research",
volume = 30,
number = 3-4,
pages = "377--383",
year = 1996,
publisher = "Blackwell Publishing Ltd"
}</v>
      </c>
      <c r="G24" s="132" t="str">
        <f t="shared" si="18"/>
        <v>@article {ecprPDY_1997_ireland,
title = "Ireland",
author = "Marsh, Michael",
journal = "European Journal of Political Research",
volume = 32,
number = 3-4,
pages = "399--404",
year = 1997,
publisher = "Blackwell Publishing Ltd"
}</v>
      </c>
      <c r="H24" s="132" t="str">
        <f t="shared" si="18"/>
        <v>@article {ecprPDY_1998_ireland,
title = "Ireland",
author = "Marsh, Michael",
journal = "European Journal of Political Research",
volume = 34,
number = 3-4,
pages = "429--439",
year = 1998,
publisher = "Blackwell Publishing Ltd"
}</v>
      </c>
      <c r="I24" s="132" t="str">
        <f t="shared" ref="I24" si="19">"@article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{ecprPDY_1999_ireland,
title = "Ireland",
author = "Marsh, Michael and O'Malley, Eoin",
journal = "European Journal of Political Research",
volume = 36,
number = 3-4,
pages = "423--427",
year = 1999,
publisher = "Blackwell Publishing Ltd"
}</v>
      </c>
      <c r="J24" s="132" t="str">
        <f t="shared" si="18"/>
        <v>@article {ecprPDY_2000_ireland,
title = "Ireland",
author = "O'Malley, Eoin and Marsh, Michael",
journal = "European Journal of Political Research",
volume = 38,
number = 3-4,
pages = "420--424",
year = 2000,
publisher = "Blackwell Publishing Ltd"
}</v>
      </c>
      <c r="K24" s="132" t="str">
        <f t="shared" si="18"/>
        <v>@article {ecprPDY_2001_ireland,
title = "Ireland",
author = "O'Malley, Eoin and Marsh, Michael",
journal = "European Journal of Political Research",
volume = 40,
number = 3-4,
pages = "330--334",
year = 2001,
publisher = "Blackwell Publishing Ltd"
}</v>
      </c>
      <c r="L24" s="132" t="str">
        <f t="shared" si="18"/>
        <v>@article {ecprPDY_2002_ireland,
title = "Ireland",
author = "O'Malley, Eoin and Marsh, Michael",
journal = "European Journal of Political Research",
volume = 41,
number = 7-8,
pages = "978--983",
year = 2002,
publisher = "Blackwell Publishing Ltd"
}</v>
      </c>
      <c r="M24" s="132" t="str">
        <f t="shared" si="18"/>
        <v>@article {ecprPDY_2003_ireland,
title = "Ireland",
author = "O'Malley, Eoin and Marsh, Michael",
journal = "European Journal of Political Research",
volume = 42,
number = 7-8,
pages = "979--985",
year = 2003,
publisher = "Blackwell Publishing Ltd."
}</v>
      </c>
      <c r="N24" s="132" t="str">
        <f t="shared" si="18"/>
        <v>@article {ecprPDY_2004_ireland,
title = "Ireland",
author = "O'Malley, Eoin and Marsh, Michael",
journal = "European Journal of Political Research",
volume = 43,
number = 7-8,
pages = "1030--1032",
year = 2004,
publisher = "Blackwell Publishing Ltd."
}</v>
      </c>
      <c r="O24" s="132" t="str">
        <f t="shared" si="18"/>
        <v>@article {ecprPDY_2005_ireland,
title = "Ireland",
author = "O'Malley, Eoin and Marsh, Michael",
journal = "European Journal of Political Research",
volume = 44,
number = 7-8,
pages = "1049--1055",
year = 2005,
publisher = "Blackwell Publishing Ltd."
}</v>
      </c>
      <c r="P24" s="132" t="str">
        <f t="shared" si="18"/>
        <v>@article {ecprPDY_2006_ireland,
title = "Ireland",
author = "O'Malley, Eoin",
journal = "European Journal of Political Research",
volume = 45,
number = 7-8,
pages = "1132--1134",
year = 2006,
publisher = "Blackwell Publishing Ltd"
}</v>
      </c>
      <c r="Q24" s="132" t="str">
        <f t="shared" si="18"/>
        <v>@article {ecprPDY_2007_ireland,
title = "Ireland",
author = "O'Malley, Eoin",
journal = "European Journal of Political Research",
volume = 46,
number = 7-8,
pages = "980--983",
year = 2007,
publisher = "Blackwell Publishing Ltd"
}</v>
      </c>
      <c r="R24" s="132" t="str">
        <f t="shared" si="18"/>
        <v>@article {ecprPDY_2008_ireland,
title = "Ireland",
author = "O'Malley, Eoin",
journal = "European Journal of Political Research",
volume = 47,
number = 7-8,
pages = "1012--1018",
year = 2008,
publisher = "Blackwell Publishing Ltd"
}</v>
      </c>
      <c r="S24" s="132" t="str">
        <f t="shared" si="18"/>
        <v>@article {ecprPDY_2009_ireland,
title = "Ireland",
author = "O'Malley, Eoin",
journal = "European Journal of Political Research",
volume = 48,
number = 7-8,
pages = "986--991",
year = 2009,
publisher = "Blackwell Publishing Ltd"
}</v>
      </c>
      <c r="T24" s="132" t="str">
        <f t="shared" si="18"/>
        <v>@article {ecprPDY_2010_ireland,
title = "Ireland",
author = "O'Malley, Eoin",
journal = "European Journal of Political Research",
volume = 49,
number = 7-8,
pages = "1017--1024",
year = 2010,
publisher = "Blackwell Publishing Ltd"
}</v>
      </c>
      <c r="U24" s="132" t="str">
        <f t="shared" ref="U24:W24" si="20">"@article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{ecprPDY_2011_ireland,
title = "Ireland",
author = "O'Malley, Eoin",
journal = "European Journal of Political Research",
volume = 50,
number = 7-8,
pages = "1004--1010",
year = 2011,
publisher = "Blackwell Publishing Ltd"
}</v>
      </c>
      <c r="V24" s="132" t="str">
        <f t="shared" ref="V24" si="21">"@article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{ecprPDY_2012_ireland,
title = "Ireland",
author = "O'Malley, Eoin",
journal = "European Journal of Political Research Political Data Yearbook",
volume = 51,
number = 1,
pages = "141--152",
year = 2012,
publisher = "Blackwell Publishing Ltd"
}</v>
      </c>
      <c r="W24" s="132" t="str">
        <f t="shared" si="20"/>
        <v>@article {ecprPDY_2013_ireland,
title = "Ireland",
author = "O'Malley, Eoin",
journal = "European Journal of Political Research Political Data Yearbook",
volume = 52,
number = 1,
pages = "105--110",
year = 2013,
publisher = "Blackwell Publishing Ltd"
}</v>
      </c>
      <c r="X24" s="132" t="str">
        <f t="shared" ref="X24:AB24" si="22">"@article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{ecprPDY_2017_ireland,
title = "Ireland",
author = "COURTNEY, MICHAEL and O'MALLEY, EOIN",
journal = "European Journal of Political Research Political Data Yearbook",
volume = 56,
number = 1,
pages = "137--144",
year = 2017,
publisher = "John Wiley &amp; Sons Ltd"
}</v>
      </c>
      <c r="Y24" s="132" t="str">
        <f t="shared" si="22"/>
        <v>@article {ecprPDY_2018_ireland: political development and data for 2017,
title = "Ireland: Political development and data for 2017",
author = "COURTNEY, MICHAEL and O'MALLEY, EOIN",
journal = "EUROPEAN JOURNAL OF POLITICAL RESEARCH POLITICAL DATA YEARBOOK",
volume = 57,
number = 1,
pages = "142--147",
year = 2018,
publisher = "John Wiley &amp; Sons, Ltd"
}</v>
      </c>
      <c r="Z24" s="132" t="str">
        <f t="shared" si="22"/>
        <v>@article {ecprPDY_2019_ireland: political developments and data in 2018,
title = "Ireland: Political Developments and Data in 2018",
author = "ARLOW, JONATHAN and O'MALLEY, EOIN",
journal = "EUROPEAN JOURNAL OF POLITICAL RESEARCH POLITICAL DATA YEARBOOK",
volume = 58,
number = 1,
pages = "136--142",
year = 2019,
publisher = "John Wiley &amp; Sons, Ltd"
}</v>
      </c>
      <c r="AA24" s="132" t="str">
        <f t="shared" si="22"/>
        <v>@article {ecprPDY_2020_ireland: political developments and data in 2019,
title = "Ireland: Political Developments and Data in 2019",
author = "LYNCH, CATHERINE and O'MALLEY, EOIN",
journal = "EUROPEAN JOURNAL OF POLITICAL RESEARCH POLITICAL DATA YEARBOOK",
volume = 59,
number = 1,
pages = "187--192",
year = 2020,
publisher = "John Wiley &amp; Sons, Ltd"
}</v>
      </c>
      <c r="AB24" s="132" t="str">
        <f t="shared" si="22"/>
        <v>@article {ecprPDY_2021_ireland: political developments and data in 2020,
title = "Ireland: Political Developments and Data in 2020",
author = "Lynch, Catherine and O'Malley, Eoin",
journal = "EUROPEAN JOURNAL OF POLITICAL RESEARCH POLITICAL DATA YEARBOOK",
volume = 60,
number = 1,
pages = "182--191",
year = 2021,
publisher = "John Wiley &amp; Sons, Ltd"
}</v>
      </c>
      <c r="AC24" s="132" t="str">
        <f t="shared" ref="AC24:AE24" si="23">"@article {ecprPDY_"&amp;AC1&amp;"_"&amp;LOWER(MID(AC10,FIND("- ",AC10)+2,999))&amp;","&amp;CHAR(10)&amp;"title = """&amp;MID(AC10,FIND("- ",AC10)+2,999)&amp;""","&amp;CHAR(10)&amp;"author = """&amp;IF(AC25&lt;&gt;"",AC25&amp;".",MID(AC4,FIND("- ",AC4)+2,999))&amp;IF(AC26&lt;&gt;""," and "&amp;AC26&amp;".",IF(AC5 = "",""," and "&amp;MID(AC5,FIND("- ",AC5)+2,999)))&amp;IF(AC27&lt;&gt;""," and "&amp;AC27&amp;".",IF(AC6 = "",""," and "&amp;MID(AC6,FIND("- ",AC6)+2,999)))&amp;IF(AC28&lt;&gt;""," and "&amp;AC28&amp;".",IF(AC7 = "",""," and "&amp;MID(AC7,FIND("- ",AC7)+2,999)))&amp;""","&amp;CHAR(10)&amp;"journal = """&amp;MID(AC11,FIND("- ",AC11)+2,999)&amp;""","&amp;CHAR(10)&amp;"volume = "&amp;MID(AC12,FIND("- ",AC12)+2,999)&amp;","&amp;CHAR(10)&amp;"number = "&amp;MID(AC13,FIND("- ",AC13)+2,999)&amp;","&amp;CHAR(10)&amp;"pages = """&amp;MID(AC18,FIND("- ",AC18)+2,999)&amp;"--"&amp;MID(AC19,FIND("- ",AC19)+2,999)&amp;""","&amp;CHAR(10)&amp;"year = "&amp;AC1&amp;","&amp;CHAR(10)&amp;"publisher = """&amp;MID(AC14,FIND("- ",AC14)+2,999)&amp;""""&amp;CHAR(10)&amp;"}"</f>
        <v>@article {ecprPDY_2022_ireland: political developments and data in 2021,
title = "Ireland: Political Developments and Data in 2021",
author = "O'Malley, Eoin",
journal = "EUROPEAN JOURNAL OF POLITICAL RESEARCH POLITICAL DATA YEARBOOK",
volume = 61,
number = 1,
pages = "225--229",
year = 2022,
publisher = "John Wiley &amp; Sons, Ltd"
}</v>
      </c>
      <c r="AD24" s="132" t="str">
        <f t="shared" si="23"/>
        <v>@article {ecprPDY_2023_ireland: political developments and data in 2022,
title = "Ireland: Political Developments and Data in 2022",
author = "Arlow, Jonathan and O'Malley, Eoin",
journal = "EUROPEAN JOURNAL OF POLITICAL RESEARCH POLITICAL DATA YEARBOOK",
volume = 62,
number = 1,
pages = "239--248",
year = 2023,
publisher = "John Wiley &amp; Sons, Ltd"
}</v>
      </c>
      <c r="AE24" s="132" t="str">
        <f t="shared" si="23"/>
        <v>@article {ecprPDY_2024_ireland: political developments and data in 2023,
title = "Ireland: Political Developments and Data in 2023",
author = "Arlow, Jonathan and O'Malley, Eoin",
journal = "EUROPEAN JOURNAL OF POLITICAL RESEARCH POLITICAL DATA YEARBOOK",
volume = 63,
number = 1,
pages = "227--234",
year = 2024,
publisher = "John Wiley &amp; Sons, Ltd"
}</v>
      </c>
    </row>
    <row r="25" spans="1:31" ht="13.5" customHeight="1" x14ac:dyDescent="0.25">
      <c r="A25" s="68" t="s">
        <v>213</v>
      </c>
      <c r="B25" s="238"/>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row>
    <row r="26" spans="1:31" ht="13.5" customHeight="1" x14ac:dyDescent="0.25">
      <c r="A26" s="68" t="s">
        <v>214</v>
      </c>
      <c r="B26" s="238"/>
      <c r="C26" s="238"/>
      <c r="D26" s="238"/>
      <c r="E26" s="238"/>
      <c r="F26" s="238"/>
      <c r="G26" s="238"/>
      <c r="H26" s="238"/>
      <c r="I26" s="238"/>
      <c r="J26" s="238"/>
      <c r="K26" s="238"/>
      <c r="L26" s="238"/>
      <c r="M26" s="238"/>
      <c r="N26" s="238"/>
      <c r="O26" s="238"/>
      <c r="P26" s="238"/>
      <c r="Q26" s="238"/>
      <c r="R26" s="238"/>
      <c r="S26" s="238"/>
      <c r="T26" s="238"/>
      <c r="U26" s="238"/>
      <c r="V26" s="238"/>
      <c r="W26" s="238"/>
      <c r="X26" s="238"/>
      <c r="Y26" s="238"/>
      <c r="Z26" s="238"/>
      <c r="AA26" s="238"/>
      <c r="AB26" s="238"/>
      <c r="AC26" s="238"/>
      <c r="AD26" s="238"/>
      <c r="AE26" s="238"/>
    </row>
    <row r="27" spans="1:31" ht="13.5" customHeight="1" x14ac:dyDescent="0.25">
      <c r="A27" s="68" t="s">
        <v>215</v>
      </c>
      <c r="B27" s="238"/>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row>
    <row r="28" spans="1:31" ht="13.5" customHeight="1" x14ac:dyDescent="0.25">
      <c r="A28" s="68" t="s">
        <v>216</v>
      </c>
      <c r="B28" s="23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row>
    <row r="29" spans="1:31" ht="13.5" customHeight="1" x14ac:dyDescent="0.25">
      <c r="A29" s="68" t="s">
        <v>217</v>
      </c>
      <c r="B29" s="238"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Ireland
AU  - Marsh, Michael
JO  - European Journal of Political Research
VL  - 22
IS  - 4
SP  - 437
EP  - 442
PY  - 1992
PB  - Blackwell Publishing Ltd
UR  - http://onlinelibrary.wiley.com/doi/10.1111/j.1475-6765.1992.tb00330.x/full</v>
      </c>
      <c r="C29" s="238"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Ireland
AU  - Marsh, Michael
VL  - 24
JO  - European Journal of Political Research
IS  - 4
SP  - 455
EP  - 466
PY  - 1993
PB  - Blackwell Publishing Ltd
UR  - http://onlinelibrary.wiley.com/doi/10.1111/j.1475-6765.1993.tb00398.x/full</v>
      </c>
      <c r="D29" s="238"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Ireland
AU  - Marsh, Michael
VL  - 26
JO  - European Journal of Political Research
IS  - 3-4
SP  - 331
EP  - 337
PY  - 1994
PB  - Blackwell Publishing Ltd
UR  - http://onlinelibrary.wiley.com/doi/10.1111/j.1475-6765.1994.tb00454.x/full</v>
      </c>
      <c r="E29" s="238" t="str">
        <f>"TY  - JOUR"&amp;REPT("@",3)&amp;""&amp;E10&amp;REPT("@",3)&amp;E4&amp;REPT("@",3)&amp;IF(E5="","",E5&amp;REPT("@",3))&amp;IF(E6="","",E6&amp;REPT("@",3))&amp;IF(E7="","",E7&amp;REPT("@",3))&amp;E12&amp;REPT("@",3)&amp;E11&amp;REPT("@",3)&amp;E13&amp;REPT("@",3)&amp;E18&amp;REPT("@",3)&amp;E19&amp;REPT("@",3)&amp;E20&amp;REPT("@",3)&amp;E14&amp;REPT("@",3)&amp;LEFT(E16,13)&amp;"onlinelibrary.wiley.com/doi/"&amp;MID(E17,7,999)&amp;"/full"</f>
        <v>TY  - JOUR@@@TI  - Ireland@@@AU  - Marsh, Michael@@@VL  - 28@@@JO  - European Journal of Political Research@@@IS  - 3-4@@@SP  - 375@@@EP  - 383@@@PY  - 1995@@@PB  - Blackwell Publishing Ltd@@@UR  - http://onlinelibrary.wiley.com/doi/10.1111/j.1475-6765.1995.tb00503.x/full</v>
      </c>
      <c r="F29" s="238" t="str">
        <f t="shared" ref="F29:T29" si="24">"TY  - JOUR"&amp;REPT("@",3)&amp;""&amp;F10&amp;REPT("@",3)&amp;F4&amp;REPT("@",3)&amp;IF(F5="","",F5&amp;REPT("@",3))&amp;IF(F6="","",F6&amp;REPT("@",3))&amp;IF(F7="","",F7&amp;REPT("@",3))&amp;F12&amp;REPT("@",3)&amp;F11&amp;REPT("@",3)&amp;F13&amp;REPT("@",3)&amp;F18&amp;REPT("@",3)&amp;F19&amp;REPT("@",3)&amp;F20&amp;REPT("@",3)&amp;F14&amp;REPT("@",3)&amp;LEFT(F16,13)&amp;"onlinelibrary.wiley.com/doi/"&amp;MID(F17,7,999)&amp;"/full"</f>
        <v>TY  - JOUR@@@TI  - Ireland@@@AU  - Marsh, Michael@@@VL  - 30@@@JO  - European Journal of Political Research@@@IS  - 3-4@@@SP  - 377@@@EP  - 383@@@PY  - 1996@@@PB  - Blackwell Publishing Ltd@@@UR  - http://onlinelibrary.wiley.com/doi/10.1111/j.1475-6765.1996.tb00690.x/full</v>
      </c>
      <c r="G29" s="238" t="str">
        <f t="shared" si="24"/>
        <v>TY  - JOUR@@@TI  - Ireland@@@AU  - Marsh, Michael@@@VL  - 32@@@JO  - European Journal of Political Research@@@IS  - 3-4@@@SP  - 399@@@EP  - 404@@@PY  - 1997@@@PB  - Blackwell Publishing Ltd@@@UR  - http://onlinelibrary.wiley.com/doi/10.1111/1475-6765.00357/full</v>
      </c>
      <c r="H29" s="238" t="str">
        <f t="shared" si="24"/>
        <v>TY  - JOUR@@@TI  - Ireland@@@AU  - Marsh, Michael@@@VL  - 34@@@JO  - European Journal of Political Research@@@IS  - 3-4@@@SP  - 429@@@EP  - 439@@@PY  - 1998@@@PB  - Blackwell Publishing Ltd@@@UR  - http://onlinelibrary.wiley.com/doi/10.1111/1475-6765.00051-i1/full</v>
      </c>
      <c r="I29" s="238" t="str">
        <f t="shared" ref="I29" si="25">"TY  - JOUR"&amp;REPT("@",3)&amp;""&amp;I10&amp;REPT("@",3)&amp;I4&amp;REPT("@",3)&amp;IF(I5="","",I5&amp;REPT("@",3))&amp;IF(I6="","",I6&amp;REPT("@",3))&amp;IF(I7="","",I7&amp;REPT("@",3))&amp;I12&amp;REPT("@",3)&amp;I11&amp;REPT("@",3)&amp;I13&amp;REPT("@",3)&amp;I18&amp;REPT("@",3)&amp;I19&amp;REPT("@",3)&amp;I20&amp;REPT("@",3)&amp;I14&amp;REPT("@",3)&amp;LEFT(I16,13)&amp;"onlinelibrary.wiley.com/doi/"&amp;MID(I17,7,999)&amp;"/full"</f>
        <v>TY  - JOUR@@@TI  - Ireland@@@AU  - Marsh, Michael@@@AU  - O'Malley, Eoin@@@VL  - 36@@@JO  - European Journal of Political Research@@@IS  - 3-4@@@SP  - 423@@@EP  - 427@@@PY  - 1999@@@PB  - Blackwell Publishing Ltd@@@UR  - http://onlinelibrary.wiley.com/doi/10.1111/j.1475-6765.1999.tb00720.x/full</v>
      </c>
      <c r="J29" s="238" t="str">
        <f t="shared" si="24"/>
        <v>TY  - JOUR@@@TI  - Ireland@@@AU  - O'Malley, Eoin@@@AU  - Marsh, Michael@@@VL  - 38@@@JO  - European Journal of Political Research@@@IS  - 3-4@@@SP  - 420@@@EP  - 424@@@PY  - 2000@@@PB  - Blackwell Publishing Ltd@@@UR  - http://onlinelibrary.wiley.com/doi/10.1111/j.1475-6765.2000.tb01149.x/full</v>
      </c>
      <c r="K29" s="238" t="str">
        <f t="shared" si="24"/>
        <v>TY  - JOUR@@@TI  - Ireland@@@AU  - O'Malley, Eoin@@@AU  - Marsh, Michael@@@VL  - 40@@@JO  - European Journal of Political Research@@@IS  - 3-4@@@SP  - 330@@@EP  - 334@@@PY  - 2001@@@PB  - Blackwell Publishing Ltd@@@UR  - http://onlinelibrary.wiley.com/doi/10.1111/1475-6765.00609/full</v>
      </c>
      <c r="L29" s="238" t="str">
        <f t="shared" si="24"/>
        <v>TY  - JOUR@@@TI  - Ireland@@@AU  - O'Malley, Eoin@@@AU  - Marsh, Michael@@@VL  - 41@@@JO  - European Journal of Political Research@@@IS  - 7-8@@@SP  - 978@@@EP  - 983@@@PY  - 2002@@@PB  - Blackwell Publishing Ltd@@@UR  - http://onlinelibrary.wiley.com/doi/10.1111/1475-6765.00052/full</v>
      </c>
      <c r="M29" s="238" t="str">
        <f t="shared" si="24"/>
        <v>TY  - JOUR@@@TI  - Ireland@@@AU  - O'Malley, Eoin@@@AU  - Marsh, Michael@@@VL  - 42@@@JO  - European Journal of Political Research@@@IS  - 7-8@@@SP  - 979@@@EP  - 985@@@PY  - 2003@@@PB  - Blackwell Publishing Ltd.@@@UR  - http://onlinelibrary.wiley.com/doi/10.1111/j.0304-4130.2003.00123.x/full</v>
      </c>
      <c r="N29" s="238" t="str">
        <f t="shared" si="24"/>
        <v>TY  - JOUR@@@TI  - Ireland@@@AU  - O'Malley, Eoin@@@AU  - Marsh, Michael@@@VL  - 43@@@JO  - European Journal of Political Research@@@IS  - 7-8@@@SP  - 1030@@@EP  - 1032@@@PY  - 2004@@@PB  - Blackwell Publishing Ltd.@@@UR  - http://onlinelibrary.wiley.com/doi/10.1111/j.1475-6765.2004.00196.x/full</v>
      </c>
      <c r="O29" s="238" t="str">
        <f t="shared" si="24"/>
        <v>TY  - JOUR@@@TI  - Ireland@@@AU  - O'Malley, Eoin@@@AU  - Marsh, Michael@@@VL  - 44@@@JO  - European Journal of Political Research@@@IS  - 7-8@@@SP  - 1049@@@EP  - 1055@@@PY  - 2005@@@PB  - Blackwell Publishing Ltd.@@@UR  - http://onlinelibrary.wiley.com/doi/10.1111/j.1475-6765.2005.00268.x/full</v>
      </c>
      <c r="P29" s="238" t="str">
        <f t="shared" si="24"/>
        <v>TY  - JOUR@@@TI  - Ireland@@@AU  - O'Malley, Eoin@@@VL  - 45@@@JO  - European Journal of Political Research@@@IS  - 7-8@@@SP  - 1132@@@EP  - 1134@@@PY  - 2006@@@PB  - Blackwell Publishing Ltd@@@UR  - http://onlinelibrary.wiley.com/doi/10.1111/j.1475-6765.2006.00668.x/full</v>
      </c>
      <c r="Q29" s="238" t="str">
        <f t="shared" si="24"/>
        <v>TY  - JOUR@@@TI  - Ireland@@@AU  - O'Malley, Eoin@@@VL  - 46@@@JO  - European Journal of Political Research@@@IS  - 7-8@@@SP  - 980@@@EP  - 983@@@PY  - 2007@@@PB  - Blackwell Publishing Ltd@@@UR  - http://onlinelibrary.wiley.com/doi/10.1111/j.1475-6765.2007.00743.x/full</v>
      </c>
      <c r="R29" s="238" t="str">
        <f t="shared" si="24"/>
        <v>TY  - JOUR@@@TI  - Ireland@@@AU  - O'Malley, Eoin@@@VL  - 47@@@JO  - European Journal of Political Research@@@IS  - 7-8@@@SP  - 1012@@@EP  - 1018@@@PY  - 2008@@@PB  - Blackwell Publishing Ltd@@@UR  - http://onlinelibrary.wiley.com/doi/10.1111/j.1475-6765.2008.00796.x/full</v>
      </c>
      <c r="S29" s="238" t="str">
        <f t="shared" si="24"/>
        <v>TY  - JOUR@@@TI  - Ireland@@@AU  - O'Malley, Eoin@@@VL  - 48@@@JO  - European Journal of Political Research@@@IS  - 7-8@@@SP  - 986@@@EP  - 991@@@PY  - 2009@@@PB  - Blackwell Publishing Ltd@@@UR  - http://onlinelibrary.wiley.com/doi/10.1111/j.1475-6765.2009.01860.x/full</v>
      </c>
      <c r="T29" s="238" t="str">
        <f t="shared" si="24"/>
        <v>TY  - JOUR@@@TI  - Ireland@@@AU  - O'Malley, Eoin@@@VL  - 49@@@JO  - European Journal of Political Research@@@IS  - 7-8@@@SP  - 1017@@@EP  - 1024@@@PY  - 2010@@@PB  - Blackwell Publishing Ltd@@@UR  - http://onlinelibrary.wiley.com/doi/10.1111/j.1475-6765.2010.01957.x/full</v>
      </c>
      <c r="U29" s="238" t="str">
        <f t="shared" ref="U29:W29" si="26">"TY  - JOUR"&amp;REPT("@",3)&amp;""&amp;U10&amp;REPT("@",3)&amp;U4&amp;REPT("@",3)&amp;IF(U5="","",U5&amp;REPT("@",3))&amp;IF(U6="","",U6&amp;REPT("@",3))&amp;IF(U7="","",U7&amp;REPT("@",3))&amp;U12&amp;REPT("@",3)&amp;U11&amp;REPT("@",3)&amp;U13&amp;REPT("@",3)&amp;U18&amp;REPT("@",3)&amp;U19&amp;REPT("@",3)&amp;U20&amp;REPT("@",3)&amp;U14&amp;REPT("@",3)&amp;LEFT(U16,13)&amp;"onlinelibrary.wiley.com/doi/"&amp;MID(U17,7,999)&amp;"/full"</f>
        <v>TY  - JOUR@@@TI  - Ireland@@@AU  - O'Malley, Eoin@@@VL  - 50@@@JO  - European Journal of Political Research@@@IS  - 7-8@@@SP  - 1004@@@EP  - 1010@@@PY  - 2011@@@PB  - Blackwell Publishing Ltd@@@UR  - http://onlinelibrary.wiley.com/doi/10.1111/j.1475-6765.2011.02026.x/full</v>
      </c>
      <c r="V29" s="238" t="str">
        <f t="shared" ref="V29" si="27">"TY  - JOUR"&amp;REPT("@",3)&amp;""&amp;V10&amp;REPT("@",3)&amp;V4&amp;REPT("@",3)&amp;IF(V5="","",V5&amp;REPT("@",3))&amp;IF(V6="","",V6&amp;REPT("@",3))&amp;IF(V7="","",V7&amp;REPT("@",3))&amp;V12&amp;REPT("@",3)&amp;V11&amp;REPT("@",3)&amp;V13&amp;REPT("@",3)&amp;V18&amp;REPT("@",3)&amp;V19&amp;REPT("@",3)&amp;V20&amp;REPT("@",3)&amp;V14&amp;REPT("@",3)&amp;LEFT(V16,13)&amp;"onlinelibrary.wiley.com/doi/"&amp;MID(V17,7,999)&amp;"/full"</f>
        <v>TY  - JOUR@@@TI  - Ireland@@@AU  - O'Malley, Eoin@@@VL  - 51@@@JO  - European Journal of Political Research Political Data Yearbook@@@IS  - 1@@@SP  - 141@@@EP  - 152@@@PY  - 2012@@@PB  - Blackwell Publishing Ltd@@@UR  - http://onlinelibrary.wiley.com/doi/10.1111/j.2047-8852.2012.00016.x/full</v>
      </c>
      <c r="W29" s="238" t="str">
        <f t="shared" si="26"/>
        <v>TY  - JOUR@@@TI  - Ireland@@@AU  - O'Malley, Eoin@@@VL  - 52@@@JO  - European Journal of Political Research Political Data Yearbook@@@IS  - 1@@@SP  - 105@@@EP  - 110@@@PY  - 2013@@@PB  - Blackwell Publishing Ltd@@@UR  - http://onlinelibrary.wiley.com/doi/10.1111/j.2047-8852.12015/full</v>
      </c>
      <c r="X29" s="238" t="str">
        <f t="shared" ref="X29:AB29" si="28">"TY  - JOUR"&amp;REPT("@",3)&amp;""&amp;X10&amp;REPT("@",3)&amp;X4&amp;REPT("@",3)&amp;IF(X5="","",X5&amp;REPT("@",3))&amp;IF(X6="","",X6&amp;REPT("@",3))&amp;IF(X7="","",X7&amp;REPT("@",3))&amp;X12&amp;REPT("@",3)&amp;X11&amp;REPT("@",3)&amp;X13&amp;REPT("@",3)&amp;X18&amp;REPT("@",3)&amp;X19&amp;REPT("@",3)&amp;X20&amp;REPT("@",3)&amp;X14&amp;REPT("@",3)&amp;LEFT(X16,13)&amp;"onlinelibrary.wiley.com/doi/"&amp;MID(X17,7,999)&amp;"/full"</f>
        <v>TY  - JOUR@@@TI  - Ireland@@@AU  - COURTNEY, MICHAEL@@@AU  - O'MALLEY, EOIN@@@VL  - 56@@@JO  - European Journal of Political Research Political Data Yearbook@@@IS  - 1@@@SP  - 137@@@EP  - 144@@@PY  - 2017@@@PB  - John Wiley &amp; Sons Ltd@@@UR  - http://onlinelibrary.wiley.com/doi/10.1111/2047-8852.12162/full</v>
      </c>
      <c r="Y29" s="238" t="str">
        <f t="shared" si="28"/>
        <v>TY  - JOUR@@@TI  - Ireland: Political development and data for 2017@@@AU  - COURTNEY, MICHAEL@@@AU  - O'MALLEY, EOIN@@@VL  - 57@@@JO  - EUROPEAN JOURNAL OF POLITICAL RESEARCH POLITICAL DATA YEARBOOK@@@IS  - 1@@@SP  - 142@@@EP  - 147@@@PY  - 2018@@@PB  - John Wiley &amp; Sons, Ltd@@@UR  - https:/onlinelibrary.wiley.com/doi/10.1111/2047-8852.12228/full</v>
      </c>
      <c r="Z29" s="238" t="str">
        <f t="shared" si="28"/>
        <v>TY  - JOUR@@@TI  - Ireland: Political Developments and Data in 2018@@@AU  - ARLOW, JONATHAN@@@AU  - O'MALLEY, EOIN@@@VL  - 58@@@JO  - EUROPEAN JOURNAL OF POLITICAL RESEARCH POLITICAL DATA YEARBOOK@@@IS  - 1@@@SP  - 136@@@EP  - 142@@@PY  - 2019@@@PB  - John Wiley &amp; Sons, Ltd@@@UR  - https:/onlinelibrary.wiley.com/doi/10.1111/2047-8852.12265/full</v>
      </c>
      <c r="AA29" s="238" t="str">
        <f t="shared" si="28"/>
        <v>TY  - JOUR@@@TI  - Ireland: Political Developments and Data in 2019@@@AU  - LYNCH, CATHERINE@@@AU  - O'MALLEY, EOIN@@@VL  - 59@@@JO  - EUROPEAN JOURNAL OF POLITICAL RESEARCH POLITICAL DATA YEARBOOK@@@IS  - 1@@@SP  - 187@@@EP  - 192@@@PY  - 2020@@@PB  - John Wiley &amp; Sons, Ltd@@@UR  - https:/onlinelibrary.wiley.com/doi/10.1111/2047-8852.12284/full</v>
      </c>
      <c r="AB29" s="238" t="str">
        <f t="shared" si="28"/>
        <v>TY  - JOUR@@@TI  - Ireland: Political Developments and Data in 2020@@@AU1  - Lynch, Catherine@@@AU2  - O'Malley, Eoin@@@VL  - 60@@@JO  - EUROPEAN JOURNAL OF POLITICAL RESEARCH POLITICAL DATA YEARBOOK@@@IS  - 1@@@SP  - 182@@@EP  - 191@@@PY  - 2021@@@PB - John Wiley &amp; Sons, Ltd@@@UR  - https:/onlinelibrary.wiley.com/doi/10.1111/2047-8852.12348/full</v>
      </c>
      <c r="AC29" s="238" t="str">
        <f t="shared" ref="AC29:AE29" si="29">"TY  - JOUR"&amp;REPT("@",3)&amp;""&amp;AC10&amp;REPT("@",3)&amp;AC4&amp;REPT("@",3)&amp;IF(AC5="","",AC5&amp;REPT("@",3))&amp;IF(AC6="","",AC6&amp;REPT("@",3))&amp;IF(AC7="","",AC7&amp;REPT("@",3))&amp;AC12&amp;REPT("@",3)&amp;AC11&amp;REPT("@",3)&amp;AC13&amp;REPT("@",3)&amp;AC18&amp;REPT("@",3)&amp;AC19&amp;REPT("@",3)&amp;AC20&amp;REPT("@",3)&amp;AC14&amp;REPT("@",3)&amp;LEFT(AC16,13)&amp;"onlinelibrary.wiley.com/doi/"&amp;MID(AC17,7,999)&amp;"/full"</f>
        <v>TY  - JOUR@@@TI  - Ireland: Political Developments and Data in 2021@@@AU1  - O'Malley, Eoin@@@VL  - 61@@@JO  - EUROPEAN JOURNAL OF POLITICAL RESEARCH POLITICAL DATA YEARBOOK@@@IS  - 1@@@SP  - 225@@@EP  - 229@@@PY  - 2022@@@PB - John Wiley &amp; Sons, Ltd@@@UR  - https:/onlinelibrary.wiley.com/doi/10.1111/2047-8852.12375/full</v>
      </c>
      <c r="AD29" s="238" t="str">
        <f t="shared" si="29"/>
        <v>TY  - JOUR@@@TI  - Ireland: Political Developments and Data in 2022@@@AU1  - Arlow, Jonathan@@@AU2  - O'Malley, Eoin@@@VL  - 62@@@JO  - EUROPEAN JOURNAL OF POLITICAL RESEARCH POLITICAL DATA YEARBOOK@@@IS  - 1@@@SP  - 239@@@EP  - 248@@@PY  - 2023@@@PB - John Wiley &amp; Sons, Ltd@@@UR  - https:/onlinelibrary.wiley.com/doi/10.1111/2047-8852.12413/full</v>
      </c>
      <c r="AE29" s="238" t="str">
        <f t="shared" si="29"/>
        <v>TY  - JOUR@@@TI  - Ireland: Political Developments and Data in 2023@@@AU1  - Arlow, Jonathan@@@AU2  - O'Malley, Eoin@@@VL  - 63@@@JO  - EUROPEAN JOURNAL OF POLITICAL RESEARCH POLITICAL DATA YEARBOOK@@@IS  - 1@@@SP  - 227@@@EP  - 234@@@PY  - 2024@@@PB - John Wiley &amp; Sons, Ltd@@@UR  - https:/onlinelibrary.wiley.com/doi/10.1111/2047-8852.12457/full</v>
      </c>
    </row>
    <row r="30" spans="1:31" ht="13.5" customHeight="1" x14ac:dyDescent="0.25">
      <c r="A30" s="68" t="s">
        <v>218</v>
      </c>
      <c r="B30" s="238"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{ecprPDY_1992_ireland,
title = "Ireland",
author = "Marsh, Michael",
journal = "European Journal of Political Research",
volume = 22,
number = 4,
pages = "437--442",
year = 1992,
publisher = "Blackwell Publishing Ltd"
}</v>
      </c>
      <c r="C30" s="238"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{ecprPDY_1993_ireland,
title = "Ireland",
author = "Marsh, Michael",
journal = "European Journal of Political Research",
volume = 24,
number = 4,
pages = "455--466",
year = 1993,
publisher = "Blackwell Publishing Ltd"
}</v>
      </c>
      <c r="D30" s="238"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{ecprPDY_1994_ireland,
title = "Ireland",
author = "Marsh, Michael",
journal = "European Journal of Political Research",
volume = 26,
number = 3-4,
pages = "331--337",
year = 1994,
publisher = "Blackwell Publishing Ltd"
}</v>
      </c>
      <c r="E30" s="238"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{ecprPDY_1995_ireland,@@@title = "Ireland",@@@author = "Marsh, Michael",@@@journal = "European Journal of Political Research",@@@volume = 28,@@@number = 3-4,@@@pages = "375--383",@@@year = 1995,@@@publisher = "Blackwell Publishing Ltd"@@@}</v>
      </c>
      <c r="F30" s="238" t="str">
        <f t="shared" ref="F30:T30" si="30">"@article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{ecprPDY_1996_ireland,@@@title = "Ireland",@@@author = "Marsh, Michael",@@@journal = "European Journal of Political Research",@@@volume = 30,@@@number = 3-4,@@@pages = "377--383",@@@year = 1996,@@@publisher = "Blackwell Publishing Ltd"@@@}</v>
      </c>
      <c r="G30" s="238" t="str">
        <f t="shared" si="30"/>
        <v>@article {ecprPDY_1997_ireland,@@@title = "Ireland",@@@author = "Marsh, Michael",@@@journal = "European Journal of Political Research",@@@volume = 32,@@@number = 3-4,@@@pages = "399--404",@@@year = 1997,@@@publisher = "Blackwell Publishing Ltd"@@@}</v>
      </c>
      <c r="H30" s="238" t="str">
        <f t="shared" si="30"/>
        <v>@article {ecprPDY_1998_ireland,@@@title = "Ireland",@@@author = "Marsh, Michael",@@@journal = "European Journal of Political Research",@@@volume = 34,@@@number = 3-4,@@@pages = "429--439",@@@year = 1998,@@@publisher = "Blackwell Publishing Ltd"@@@}</v>
      </c>
      <c r="I30" s="238" t="str">
        <f t="shared" ref="I30" si="31">"@article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{ecprPDY_1999_ireland,@@@title = "Ireland",@@@author = "Marsh, Michael and O'Malley, Eoin",@@@journal = "European Journal of Political Research",@@@volume = 36,@@@number = 3-4,@@@pages = "423--427",@@@year = 1999,@@@publisher = "Blackwell Publishing Ltd"@@@}</v>
      </c>
      <c r="J30" s="238" t="str">
        <f t="shared" si="30"/>
        <v>@article {ecprPDY_2000_ireland,@@@title = "Ireland",@@@author = "O'Malley, Eoin and Marsh, Michael",@@@journal = "European Journal of Political Research",@@@volume = 38,@@@number = 3-4,@@@pages = "420--424",@@@year = 2000,@@@publisher = "Blackwell Publishing Ltd"@@@}</v>
      </c>
      <c r="K30" s="238" t="str">
        <f t="shared" si="30"/>
        <v>@article {ecprPDY_2001_ireland,@@@title = "Ireland",@@@author = "O'Malley, Eoin and Marsh, Michael",@@@journal = "European Journal of Political Research",@@@volume = 40,@@@number = 3-4,@@@pages = "330--334",@@@year = 2001,@@@publisher = "Blackwell Publishing Ltd"@@@}</v>
      </c>
      <c r="L30" s="238" t="str">
        <f t="shared" si="30"/>
        <v>@article {ecprPDY_2002_ireland,@@@title = "Ireland",@@@author = "O'Malley, Eoin and Marsh, Michael",@@@journal = "European Journal of Political Research",@@@volume = 41,@@@number = 7-8,@@@pages = "978--983",@@@year = 2002,@@@publisher = "Blackwell Publishing Ltd"@@@}</v>
      </c>
      <c r="M30" s="238" t="str">
        <f t="shared" si="30"/>
        <v>@article {ecprPDY_2003_ireland,@@@title = "Ireland",@@@author = "O'Malley, Eoin and Marsh, Michael",@@@journal = "European Journal of Political Research",@@@volume = 42,@@@number = 7-8,@@@pages = "979--985",@@@year = 2003,@@@publisher = "Blackwell Publishing Ltd."@@@}</v>
      </c>
      <c r="N30" s="238" t="str">
        <f t="shared" si="30"/>
        <v>@article {ecprPDY_2004_ireland,@@@title = "Ireland",@@@author = "O'Malley, Eoin and Marsh, Michael",@@@journal = "European Journal of Political Research",@@@volume = 43,@@@number = 7-8,@@@pages = "1030--1032",@@@year = 2004,@@@publisher = "Blackwell Publishing Ltd."@@@}</v>
      </c>
      <c r="O30" s="238" t="str">
        <f t="shared" si="30"/>
        <v>@article {ecprPDY_2005_ireland,@@@title = "Ireland",@@@author = "O'Malley, Eoin and Marsh, Michael",@@@journal = "European Journal of Political Research",@@@volume = 44,@@@number = 7-8,@@@pages = "1049--1055",@@@year = 2005,@@@publisher = "Blackwell Publishing Ltd."@@@}</v>
      </c>
      <c r="P30" s="238" t="str">
        <f t="shared" si="30"/>
        <v>@article {ecprPDY_2006_ireland,@@@title = "Ireland",@@@author = "O'Malley, Eoin",@@@journal = "European Journal of Political Research",@@@volume = 45,@@@number = 7-8,@@@pages = "1132--1134",@@@year = 2006,@@@publisher = "Blackwell Publishing Ltd"@@@}</v>
      </c>
      <c r="Q30" s="238" t="str">
        <f t="shared" si="30"/>
        <v>@article {ecprPDY_2007_ireland,@@@title = "Ireland",@@@author = "O'Malley, Eoin",@@@journal = "European Journal of Political Research",@@@volume = 46,@@@number = 7-8,@@@pages = "980--983",@@@year = 2007,@@@publisher = "Blackwell Publishing Ltd"@@@}</v>
      </c>
      <c r="R30" s="238" t="str">
        <f t="shared" si="30"/>
        <v>@article {ecprPDY_2008_ireland,@@@title = "Ireland",@@@author = "O'Malley, Eoin",@@@journal = "European Journal of Political Research",@@@volume = 47,@@@number = 7-8,@@@pages = "1012--1018",@@@year = 2008,@@@publisher = "Blackwell Publishing Ltd"@@@}</v>
      </c>
      <c r="S30" s="238" t="str">
        <f t="shared" si="30"/>
        <v>@article {ecprPDY_2009_ireland,@@@title = "Ireland",@@@author = "O'Malley, Eoin",@@@journal = "European Journal of Political Research",@@@volume = 48,@@@number = 7-8,@@@pages = "986--991",@@@year = 2009,@@@publisher = "Blackwell Publishing Ltd"@@@}</v>
      </c>
      <c r="T30" s="238" t="str">
        <f t="shared" si="30"/>
        <v>@article {ecprPDY_2010_ireland,@@@title = "Ireland",@@@author = "O'Malley, Eoin",@@@journal = "European Journal of Political Research",@@@volume = 49,@@@number = 7-8,@@@pages = "1017--1024",@@@year = 2010,@@@publisher = "Blackwell Publishing Ltd"@@@}</v>
      </c>
      <c r="U30" s="238" t="str">
        <f t="shared" ref="U30:W30" si="32">"@article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{ecprPDY_2011_ireland,@@@title = "Ireland",@@@author = "O'Malley, Eoin",@@@journal = "European Journal of Political Research",@@@volume = 50,@@@number = 7-8,@@@pages = "1004--1010",@@@year = 2011,@@@publisher = "Blackwell Publishing Ltd"@@@}</v>
      </c>
      <c r="V30" s="238" t="str">
        <f t="shared" ref="V30" si="33">"@article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{ecprPDY_2012_ireland,@@@title = "Ireland",@@@author = "O'Malley, Eoin",@@@journal = "European Journal of Political Research Political Data Yearbook",@@@volume = 51,@@@number = 1,@@@pages = "141--152",@@@year = 2012,@@@publisher = "Blackwell Publishing Ltd"@@@}</v>
      </c>
      <c r="W30" s="238" t="str">
        <f t="shared" si="32"/>
        <v>@article {ecprPDY_2013_ireland,@@@title = "Ireland",@@@author = "O'Malley, Eoin",@@@journal = "European Journal of Political Research Political Data Yearbook",@@@volume = 52,@@@number = 1,@@@pages = "105--110",@@@year = 2013,@@@publisher = "Blackwell Publishing Ltd"@@@}</v>
      </c>
      <c r="X30" s="238" t="str">
        <f t="shared" ref="X30:AB30" si="34">"@article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{ecprPDY_2017_ireland,@@@title = "Ireland",@@@author = "COURTNEY, MICHAEL and O'MALLEY, EOIN",@@@journal = "European Journal of Political Research Political Data Yearbook",@@@volume = 56,@@@number = 1,@@@pages = "137--144",@@@year = 2017,@@@publisher = "John Wiley &amp; Sons Ltd"@@@}</v>
      </c>
      <c r="Y30" s="238" t="str">
        <f t="shared" si="34"/>
        <v>@article {ecprPDY_2018_ireland: political development and data for 2017,@@@title = "Ireland: Political development and data for 2017",@@@author = "COURTNEY, MICHAEL and O'MALLEY, EOIN",@@@journal = "EUROPEAN JOURNAL OF POLITICAL RESEARCH POLITICAL DATA YEARBOOK",@@@volume = 57,@@@number = 1,@@@pages = "142--147",@@@year = 2018,@@@publisher = "John Wiley &amp; Sons, Ltd"@@@}</v>
      </c>
      <c r="Z30" s="238" t="str">
        <f t="shared" si="34"/>
        <v>@article {ecprPDY_2019_ireland: political developments and data in 2018,@@@title = "Ireland: Political Developments and Data in 2018",@@@author = "ARLOW, JONATHAN and O'MALLEY, EOIN",@@@journal = "EUROPEAN JOURNAL OF POLITICAL RESEARCH POLITICAL DATA YEARBOOK",@@@volume = 58,@@@number = 1,@@@pages = "136--142",@@@year = 2019,@@@publisher = "John Wiley &amp; Sons, Ltd"@@@}</v>
      </c>
      <c r="AA30" s="238" t="str">
        <f t="shared" si="34"/>
        <v>@article {ecprPDY_2020_ireland: political developments and data in 2019,@@@title = "Ireland: Political Developments and Data in 2019",@@@author = "LYNCH, CATHERINE and O'MALLEY, EOIN",@@@journal = "EUROPEAN JOURNAL OF POLITICAL RESEARCH POLITICAL DATA YEARBOOK",@@@volume = 59,@@@number = 1,@@@pages = "187--192",@@@year = 2020,@@@publisher = "John Wiley &amp; Sons, Ltd"@@@}</v>
      </c>
      <c r="AB30" s="238" t="str">
        <f t="shared" si="34"/>
        <v>@article {ecprPDY_2021_ireland: political developments and data in 2020,@@@title = "Ireland: Political Developments and Data in 2020",@@@author = "Lynch, Catherine and O'Malley, Eoin",@@@journal = "EUROPEAN JOURNAL OF POLITICAL RESEARCH POLITICAL DATA YEARBOOK",@@@volume = 60,@@@number = 1,@@@pages = "182--191",@@@year = 2021,@@@publisher = "John Wiley &amp; Sons, Ltd"@@@}</v>
      </c>
      <c r="AC30" s="238" t="str">
        <f t="shared" ref="AC30:AE30" si="35">"@article {ecprPDY_"&amp;AC1&amp;"_"&amp;LOWER(MID(AC10,FIND("- ",AC10)+2,999))&amp;","&amp;REPT("@",3)&amp;"title = """&amp;MID(AC10,FIND("- ",AC10)+2,999)&amp;""","&amp;REPT("@",3)&amp;"author = """&amp;IF(AC25&lt;&gt;"",AC25&amp;".",MID(AC4,FIND("- ",AC4)+2,999))&amp;IF(AC26&lt;&gt;""," and "&amp;AC26&amp;".",IF(AC5 = "",""," and "&amp;MID(AC5,FIND("- ",AC5)+2,999)))&amp;IF(AC27&lt;&gt;""," and "&amp;AC27&amp;".",IF(AC6 = "",""," and "&amp;MID(AC6,FIND("- ",AC6)+2,999)))&amp;IF(AC28&lt;&gt;""," and "&amp;AC28&amp;".",IF(AC7 = "",""," and "&amp;MID(AC7,FIND("- ",AC7)+2,999)))&amp;""","&amp;REPT("@",3)&amp;"journal = """&amp;MID(AC11,FIND("- ",AC11)+2,999)&amp;""","&amp;REPT("@",3)&amp;"volume = "&amp;MID(AC12,FIND("- ",AC12)+2,999)&amp;","&amp;REPT("@",3)&amp;"number = "&amp;MID(AC13,FIND("- ",AC13)+2,999)&amp;","&amp;REPT("@",3)&amp;"pages = """&amp;MID(AC18,FIND("- ",AC18)+2,999)&amp;"--"&amp;MID(AC19,FIND("- ",AC19)+2,999)&amp;""","&amp;REPT("@",3)&amp;"year = "&amp;AC1&amp;","&amp;REPT("@",3)&amp;"publisher = """&amp;MID(AC14,FIND("- ",AC14)+2,999)&amp;""""&amp;REPT("@",3)&amp;"}"</f>
        <v>@article {ecprPDY_2022_ireland: political developments and data in 2021,@@@title = "Ireland: Political Developments and Data in 2021",@@@author = "O'Malley, Eoin",@@@journal = "EUROPEAN JOURNAL OF POLITICAL RESEARCH POLITICAL DATA YEARBOOK",@@@volume = 61,@@@number = 1,@@@pages = "225--229",@@@year = 2022,@@@publisher = "John Wiley &amp; Sons, Ltd"@@@}</v>
      </c>
      <c r="AD30" s="238" t="str">
        <f t="shared" si="35"/>
        <v>@article {ecprPDY_2023_ireland: political developments and data in 2022,@@@title = "Ireland: Political Developments and Data in 2022",@@@author = "Arlow, Jonathan and O'Malley, Eoin",@@@journal = "EUROPEAN JOURNAL OF POLITICAL RESEARCH POLITICAL DATA YEARBOOK",@@@volume = 62,@@@number = 1,@@@pages = "239--248",@@@year = 2023,@@@publisher = "John Wiley &amp; Sons, Ltd"@@@}</v>
      </c>
      <c r="AE30" s="238" t="str">
        <f t="shared" si="35"/>
        <v>@article {ecprPDY_2024_ireland: political developments and data in 2023,@@@title = "Ireland: Political Developments and Data in 2023",@@@author = "Arlow, Jonathan and O'Malley, Eoin",@@@journal = "EUROPEAN JOURNAL OF POLITICAL RESEARCH POLITICAL DATA YEARBOOK",@@@volume = 63,@@@number = 1,@@@pages = "227--234",@@@year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sqref="A1:XFD1048576"/>
    </sheetView>
  </sheetViews>
  <sheetFormatPr defaultColWidth="9.08984375" defaultRowHeight="13.5" customHeight="1" x14ac:dyDescent="0.25"/>
  <cols>
    <col min="1" max="1" width="9.08984375" style="2"/>
    <col min="2" max="4" width="10.36328125" style="2" customWidth="1"/>
    <col min="5" max="16384" width="9.08984375" style="2"/>
  </cols>
  <sheetData>
    <row r="1" spans="1:13" ht="13.5" customHeight="1" x14ac:dyDescent="0.25">
      <c r="A1" s="68" t="s">
        <v>42</v>
      </c>
      <c r="B1" s="68" t="s">
        <v>43</v>
      </c>
      <c r="C1" s="68" t="s">
        <v>44</v>
      </c>
      <c r="D1" s="68" t="s">
        <v>45</v>
      </c>
      <c r="E1" s="68" t="s">
        <v>46</v>
      </c>
      <c r="F1" s="68" t="s">
        <v>47</v>
      </c>
      <c r="G1" s="68" t="s">
        <v>48</v>
      </c>
      <c r="H1" s="68" t="s">
        <v>49</v>
      </c>
      <c r="I1" s="7"/>
      <c r="J1" s="7"/>
      <c r="K1" s="7"/>
      <c r="L1" s="7"/>
      <c r="M1" s="2" t="s">
        <v>118</v>
      </c>
    </row>
    <row r="2" spans="1:13" ht="13.5" customHeight="1" x14ac:dyDescent="0.25">
      <c r="A2" s="68" t="s">
        <v>50</v>
      </c>
      <c r="B2" s="68" t="s">
        <v>130</v>
      </c>
      <c r="C2" s="68" t="s">
        <v>51</v>
      </c>
      <c r="D2" s="68" t="s">
        <v>52</v>
      </c>
      <c r="E2" s="68" t="s">
        <v>53</v>
      </c>
      <c r="F2" s="68" t="s">
        <v>54</v>
      </c>
      <c r="G2" s="68" t="s">
        <v>55</v>
      </c>
      <c r="H2" s="133" t="s">
        <v>645</v>
      </c>
      <c r="I2" s="7"/>
      <c r="J2" s="7"/>
      <c r="K2" s="7"/>
      <c r="L2" s="7"/>
    </row>
    <row r="3" spans="1:13" ht="13.5" customHeight="1" x14ac:dyDescent="0.25">
      <c r="A3" s="68" t="s">
        <v>56</v>
      </c>
      <c r="B3" s="134" t="s">
        <v>639</v>
      </c>
      <c r="C3" s="134" t="s">
        <v>640</v>
      </c>
      <c r="D3" s="135" t="s">
        <v>641</v>
      </c>
      <c r="E3" s="135" t="s">
        <v>642</v>
      </c>
      <c r="F3" s="134" t="s">
        <v>643</v>
      </c>
      <c r="G3" s="134" t="s">
        <v>644</v>
      </c>
      <c r="H3" s="136"/>
      <c r="I3" s="7"/>
      <c r="J3" s="7"/>
      <c r="K3" s="7"/>
      <c r="L3" s="7"/>
    </row>
    <row r="14" spans="1:13" ht="13.5" customHeight="1" x14ac:dyDescent="0.25">
      <c r="A14" s="75"/>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workbookViewId="0">
      <selection sqref="A1:XFD1048576"/>
    </sheetView>
  </sheetViews>
  <sheetFormatPr defaultColWidth="9.08984375" defaultRowHeight="12.5" x14ac:dyDescent="0.25"/>
  <cols>
    <col min="1" max="1" width="14.453125" style="129" customWidth="1"/>
    <col min="2" max="16384" width="9.08984375" style="129"/>
  </cols>
  <sheetData>
    <row r="1" spans="1:2" x14ac:dyDescent="0.25">
      <c r="A1" s="61" t="s">
        <v>224</v>
      </c>
      <c r="B1" s="98" t="s">
        <v>225</v>
      </c>
    </row>
    <row r="2" spans="1:2" x14ac:dyDescent="0.25">
      <c r="A2" s="61" t="s">
        <v>226</v>
      </c>
      <c r="B2" s="98" t="s">
        <v>227</v>
      </c>
    </row>
    <row r="3" spans="1:2" x14ac:dyDescent="0.25">
      <c r="A3" s="61" t="s">
        <v>228</v>
      </c>
      <c r="B3" s="98" t="s">
        <v>229</v>
      </c>
    </row>
    <row r="4" spans="1:2" x14ac:dyDescent="0.25">
      <c r="A4" s="61" t="s">
        <v>230</v>
      </c>
      <c r="B4" s="98" t="s">
        <v>231</v>
      </c>
    </row>
    <row r="5" spans="1:2" x14ac:dyDescent="0.25">
      <c r="A5" s="61" t="s">
        <v>232</v>
      </c>
      <c r="B5" s="98" t="s">
        <v>233</v>
      </c>
    </row>
    <row r="6" spans="1:2" x14ac:dyDescent="0.25">
      <c r="A6" s="61" t="s">
        <v>234</v>
      </c>
      <c r="B6" s="98" t="s">
        <v>235</v>
      </c>
    </row>
    <row r="7" spans="1:2" x14ac:dyDescent="0.25">
      <c r="A7" s="61" t="s">
        <v>236</v>
      </c>
      <c r="B7" s="98" t="s">
        <v>237</v>
      </c>
    </row>
    <row r="8" spans="1:2" x14ac:dyDescent="0.25">
      <c r="A8" s="61" t="s">
        <v>238</v>
      </c>
      <c r="B8" s="98" t="s">
        <v>239</v>
      </c>
    </row>
    <row r="9" spans="1:2" x14ac:dyDescent="0.25">
      <c r="A9" s="61" t="s">
        <v>240</v>
      </c>
      <c r="B9" s="98" t="s">
        <v>241</v>
      </c>
    </row>
    <row r="10" spans="1:2" x14ac:dyDescent="0.25">
      <c r="A10" s="61" t="s">
        <v>242</v>
      </c>
      <c r="B10" s="98" t="s">
        <v>243</v>
      </c>
    </row>
    <row r="11" spans="1:2" x14ac:dyDescent="0.25">
      <c r="A11" s="61" t="s">
        <v>244</v>
      </c>
      <c r="B11" s="98" t="s">
        <v>245</v>
      </c>
    </row>
    <row r="12" spans="1:2" x14ac:dyDescent="0.25">
      <c r="A12" s="61" t="s">
        <v>246</v>
      </c>
      <c r="B12" s="98" t="s">
        <v>247</v>
      </c>
    </row>
    <row r="13" spans="1:2" x14ac:dyDescent="0.25">
      <c r="A13" s="62" t="s">
        <v>248</v>
      </c>
      <c r="B13" s="98" t="s">
        <v>235</v>
      </c>
    </row>
    <row r="14" spans="1:2" x14ac:dyDescent="0.25">
      <c r="A14" s="61" t="s">
        <v>249</v>
      </c>
      <c r="B14" s="98" t="s">
        <v>237</v>
      </c>
    </row>
    <row r="15" spans="1:2" x14ac:dyDescent="0.25">
      <c r="A15" s="61" t="s">
        <v>250</v>
      </c>
      <c r="B15" s="98" t="s">
        <v>239</v>
      </c>
    </row>
    <row r="16" spans="1:2" x14ac:dyDescent="0.25">
      <c r="A16" s="61" t="s">
        <v>251</v>
      </c>
      <c r="B16" s="98" t="s">
        <v>252</v>
      </c>
    </row>
    <row r="17" spans="1:2" x14ac:dyDescent="0.25">
      <c r="A17" s="61" t="s">
        <v>253</v>
      </c>
      <c r="B17" s="98" t="s">
        <v>254</v>
      </c>
    </row>
    <row r="18" spans="1:2" x14ac:dyDescent="0.25">
      <c r="A18" s="61" t="s">
        <v>255</v>
      </c>
      <c r="B18" s="98" t="s">
        <v>256</v>
      </c>
    </row>
    <row r="19" spans="1:2" x14ac:dyDescent="0.25">
      <c r="A19" s="61" t="s">
        <v>257</v>
      </c>
      <c r="B19" s="98" t="s">
        <v>258</v>
      </c>
    </row>
    <row r="20" spans="1:2" x14ac:dyDescent="0.25">
      <c r="A20" s="61" t="s">
        <v>259</v>
      </c>
      <c r="B20" s="98" t="s">
        <v>260</v>
      </c>
    </row>
    <row r="21" spans="1:2" x14ac:dyDescent="0.25">
      <c r="A21" s="61" t="s">
        <v>261</v>
      </c>
      <c r="B21" s="98" t="s">
        <v>262</v>
      </c>
    </row>
    <row r="22" spans="1:2" x14ac:dyDescent="0.25">
      <c r="A22" s="61" t="s">
        <v>263</v>
      </c>
      <c r="B22" s="98" t="s">
        <v>264</v>
      </c>
    </row>
    <row r="23" spans="1:2" x14ac:dyDescent="0.25">
      <c r="A23" s="61" t="s">
        <v>265</v>
      </c>
      <c r="B23" s="98" t="s">
        <v>286</v>
      </c>
    </row>
    <row r="24" spans="1:2" x14ac:dyDescent="0.25">
      <c r="A24" s="61" t="s">
        <v>266</v>
      </c>
      <c r="B24" s="98" t="s">
        <v>287</v>
      </c>
    </row>
    <row r="25" spans="1:2" x14ac:dyDescent="0.25">
      <c r="A25" s="61" t="s">
        <v>267</v>
      </c>
      <c r="B25" s="98" t="s">
        <v>288</v>
      </c>
    </row>
    <row r="26" spans="1:2" x14ac:dyDescent="0.25">
      <c r="A26" s="61" t="s">
        <v>268</v>
      </c>
      <c r="B26" s="98" t="s">
        <v>269</v>
      </c>
    </row>
    <row r="27" spans="1:2" x14ac:dyDescent="0.25">
      <c r="A27" s="61" t="s">
        <v>270</v>
      </c>
      <c r="B27" s="98" t="s">
        <v>271</v>
      </c>
    </row>
    <row r="28" spans="1:2" x14ac:dyDescent="0.25">
      <c r="A28" s="61" t="s">
        <v>272</v>
      </c>
      <c r="B28" s="98" t="s">
        <v>273</v>
      </c>
    </row>
    <row r="29" spans="1:2" x14ac:dyDescent="0.25">
      <c r="A29" s="61" t="s">
        <v>289</v>
      </c>
      <c r="B29" s="98" t="s">
        <v>290</v>
      </c>
    </row>
    <row r="30" spans="1:2" x14ac:dyDescent="0.25">
      <c r="A30" s="61" t="s">
        <v>274</v>
      </c>
      <c r="B30" s="98" t="s">
        <v>275</v>
      </c>
    </row>
    <row r="31" spans="1:2" x14ac:dyDescent="0.25">
      <c r="A31" s="61" t="s">
        <v>276</v>
      </c>
      <c r="B31" s="98" t="s">
        <v>277</v>
      </c>
    </row>
    <row r="32" spans="1:2" x14ac:dyDescent="0.25">
      <c r="A32" s="61" t="s">
        <v>278</v>
      </c>
      <c r="B32" s="98" t="s">
        <v>279</v>
      </c>
    </row>
    <row r="33" spans="1:2" x14ac:dyDescent="0.25">
      <c r="A33" s="61" t="s">
        <v>280</v>
      </c>
      <c r="B33" s="98" t="s">
        <v>281</v>
      </c>
    </row>
    <row r="34" spans="1:2" x14ac:dyDescent="0.25">
      <c r="A34" s="61" t="s">
        <v>282</v>
      </c>
      <c r="B34" s="98" t="s">
        <v>283</v>
      </c>
    </row>
    <row r="35" spans="1:2" x14ac:dyDescent="0.25">
      <c r="A35" s="61" t="s">
        <v>284</v>
      </c>
      <c r="B35" s="98" t="s">
        <v>285</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topLeftCell="A6" workbookViewId="0">
      <selection activeCell="A6" sqref="A1:XFD1048576"/>
    </sheetView>
  </sheetViews>
  <sheetFormatPr defaultColWidth="9.08984375" defaultRowHeight="10.5" x14ac:dyDescent="0.25"/>
  <cols>
    <col min="1" max="1" width="9.08984375" style="137"/>
    <col min="2" max="2" width="173.453125" style="137" customWidth="1"/>
    <col min="3" max="16384" width="9.08984375" style="137"/>
  </cols>
  <sheetData>
    <row r="1" spans="1:3" x14ac:dyDescent="0.25">
      <c r="A1" s="68"/>
      <c r="B1" s="68" t="s">
        <v>219</v>
      </c>
    </row>
    <row r="2" spans="1:3" x14ac:dyDescent="0.25">
      <c r="A2" s="68" t="s">
        <v>220</v>
      </c>
      <c r="B2" s="138">
        <f>INDEX(parlvotes_lh!C4:JB4,MATCH(9.99999999999999E+307,parlvotes_lh!C4:JB4))</f>
        <v>3509969</v>
      </c>
    </row>
    <row r="3" spans="1:3" x14ac:dyDescent="0.25">
      <c r="A3" s="68" t="s">
        <v>221</v>
      </c>
      <c r="B3" s="138" t="str">
        <f>LOOKUP(2,1/(1-ISBLANK(info_cites!A23:ZX23)),info_cites!A23:ZX23)</f>
        <v>TY  - JOUR
TI  - Ireland: Political Developments and Data in 2023
AU1  - Arlow, Jonathan
AU2  - O'Malley, Eoin
VL  - 63
JO  - EUROPEAN JOURNAL OF POLITICAL RESEARCH POLITICAL DATA YEARBOOK
IS  - 1
SP  - 227
EP  - 234
PY  - 2024
PB - John Wiley &amp; Sons, Ltd
UR  - https:/onlinelibrary.wiley.com/doi/10.1111/2047-8852.12457/full</v>
      </c>
      <c r="C3" s="139"/>
    </row>
    <row r="4" spans="1:3" x14ac:dyDescent="0.25">
      <c r="A4" s="68" t="s">
        <v>222</v>
      </c>
      <c r="B4" s="138" t="str">
        <f>LOOKUP(2,1/(1-ISBLANK(info_cites!A24:ZX24)),info_cites!A24:ZX24)</f>
        <v>@article {ecprPDY_2024_ireland: political developments and data in 2023,
title = "Ireland: Political Developments and Data in 2023",
author = "Arlow, Jonathan and O'Malley, Eoin",
journal = "EUROPEAN JOURNAL OF POLITICAL RESEARCH POLITICAL DATA YEARBOOK",
volume = 63,
number = 1,
pages = "227--234",
year = 2024,
publisher = "John Wiley &amp; Sons, Ltd"
}</v>
      </c>
    </row>
    <row r="6" spans="1:3" x14ac:dyDescent="0.25">
      <c r="A6" s="68" t="s">
        <v>221</v>
      </c>
      <c r="B6" s="138" t="str">
        <f>"TY  - JOUR"</f>
        <v>TY  - JOUR</v>
      </c>
    </row>
    <row r="7" spans="1:3" x14ac:dyDescent="0.25">
      <c r="A7" s="68"/>
      <c r="B7" s="138" t="str">
        <f>info_cites!W10</f>
        <v>TI  - Ireland</v>
      </c>
    </row>
    <row r="8" spans="1:3" x14ac:dyDescent="0.25">
      <c r="A8" s="68"/>
      <c r="B8" s="138" t="str">
        <f>info_cites!W4</f>
        <v>AU  - O'Malley, Eoin</v>
      </c>
    </row>
    <row r="9" spans="1:3" x14ac:dyDescent="0.25">
      <c r="A9" s="68"/>
      <c r="B9" s="138" t="str">
        <f>IF(info_cites!W5="","",info_cites!W5)</f>
        <v/>
      </c>
    </row>
    <row r="10" spans="1:3" x14ac:dyDescent="0.25">
      <c r="A10" s="68"/>
      <c r="B10" s="138" t="str">
        <f>IF(info_cites!W6="","",info_cites!W6)</f>
        <v/>
      </c>
    </row>
    <row r="11" spans="1:3" x14ac:dyDescent="0.25">
      <c r="A11" s="68"/>
      <c r="B11" s="138" t="str">
        <f>IF(info_cites!W7="","",info_cites!W7)</f>
        <v/>
      </c>
    </row>
    <row r="12" spans="1:3" x14ac:dyDescent="0.25">
      <c r="A12" s="68"/>
      <c r="B12" s="138" t="str">
        <f>IF(info_cites!W8="","",info_cites!W8)</f>
        <v/>
      </c>
    </row>
    <row r="13" spans="1:3" x14ac:dyDescent="0.25">
      <c r="A13" s="68"/>
      <c r="B13" s="138" t="str">
        <f>info_cites!W12</f>
        <v>VL  - 52</v>
      </c>
    </row>
    <row r="14" spans="1:3" x14ac:dyDescent="0.25">
      <c r="A14" s="68"/>
      <c r="B14" s="138" t="str">
        <f>info_cites!W11</f>
        <v>JO  - European Journal of Political Research Political Data Yearbook</v>
      </c>
    </row>
    <row r="15" spans="1:3" x14ac:dyDescent="0.25">
      <c r="A15" s="68"/>
      <c r="B15" s="138" t="str">
        <f>info_cites!W13</f>
        <v>IS  - 1</v>
      </c>
    </row>
    <row r="16" spans="1:3" x14ac:dyDescent="0.25">
      <c r="A16" s="68"/>
      <c r="B16" s="138" t="str">
        <f>info_cites!W18</f>
        <v>SP  - 105</v>
      </c>
    </row>
    <row r="17" spans="1:22" x14ac:dyDescent="0.25">
      <c r="A17" s="68"/>
      <c r="B17" s="138" t="str">
        <f>info_cites!W19</f>
        <v>EP  - 110</v>
      </c>
    </row>
    <row r="18" spans="1:22" x14ac:dyDescent="0.25">
      <c r="A18" s="68"/>
      <c r="B18" s="138" t="str">
        <f>info_cites!W20</f>
        <v>PY  - 2013</v>
      </c>
    </row>
    <row r="19" spans="1:22" x14ac:dyDescent="0.25">
      <c r="A19" s="68"/>
      <c r="B19" s="138" t="str">
        <f>info_cites!W14</f>
        <v>PB  - Blackwell Publishing Ltd</v>
      </c>
    </row>
    <row r="20" spans="1:22" x14ac:dyDescent="0.25">
      <c r="A20" s="68"/>
      <c r="B20" s="138" t="str">
        <f>LEFT(info_cites!W16,13)&amp;"onlinelibrary.wiley.com/doi/"&amp;MID(info_cites!W17,7,999)&amp;"/full"</f>
        <v>UR  - http://onlinelibrary.wiley.com/doi/10.1111/j.2047-8852.12015/full</v>
      </c>
    </row>
    <row r="22" spans="1:22" x14ac:dyDescent="0.25">
      <c r="A22" s="68" t="s">
        <v>222</v>
      </c>
      <c r="B22" s="138" t="str">
        <f>"@article {ecprPDY_"&amp;info_cites!W1&amp;"_"&amp;LOWER(MID(info_cites!W10,FIND("- ",info_cites!W10)+2,999))&amp;","</f>
        <v>@article {ecprPDY_2013_ireland,</v>
      </c>
    </row>
    <row r="23" spans="1:22" x14ac:dyDescent="0.25">
      <c r="A23" s="68"/>
      <c r="B23" s="138" t="str">
        <f>"title = """&amp;MID(info_cites!W10,FIND("- ",info_cites!W10)+2,999)&amp;""","</f>
        <v>title = "Ireland",</v>
      </c>
    </row>
    <row r="24" spans="1:22" x14ac:dyDescent="0.25">
      <c r="A24" s="68"/>
      <c r="B24" s="138"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"O'Malley, Eoin",</v>
      </c>
    </row>
    <row r="25" spans="1:22" x14ac:dyDescent="0.25">
      <c r="A25" s="68"/>
      <c r="B25" s="138" t="str">
        <f>"journal = """&amp;MID(info_cites!W11,FIND("- ",info_cites!W11)+2,999)&amp;""","</f>
        <v>journal = "European Journal of Political Research Political Data Yearbook",</v>
      </c>
    </row>
    <row r="26" spans="1:22" x14ac:dyDescent="0.25">
      <c r="A26" s="68"/>
      <c r="B26" s="138" t="str">
        <f>"volume = "&amp;MID(info_cites!W12,FIND("- ",info_cites!W12)+2,999)&amp;","</f>
        <v>volume = 52,</v>
      </c>
    </row>
    <row r="27" spans="1:22" x14ac:dyDescent="0.25">
      <c r="A27" s="68"/>
      <c r="B27" s="138" t="str">
        <f>"number = "&amp;MID(info_cites!W13,FIND("- ",info_cites!W13)+2,999)&amp;","</f>
        <v>number = 1,</v>
      </c>
    </row>
    <row r="28" spans="1:22" x14ac:dyDescent="0.25">
      <c r="A28" s="68"/>
      <c r="B28" s="138" t="str">
        <f>"pages = """&amp;MID(info_cites!W18,FIND("- ",info_cites!W18)+2,999)&amp;"--"&amp;MID(info_cites!W19,FIND("- ",info_cites!W19)+2,999)&amp;""","</f>
        <v>pages = "105--110",</v>
      </c>
    </row>
    <row r="29" spans="1:22" x14ac:dyDescent="0.25">
      <c r="A29" s="68"/>
      <c r="B29" s="138" t="str">
        <f>"year = "&amp;info_cites!W1&amp;","</f>
        <v>year = 2013,</v>
      </c>
    </row>
    <row r="30" spans="1:22" x14ac:dyDescent="0.25">
      <c r="A30" s="68"/>
      <c r="B30" s="138" t="str">
        <f>"publisher = """&amp;MID(info_cites!W14,FIND("- ",info_cites!W14)+2,999)&amp;""""</f>
        <v>publisher = "Blackwell Publishing Ltd"</v>
      </c>
      <c r="V30" s="137"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68"/>
      <c r="B31" s="138"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theme="1" tint="0.34998626667073579"/>
  </sheetPr>
  <dimension ref="A1:AL201"/>
  <sheetViews>
    <sheetView zoomScaleNormal="100" workbookViewId="0">
      <selection sqref="A1:XFD1048576"/>
    </sheetView>
  </sheetViews>
  <sheetFormatPr defaultColWidth="8.90625" defaultRowHeight="13.5" customHeight="1" x14ac:dyDescent="0.25"/>
  <cols>
    <col min="1" max="2" width="18.54296875" style="129" customWidth="1"/>
    <col min="3" max="3" width="17.36328125" style="129" customWidth="1"/>
    <col min="4" max="4" width="34.90625" style="129" customWidth="1"/>
    <col min="5" max="9" width="11.90625" style="129" customWidth="1"/>
    <col min="10" max="31" width="5.90625" style="129" customWidth="1"/>
    <col min="32" max="16384" width="8.90625" style="129"/>
  </cols>
  <sheetData>
    <row r="1" spans="1:29" ht="21" x14ac:dyDescent="0.25">
      <c r="A1" s="212" t="s">
        <v>938</v>
      </c>
      <c r="B1" s="213" t="s">
        <v>939</v>
      </c>
      <c r="C1" s="213" t="s">
        <v>940</v>
      </c>
      <c r="D1" s="213" t="s">
        <v>14</v>
      </c>
      <c r="E1" s="213" t="s">
        <v>941</v>
      </c>
      <c r="F1" s="213" t="s">
        <v>942</v>
      </c>
      <c r="G1" s="213" t="s">
        <v>943</v>
      </c>
      <c r="H1" s="213" t="s">
        <v>944</v>
      </c>
      <c r="I1" s="213" t="s">
        <v>945</v>
      </c>
      <c r="J1" s="214">
        <f>IF(ISERROR(VLOOKUP("Election Start Date:",parlvotes_lh!$A$1:$ZZ$1,3,FALSE))=TRUE,"",IF(VLOOKUP("Election Start Date:",parlvotes_lh!$A$1:$ZZ$1,3,FALSE)=0,"",VLOOKUP("Election Start Date:",parlvotes_lh!$A$1:$ZZ$1,3,FALSE)))</f>
        <v>33933</v>
      </c>
      <c r="K1" s="214">
        <f>IF(ISERROR(VLOOKUP("Election Start Date:",parlvotes_lh!$A$1:$ZZ$1,23,FALSE))=TRUE,"",IF(VLOOKUP("Election Start Date:",parlvotes_lh!$A$1:$ZZ$1,23,FALSE)=0,"",VLOOKUP("Election Start Date:",parlvotes_lh!$A$1:$ZZ$1,23,FALSE)))</f>
        <v>35587</v>
      </c>
      <c r="L1" s="214">
        <f>IF(ISERROR(VLOOKUP("Election Start Date:",parlvotes_lh!$A$1:$ZZ$1,43,FALSE))=TRUE,"",IF(VLOOKUP("Election Start Date:",parlvotes_lh!$A$1:$ZZ$1,43,FALSE)=0,"",VLOOKUP("Election Start Date:",parlvotes_lh!$A$1:$ZZ$1,43,FALSE)))</f>
        <v>37393</v>
      </c>
      <c r="M1" s="214">
        <f>IF(ISERROR(VLOOKUP("Election Start Date:",parlvotes_lh!$A$1:$ZZ$1,63,FALSE))=TRUE,"",IF(VLOOKUP("Election Start Date:",parlvotes_lh!$A$1:$ZZ$1,63,FALSE)=0,"",VLOOKUP("Election Start Date:",parlvotes_lh!$A$1:$ZZ$1,63,FALSE)))</f>
        <v>39226</v>
      </c>
      <c r="N1" s="214">
        <f>IF(ISERROR(VLOOKUP("Election Start Date:",parlvotes_lh!$A$1:$ZZ$1,83,FALSE))=TRUE,"",IF(VLOOKUP("Election Start Date:",parlvotes_lh!$A$1:$ZZ$1,83,FALSE)=0,"",VLOOKUP("Election Start Date:",parlvotes_lh!$A$1:$ZZ$1,83,FALSE)))</f>
        <v>40599</v>
      </c>
      <c r="O1" s="214">
        <f>IF(ISERROR(VLOOKUP("Election Start Date:",parlvotes_lh!$A$1:$ZZ$1,103,FALSE))=TRUE,"",IF(VLOOKUP("Election Start Date:",parlvotes_lh!$A$1:$ZZ$1,103,FALSE)=0,"",VLOOKUP("Election Start Date:",parlvotes_lh!$A$1:$ZZ$1,103,FALSE)))</f>
        <v>42426</v>
      </c>
      <c r="P1" s="214">
        <f>IF(ISERROR(VLOOKUP("Election Start Date:",parlvotes_lh!$A$1:$ZZ$1,123,FALSE))=TRUE,"",IF(VLOOKUP("Election Start Date:",parlvotes_lh!$A$1:$ZZ$1,123,FALSE)=0,"",VLOOKUP("Election Start Date:",parlvotes_lh!$A$1:$ZZ$1,123,FALSE)))</f>
        <v>43869</v>
      </c>
      <c r="Q1" s="214" t="str">
        <f>IF(ISERROR(VLOOKUP("Election Start Date:",parlvotes_lh!$A$1:$ZZ$1,143,FALSE))=TRUE,"",IF(VLOOKUP("Election Start Date:",parlvotes_lh!$A$1:$ZZ$1,143,FALSE)=0,"",VLOOKUP("Election Start Date:",parlvotes_lh!$A$1:$ZZ$1,143,FALSE)))</f>
        <v/>
      </c>
      <c r="R1" s="214" t="str">
        <f>IF(ISERROR(VLOOKUP("Election Start Date:",parlvotes_lh!$A$1:$ZZ$1,163,FALSE))=TRUE,"",IF(VLOOKUP("Election Start Date:",parlvotes_lh!$A$1:$ZZ$1,163,FALSE)=0,"",VLOOKUP("Election Start Date:",parlvotes_lh!$A$1:$ZZ$1,163,FALSE)))</f>
        <v/>
      </c>
      <c r="S1" s="214" t="str">
        <f>IF(ISERROR(VLOOKUP("Election Start Date:",parlvotes_lh!$A$1:$ZZ$1,183,FALSE))=TRUE,"",IF(VLOOKUP("Election Start Date:",parlvotes_lh!$A$1:$ZZ$1,183,FALSE)=0,"",VLOOKUP("Election Start Date:",parlvotes_lh!$A$1:$ZZ$1,183,FALSE)))</f>
        <v/>
      </c>
      <c r="T1" s="214" t="str">
        <f>IF(ISERROR(VLOOKUP("Election Start Date:",parlvotes_lh!$A$1:$ZZ$1,203,FALSE))=TRUE,"",IF(VLOOKUP("Election Start Date:",parlvotes_lh!$A$1:$ZZ$1,203,FALSE)=0,"",VLOOKUP("Election Start Date:",parlvotes_lh!$A$1:$ZZ$1,203,FALSE)))</f>
        <v/>
      </c>
      <c r="U1" s="214" t="str">
        <f>IF(ISERROR(VLOOKUP("Election Start Date:",parlvotes_lh!$A$1:$ZZ$1,223,FALSE))=TRUE,"",IF(VLOOKUP("Election Start Date:",parlvotes_lh!$A$1:$ZZ$1,223,FALSE)=0,"",VLOOKUP("Election Start Date:",parlvotes_lh!$A$1:$ZZ$1,223,FALSE)))</f>
        <v/>
      </c>
      <c r="V1" s="214" t="str">
        <f>IF(ISERROR(VLOOKUP("Election Start Date:",parlvotes_lh!$A$1:$ZZ$1,243,FALSE))=TRUE,"",IF(VLOOKUP("Election Start Date:",parlvotes_lh!$A$1:$ZZ$1,243,FALSE)=0,"",VLOOKUP("Election Start Date:",parlvotes_lh!$A$1:$ZZ$1,243,FALSE)))</f>
        <v/>
      </c>
      <c r="W1" s="214" t="str">
        <f>IF(ISERROR(VLOOKUP("Election Start Date:",parlvotes_lh!$A$1:$ZZ$1,263,FALSE))=TRUE,"",IF(VLOOKUP("Election Start Date:",parlvotes_lh!$A$1:$ZZ$1,263,FALSE)=0,"",VLOOKUP("Election Start Date:",parlvotes_lh!$A$1:$ZZ$1,263,FALSE)))</f>
        <v/>
      </c>
      <c r="X1" s="214" t="str">
        <f>IF(ISERROR(VLOOKUP("Election Start Date:",parlvotes_lh!$A$1:$ZZ$1,283,FALSE))=TRUE,"",IF(VLOOKUP("Election Start Date:",parlvotes_lh!$A$1:$ZZ$1,283,FALSE)=0,"",VLOOKUP("Election Start Date:",parlvotes_lh!$A$1:$ZZ$1,283,FALSE)))</f>
        <v/>
      </c>
      <c r="Y1" s="214" t="str">
        <f>IF(ISERROR(VLOOKUP("Election Start Date:",parlvotes_lh!$A$1:$ZZ$1,303,FALSE))=TRUE,"",IF(VLOOKUP("Election Start Date:",parlvotes_lh!$A$1:$ZZ$1,303,FALSE)=0,"",VLOOKUP("Election Start Date:",parlvotes_lh!$A$1:$ZZ$1,303,FALSE)))</f>
        <v/>
      </c>
      <c r="Z1" s="214" t="str">
        <f>IF(ISERROR(VLOOKUP("Election Start Date:",parlvotes_lh!$A$1:$ZZ$1,323,FALSE))=TRUE,"",IF(VLOOKUP("Election Start Date:",parlvotes_lh!$A$1:$ZZ$1,323,FALSE)=0,"",VLOOKUP("Election Start Date:",parlvotes_lh!$A$1:$ZZ$1,323,FALSE)))</f>
        <v/>
      </c>
      <c r="AA1" s="214" t="str">
        <f>IF(ISERROR(VLOOKUP("Election Start Date:",parlvotes_lh!$A$1:$ZZ$1,343,FALSE))=TRUE,"",IF(VLOOKUP("Election Start Date:",parlvotes_lh!$A$1:$ZZ$1,343,FALSE)=0,"",VLOOKUP("Election Start Date:",parlvotes_lh!$A$1:$ZZ$1,343,FALSE)))</f>
        <v/>
      </c>
      <c r="AB1" s="214" t="str">
        <f>IF(ISERROR(VLOOKUP("Election Start Date:",parlvotes_lh!$A$1:$ZZ$1,363,FALSE))=TRUE,"",IF(VLOOKUP("Election Start Date:",parlvotes_lh!$A$1:$ZZ$1,363,FALSE)=0,"",VLOOKUP("Election Start Date:",parlvotes_lh!$A$1:$ZZ$1,363,FALSE)))</f>
        <v/>
      </c>
      <c r="AC1" s="214" t="str">
        <f>IF(ISERROR(VLOOKUP("Election Start Date:",parlvotes_lh!$A$1:$ZZ$1,383,FALSE))=TRUE,"",IF(VLOOKUP("Election Start Date:",parlvotes_lh!$A$1:$ZZ$1,383,FALSE)=0,"",VLOOKUP("Election Start Date:",parlvotes_lh!$A$1:$ZZ$1,383,FALSE)))</f>
        <v/>
      </c>
    </row>
    <row r="2" spans="1:29" ht="13.5" customHeight="1" x14ac:dyDescent="0.25">
      <c r="A2" s="215" t="str">
        <f>IF(info_parties!A2="","",info_parties!A2)</f>
        <v>ie_fg01</v>
      </c>
      <c r="B2" s="98" t="str">
        <f>IF(A2="","",MID(info_weblinks!$C$3,32,3))</f>
        <v>irl</v>
      </c>
      <c r="C2" s="98" t="str">
        <f>IF(info_parties!G2="","",info_parties!G2)</f>
        <v>Fine Gael</v>
      </c>
      <c r="D2" s="98" t="str">
        <f>IF(info_parties!K2="","",info_parties!K2)</f>
        <v>Fine Gael</v>
      </c>
      <c r="E2" s="98" t="str">
        <f>IF(info_parties!H2="","",info_parties!H2)</f>
        <v>FG</v>
      </c>
      <c r="F2" s="216">
        <f t="shared" ref="F2:F33" si="0">IF(MAX(J2:AC2)=0,"",INDEX(J$1:AC$1,MATCH(TRUE,INDEX((J2:AC2&lt;&gt;""),0),0)))</f>
        <v>33933</v>
      </c>
      <c r="G2" s="217">
        <f t="shared" ref="G2:G33" si="1">IF(MAX(J2:AC2)=0,"",INDEX(J$1:AC$1,1,MATCH(LOOKUP(9.99+307,J2:AC2),J2:AC2,0)))</f>
        <v>43869</v>
      </c>
      <c r="H2" s="218">
        <f t="shared" ref="H2:H33" si="2">IF(MAX(J2:AC2)=0,"",MAX(J2:AC2))</f>
        <v>0.36100000000000004</v>
      </c>
      <c r="I2" s="219">
        <f t="shared" ref="I2:I33" si="3">IF(H2="","",INDEX(J$1:AC$1,1,MATCH(H2,J2:AC2,0)))</f>
        <v>40599</v>
      </c>
      <c r="J2" s="220">
        <f>IF(ISERROR(VLOOKUP($A2,parlvotes_lh!$A$11:$ZZ$200,6,FALSE))=TRUE,"",IF(VLOOKUP($A2,parlvotes_lh!$A$11:$ZZ$200,6,FALSE)=0,"",VLOOKUP($A2,parlvotes_lh!$A$11:$ZZ$200,6,FALSE)))</f>
        <v>0.245</v>
      </c>
      <c r="K2" s="220">
        <f>IF(ISERROR(VLOOKUP($A2,parlvotes_lh!$A$11:$ZZ$200,26,FALSE))=TRUE,"",IF(VLOOKUP($A2,parlvotes_lh!$A$11:$ZZ$200,26,FALSE)=0,"",VLOOKUP($A2,parlvotes_lh!$A$11:$ZZ$200,26,FALSE)))</f>
        <v>0.28000000000000003</v>
      </c>
      <c r="L2" s="220">
        <f>IF(ISERROR(VLOOKUP($A2,parlvotes_lh!$A$11:$ZZ$200,46,FALSE))=TRUE,"",IF(VLOOKUP($A2,parlvotes_lh!$A$11:$ZZ$200,46,FALSE)=0,"",VLOOKUP($A2,parlvotes_lh!$A$11:$ZZ$200,46,FALSE)))</f>
        <v>0.22500000000000001</v>
      </c>
      <c r="M2" s="220">
        <f>IF(ISERROR(VLOOKUP($A2,parlvotes_lh!$A$11:$ZZ$200,66,FALSE))=TRUE,"",IF(VLOOKUP($A2,parlvotes_lh!$A$11:$ZZ$200,66,FALSE)=0,"",VLOOKUP($A2,parlvotes_lh!$A$11:$ZZ$200,66,FALSE)))</f>
        <v>0.27300000000000002</v>
      </c>
      <c r="N2" s="220">
        <f>IF(ISERROR(VLOOKUP($A2,parlvotes_lh!$A$11:$ZZ$200,86,FALSE))=TRUE,"",IF(VLOOKUP($A2,parlvotes_lh!$A$11:$ZZ$200,86,FALSE)=0,"",VLOOKUP($A2,parlvotes_lh!$A$11:$ZZ$200,86,FALSE)))</f>
        <v>0.36100000000000004</v>
      </c>
      <c r="O2" s="220">
        <f>IF(ISERROR(VLOOKUP($A2,parlvotes_lh!$A$11:$ZZ$200,106,FALSE))=TRUE,"",IF(VLOOKUP($A2,parlvotes_lh!$A$11:$ZZ$200,106,FALSE)=0,"",VLOOKUP($A2,parlvotes_lh!$A$11:$ZZ$200,106,FALSE)))</f>
        <v>0.25516023995555337</v>
      </c>
      <c r="P2" s="220">
        <f>IF(ISERROR(VLOOKUP($A2,parlvotes_lh!$A$11:$ZZ$200,126,FALSE))=TRUE,"",IF(VLOOKUP($A2,parlvotes_lh!$A$11:$ZZ$200,126,FALSE)=0,"",VLOOKUP($A2,parlvotes_lh!$A$11:$ZZ$200,126,FALSE)))</f>
        <v>0.2086422235239106</v>
      </c>
      <c r="Q2" s="221" t="str">
        <f>IF(ISERROR(VLOOKUP($A2,parlvotes_lh!$A$11:$ZZ$200,146,FALSE))=TRUE,"",IF(VLOOKUP($A2,parlvotes_lh!$A$11:$ZZ$200,146,FALSE)=0,"",VLOOKUP($A2,parlvotes_lh!$A$11:$ZZ$200,146,FALSE)))</f>
        <v/>
      </c>
      <c r="R2" s="221" t="str">
        <f>IF(ISERROR(VLOOKUP($A2,parlvotes_lh!$A$11:$ZZ$200,166,FALSE))=TRUE,"",IF(VLOOKUP($A2,parlvotes_lh!$A$11:$ZZ$200,166,FALSE)=0,"",VLOOKUP($A2,parlvotes_lh!$A$11:$ZZ$200,166,FALSE)))</f>
        <v/>
      </c>
      <c r="S2" s="221" t="str">
        <f>IF(ISERROR(VLOOKUP($A2,parlvotes_lh!$A$11:$ZZ$200,186,FALSE))=TRUE,"",IF(VLOOKUP($A2,parlvotes_lh!$A$11:$ZZ$200,186,FALSE)=0,"",VLOOKUP($A2,parlvotes_lh!$A$11:$ZZ$200,186,FALSE)))</f>
        <v/>
      </c>
      <c r="T2" s="221" t="str">
        <f>IF(ISERROR(VLOOKUP($A2,parlvotes_lh!$A$11:$ZZ$200,206,FALSE))=TRUE,"",IF(VLOOKUP($A2,parlvotes_lh!$A$11:$ZZ$200,206,FALSE)=0,"",VLOOKUP($A2,parlvotes_lh!$A$11:$ZZ$200,206,FALSE)))</f>
        <v/>
      </c>
      <c r="U2" s="221" t="str">
        <f>IF(ISERROR(VLOOKUP($A2,parlvotes_lh!$A$11:$ZZ$200,226,FALSE))=TRUE,"",IF(VLOOKUP($A2,parlvotes_lh!$A$11:$ZZ$200,226,FALSE)=0,"",VLOOKUP($A2,parlvotes_lh!$A$11:$ZZ$200,226,FALSE)))</f>
        <v/>
      </c>
      <c r="V2" s="221" t="str">
        <f>IF(ISERROR(VLOOKUP($A2,parlvotes_lh!$A$11:$ZZ$200,246,FALSE))=TRUE,"",IF(VLOOKUP($A2,parlvotes_lh!$A$11:$ZZ$200,246,FALSE)=0,"",VLOOKUP($A2,parlvotes_lh!$A$11:$ZZ$200,246,FALSE)))</f>
        <v/>
      </c>
      <c r="W2" s="221" t="str">
        <f>IF(ISERROR(VLOOKUP($A2,parlvotes_lh!$A$11:$ZZ$200,266,FALSE))=TRUE,"",IF(VLOOKUP($A2,parlvotes_lh!$A$11:$ZZ$200,266,FALSE)=0,"",VLOOKUP($A2,parlvotes_lh!$A$11:$ZZ$200,266,FALSE)))</f>
        <v/>
      </c>
      <c r="X2" s="221" t="str">
        <f>IF(ISERROR(VLOOKUP($A2,parlvotes_lh!$A$11:$ZZ$200,286,FALSE))=TRUE,"",IF(VLOOKUP($A2,parlvotes_lh!$A$11:$ZZ$200,286,FALSE)=0,"",VLOOKUP($A2,parlvotes_lh!$A$11:$ZZ$200,286,FALSE)))</f>
        <v/>
      </c>
      <c r="Y2" s="221" t="str">
        <f>IF(ISERROR(VLOOKUP($A2,parlvotes_lh!$A$11:$ZZ$200,306,FALSE))=TRUE,"",IF(VLOOKUP($A2,parlvotes_lh!$A$11:$ZZ$200,306,FALSE)=0,"",VLOOKUP($A2,parlvotes_lh!$A$11:$ZZ$200,306,FALSE)))</f>
        <v/>
      </c>
      <c r="Z2" s="221" t="str">
        <f>IF(ISERROR(VLOOKUP($A2,parlvotes_lh!$A$11:$ZZ$200,326,FALSE))=TRUE,"",IF(VLOOKUP($A2,parlvotes_lh!$A$11:$ZZ$200,326,FALSE)=0,"",VLOOKUP($A2,parlvotes_lh!$A$11:$ZZ$200,326,FALSE)))</f>
        <v/>
      </c>
      <c r="AA2" s="221" t="str">
        <f>IF(ISERROR(VLOOKUP($A2,parlvotes_lh!$A$11:$ZZ$200,346,FALSE))=TRUE,"",IF(VLOOKUP($A2,parlvotes_lh!$A$11:$ZZ$200,346,FALSE)=0,"",VLOOKUP($A2,parlvotes_lh!$A$11:$ZZ$200,346,FALSE)))</f>
        <v/>
      </c>
      <c r="AB2" s="221" t="str">
        <f>IF(ISERROR(VLOOKUP($A2,parlvotes_lh!$A$11:$ZZ$200,366,FALSE))=TRUE,"",IF(VLOOKUP($A2,parlvotes_lh!$A$11:$ZZ$200,366,FALSE)=0,"",VLOOKUP($A2,parlvotes_lh!$A$11:$ZZ$200,366,FALSE)))</f>
        <v/>
      </c>
      <c r="AC2" s="221" t="str">
        <f>IF(ISERROR(VLOOKUP($A2,parlvotes_lh!$A$11:$ZZ$200,386,FALSE))=TRUE,"",IF(VLOOKUP($A2,parlvotes_lh!$A$11:$ZZ$200,386,FALSE)=0,"",VLOOKUP($A2,parlvotes_lh!$A$11:$ZZ$200,386,FALSE)))</f>
        <v/>
      </c>
    </row>
    <row r="3" spans="1:29" ht="13.5" customHeight="1" x14ac:dyDescent="0.25">
      <c r="A3" s="215" t="str">
        <f>IF(info_parties!A3="","",info_parties!A3)</f>
        <v>ie_lp01</v>
      </c>
      <c r="B3" s="98" t="str">
        <f>IF(A3="","",MID(info_weblinks!$C$3,32,3))</f>
        <v>irl</v>
      </c>
      <c r="C3" s="98" t="str">
        <f>IF(info_parties!G3="","",info_parties!G3)</f>
        <v>Labour Party</v>
      </c>
      <c r="D3" s="98" t="str">
        <f>IF(info_parties!K3="","",info_parties!K3)</f>
        <v>Labour Party</v>
      </c>
      <c r="E3" s="98" t="str">
        <f>IF(info_parties!H3="","",info_parties!H3)</f>
        <v>LP</v>
      </c>
      <c r="F3" s="216">
        <f t="shared" si="0"/>
        <v>33933</v>
      </c>
      <c r="G3" s="217">
        <f t="shared" si="1"/>
        <v>43869</v>
      </c>
      <c r="H3" s="218">
        <f t="shared" si="2"/>
        <v>0.19399999999999998</v>
      </c>
      <c r="I3" s="219">
        <f t="shared" si="3"/>
        <v>40599</v>
      </c>
      <c r="J3" s="220">
        <f>IF(ISERROR(VLOOKUP($A3,parlvotes_lh!$A$11:$ZZ$200,6,FALSE))=TRUE,"",IF(VLOOKUP($A3,parlvotes_lh!$A$11:$ZZ$200,6,FALSE)=0,"",VLOOKUP($A3,parlvotes_lh!$A$11:$ZZ$200,6,FALSE)))</f>
        <v>0.193</v>
      </c>
      <c r="K3" s="220">
        <f>IF(ISERROR(VLOOKUP($A3,parlvotes_lh!$A$11:$ZZ$200,26,FALSE))=TRUE,"",IF(VLOOKUP($A3,parlvotes_lh!$A$11:$ZZ$200,26,FALSE)=0,"",VLOOKUP($A3,parlvotes_lh!$A$11:$ZZ$200,26,FALSE)))</f>
        <v>0.104</v>
      </c>
      <c r="L3" s="220">
        <f>IF(ISERROR(VLOOKUP($A3,parlvotes_lh!$A$11:$ZZ$200,46,FALSE))=TRUE,"",IF(VLOOKUP($A3,parlvotes_lh!$A$11:$ZZ$200,46,FALSE)=0,"",VLOOKUP($A3,parlvotes_lh!$A$11:$ZZ$200,46,FALSE)))</f>
        <v>0.108</v>
      </c>
      <c r="M3" s="220">
        <f>IF(ISERROR(VLOOKUP($A3,parlvotes_lh!$A$11:$ZZ$200,66,FALSE))=TRUE,"",IF(VLOOKUP($A3,parlvotes_lh!$A$11:$ZZ$200,66,FALSE)=0,"",VLOOKUP($A3,parlvotes_lh!$A$11:$ZZ$200,66,FALSE)))</f>
        <v>0.10100000000000001</v>
      </c>
      <c r="N3" s="220">
        <f>IF(ISERROR(VLOOKUP($A3,parlvotes_lh!$A$11:$ZZ$200,86,FALSE))=TRUE,"",IF(VLOOKUP($A3,parlvotes_lh!$A$11:$ZZ$200,86,FALSE)=0,"",VLOOKUP($A3,parlvotes_lh!$A$11:$ZZ$200,86,FALSE)))</f>
        <v>0.19399999999999998</v>
      </c>
      <c r="O3" s="220">
        <f>IF(ISERROR(VLOOKUP($A3,parlvotes_lh!$A$11:$ZZ$200,106,FALSE))=TRUE,"",IF(VLOOKUP($A3,parlvotes_lh!$A$11:$ZZ$200,106,FALSE)=0,"",VLOOKUP($A3,parlvotes_lh!$A$11:$ZZ$200,106,FALSE)))</f>
        <v>6.6057166433415609E-2</v>
      </c>
      <c r="P3" s="220">
        <f>IF(ISERROR(VLOOKUP($A3,parlvotes_lh!$A$11:$ZZ$200,126,FALSE))=TRUE,"",IF(VLOOKUP($A3,parlvotes_lh!$A$11:$ZZ$200,126,FALSE)=0,"",VLOOKUP($A3,parlvotes_lh!$A$11:$ZZ$200,126,FALSE)))</f>
        <v>4.3774894217465714E-2</v>
      </c>
      <c r="Q3" s="221" t="str">
        <f>IF(ISERROR(VLOOKUP($A3,parlvotes_lh!$A$11:$ZZ$200,146,FALSE))=TRUE,"",IF(VLOOKUP($A3,parlvotes_lh!$A$11:$ZZ$200,146,FALSE)=0,"",VLOOKUP($A3,parlvotes_lh!$A$11:$ZZ$200,146,FALSE)))</f>
        <v/>
      </c>
      <c r="R3" s="221" t="str">
        <f>IF(ISERROR(VLOOKUP($A3,parlvotes_lh!$A$11:$ZZ$200,166,FALSE))=TRUE,"",IF(VLOOKUP($A3,parlvotes_lh!$A$11:$ZZ$200,166,FALSE)=0,"",VLOOKUP($A3,parlvotes_lh!$A$11:$ZZ$200,166,FALSE)))</f>
        <v/>
      </c>
      <c r="S3" s="221" t="str">
        <f>IF(ISERROR(VLOOKUP($A3,parlvotes_lh!$A$11:$ZZ$200,186,FALSE))=TRUE,"",IF(VLOOKUP($A3,parlvotes_lh!$A$11:$ZZ$200,186,FALSE)=0,"",VLOOKUP($A3,parlvotes_lh!$A$11:$ZZ$200,186,FALSE)))</f>
        <v/>
      </c>
      <c r="T3" s="221" t="str">
        <f>IF(ISERROR(VLOOKUP($A3,parlvotes_lh!$A$11:$ZZ$200,206,FALSE))=TRUE,"",IF(VLOOKUP($A3,parlvotes_lh!$A$11:$ZZ$200,206,FALSE)=0,"",VLOOKUP($A3,parlvotes_lh!$A$11:$ZZ$200,206,FALSE)))</f>
        <v/>
      </c>
      <c r="U3" s="221" t="str">
        <f>IF(ISERROR(VLOOKUP($A3,parlvotes_lh!$A$11:$ZZ$200,226,FALSE))=TRUE,"",IF(VLOOKUP($A3,parlvotes_lh!$A$11:$ZZ$200,226,FALSE)=0,"",VLOOKUP($A3,parlvotes_lh!$A$11:$ZZ$200,226,FALSE)))</f>
        <v/>
      </c>
      <c r="V3" s="221" t="str">
        <f>IF(ISERROR(VLOOKUP($A3,parlvotes_lh!$A$11:$ZZ$200,246,FALSE))=TRUE,"",IF(VLOOKUP($A3,parlvotes_lh!$A$11:$ZZ$200,246,FALSE)=0,"",VLOOKUP($A3,parlvotes_lh!$A$11:$ZZ$200,246,FALSE)))</f>
        <v/>
      </c>
      <c r="W3" s="221" t="str">
        <f>IF(ISERROR(VLOOKUP($A3,parlvotes_lh!$A$11:$ZZ$200,266,FALSE))=TRUE,"",IF(VLOOKUP($A3,parlvotes_lh!$A$11:$ZZ$200,266,FALSE)=0,"",VLOOKUP($A3,parlvotes_lh!$A$11:$ZZ$200,266,FALSE)))</f>
        <v/>
      </c>
      <c r="X3" s="221" t="str">
        <f>IF(ISERROR(VLOOKUP($A3,parlvotes_lh!$A$11:$ZZ$200,286,FALSE))=TRUE,"",IF(VLOOKUP($A3,parlvotes_lh!$A$11:$ZZ$200,286,FALSE)=0,"",VLOOKUP($A3,parlvotes_lh!$A$11:$ZZ$200,286,FALSE)))</f>
        <v/>
      </c>
      <c r="Y3" s="221" t="str">
        <f>IF(ISERROR(VLOOKUP($A3,parlvotes_lh!$A$11:$ZZ$200,306,FALSE))=TRUE,"",IF(VLOOKUP($A3,parlvotes_lh!$A$11:$ZZ$200,306,FALSE)=0,"",VLOOKUP($A3,parlvotes_lh!$A$11:$ZZ$200,306,FALSE)))</f>
        <v/>
      </c>
      <c r="Z3" s="221" t="str">
        <f>IF(ISERROR(VLOOKUP($A3,parlvotes_lh!$A$11:$ZZ$200,326,FALSE))=TRUE,"",IF(VLOOKUP($A3,parlvotes_lh!$A$11:$ZZ$200,326,FALSE)=0,"",VLOOKUP($A3,parlvotes_lh!$A$11:$ZZ$200,326,FALSE)))</f>
        <v/>
      </c>
      <c r="AA3" s="221" t="str">
        <f>IF(ISERROR(VLOOKUP($A3,parlvotes_lh!$A$11:$ZZ$200,346,FALSE))=TRUE,"",IF(VLOOKUP($A3,parlvotes_lh!$A$11:$ZZ$200,346,FALSE)=0,"",VLOOKUP($A3,parlvotes_lh!$A$11:$ZZ$200,346,FALSE)))</f>
        <v/>
      </c>
      <c r="AB3" s="221" t="str">
        <f>IF(ISERROR(VLOOKUP($A3,parlvotes_lh!$A$11:$ZZ$200,366,FALSE))=TRUE,"",IF(VLOOKUP($A3,parlvotes_lh!$A$11:$ZZ$200,366,FALSE)=0,"",VLOOKUP($A3,parlvotes_lh!$A$11:$ZZ$200,366,FALSE)))</f>
        <v/>
      </c>
      <c r="AC3" s="221" t="str">
        <f>IF(ISERROR(VLOOKUP($A3,parlvotes_lh!$A$11:$ZZ$200,386,FALSE))=TRUE,"",IF(VLOOKUP($A3,parlvotes_lh!$A$11:$ZZ$200,386,FALSE)=0,"",VLOOKUP($A3,parlvotes_lh!$A$11:$ZZ$200,386,FALSE)))</f>
        <v/>
      </c>
    </row>
    <row r="4" spans="1:29" ht="13.5" customHeight="1" x14ac:dyDescent="0.25">
      <c r="A4" s="215" t="str">
        <f>IF(info_parties!A4="","",info_parties!A4)</f>
        <v>ie_dl01</v>
      </c>
      <c r="B4" s="98" t="str">
        <f>IF(A4="","",MID(info_weblinks!$C$3,32,3))</f>
        <v>irl</v>
      </c>
      <c r="C4" s="98" t="str">
        <f>IF(info_parties!G4="","",info_parties!G4)</f>
        <v>Democratic Left</v>
      </c>
      <c r="D4" s="98" t="str">
        <f>IF(info_parties!K4="","",info_parties!K4)</f>
        <v>Democratic Left</v>
      </c>
      <c r="E4" s="98" t="str">
        <f>IF(info_parties!H4="","",info_parties!H4)</f>
        <v>DL</v>
      </c>
      <c r="F4" s="216">
        <f t="shared" si="0"/>
        <v>33933</v>
      </c>
      <c r="G4" s="217">
        <f t="shared" si="1"/>
        <v>35587</v>
      </c>
      <c r="H4" s="218">
        <f t="shared" si="2"/>
        <v>2.8000000000000001E-2</v>
      </c>
      <c r="I4" s="219">
        <f t="shared" si="3"/>
        <v>33933</v>
      </c>
      <c r="J4" s="220">
        <f>IF(ISERROR(VLOOKUP($A4,parlvotes_lh!$A$11:$ZZ$200,6,FALSE))=TRUE,"",IF(VLOOKUP($A4,parlvotes_lh!$A$11:$ZZ$200,6,FALSE)=0,"",VLOOKUP($A4,parlvotes_lh!$A$11:$ZZ$200,6,FALSE)))</f>
        <v>2.8000000000000001E-2</v>
      </c>
      <c r="K4" s="220">
        <f>IF(ISERROR(VLOOKUP($A4,parlvotes_lh!$A$11:$ZZ$200,26,FALSE))=TRUE,"",IF(VLOOKUP($A4,parlvotes_lh!$A$11:$ZZ$200,26,FALSE)=0,"",VLOOKUP($A4,parlvotes_lh!$A$11:$ZZ$200,26,FALSE)))</f>
        <v>2.5000000000000001E-2</v>
      </c>
      <c r="L4" s="220" t="str">
        <f>IF(ISERROR(VLOOKUP($A4,parlvotes_lh!$A$11:$ZZ$200,46,FALSE))=TRUE,"",IF(VLOOKUP($A4,parlvotes_lh!$A$11:$ZZ$200,46,FALSE)=0,"",VLOOKUP($A4,parlvotes_lh!$A$11:$ZZ$200,46,FALSE)))</f>
        <v/>
      </c>
      <c r="M4" s="220" t="str">
        <f>IF(ISERROR(VLOOKUP($A4,parlvotes_lh!$A$11:$ZZ$200,66,FALSE))=TRUE,"",IF(VLOOKUP($A4,parlvotes_lh!$A$11:$ZZ$200,66,FALSE)=0,"",VLOOKUP($A4,parlvotes_lh!$A$11:$ZZ$200,66,FALSE)))</f>
        <v/>
      </c>
      <c r="N4" s="220" t="str">
        <f>IF(ISERROR(VLOOKUP($A4,parlvotes_lh!$A$11:$ZZ$200,86,FALSE))=TRUE,"",IF(VLOOKUP($A4,parlvotes_lh!$A$11:$ZZ$200,86,FALSE)=0,"",VLOOKUP($A4,parlvotes_lh!$A$11:$ZZ$200,86,FALSE)))</f>
        <v/>
      </c>
      <c r="O4" s="220" t="str">
        <f>IF(ISERROR(VLOOKUP($A4,parlvotes_lh!$A$11:$ZZ$200,106,FALSE))=TRUE,"",IF(VLOOKUP($A4,parlvotes_lh!$A$11:$ZZ$200,106,FALSE)=0,"",VLOOKUP($A4,parlvotes_lh!$A$11:$ZZ$200,106,FALSE)))</f>
        <v/>
      </c>
      <c r="P4" s="220" t="str">
        <f>IF(ISERROR(VLOOKUP($A4,parlvotes_lh!$A$11:$ZZ$200,126,FALSE))=TRUE,"",IF(VLOOKUP($A4,parlvotes_lh!$A$11:$ZZ$200,126,FALSE)=0,"",VLOOKUP($A4,parlvotes_lh!$A$11:$ZZ$200,126,FALSE)))</f>
        <v/>
      </c>
      <c r="Q4" s="221" t="str">
        <f>IF(ISERROR(VLOOKUP($A4,parlvotes_lh!$A$11:$ZZ$200,146,FALSE))=TRUE,"",IF(VLOOKUP($A4,parlvotes_lh!$A$11:$ZZ$200,146,FALSE)=0,"",VLOOKUP($A4,parlvotes_lh!$A$11:$ZZ$200,146,FALSE)))</f>
        <v/>
      </c>
      <c r="R4" s="221" t="str">
        <f>IF(ISERROR(VLOOKUP($A4,parlvotes_lh!$A$11:$ZZ$200,166,FALSE))=TRUE,"",IF(VLOOKUP($A4,parlvotes_lh!$A$11:$ZZ$200,166,FALSE)=0,"",VLOOKUP($A4,parlvotes_lh!$A$11:$ZZ$200,166,FALSE)))</f>
        <v/>
      </c>
      <c r="S4" s="221" t="str">
        <f>IF(ISERROR(VLOOKUP($A4,parlvotes_lh!$A$11:$ZZ$200,186,FALSE))=TRUE,"",IF(VLOOKUP($A4,parlvotes_lh!$A$11:$ZZ$200,186,FALSE)=0,"",VLOOKUP($A4,parlvotes_lh!$A$11:$ZZ$200,186,FALSE)))</f>
        <v/>
      </c>
      <c r="T4" s="221" t="str">
        <f>IF(ISERROR(VLOOKUP($A4,parlvotes_lh!$A$11:$ZZ$200,206,FALSE))=TRUE,"",IF(VLOOKUP($A4,parlvotes_lh!$A$11:$ZZ$200,206,FALSE)=0,"",VLOOKUP($A4,parlvotes_lh!$A$11:$ZZ$200,206,FALSE)))</f>
        <v/>
      </c>
      <c r="U4" s="221" t="str">
        <f>IF(ISERROR(VLOOKUP($A4,parlvotes_lh!$A$11:$ZZ$200,226,FALSE))=TRUE,"",IF(VLOOKUP($A4,parlvotes_lh!$A$11:$ZZ$200,226,FALSE)=0,"",VLOOKUP($A4,parlvotes_lh!$A$11:$ZZ$200,226,FALSE)))</f>
        <v/>
      </c>
      <c r="V4" s="221" t="str">
        <f>IF(ISERROR(VLOOKUP($A4,parlvotes_lh!$A$11:$ZZ$200,246,FALSE))=TRUE,"",IF(VLOOKUP($A4,parlvotes_lh!$A$11:$ZZ$200,246,FALSE)=0,"",VLOOKUP($A4,parlvotes_lh!$A$11:$ZZ$200,246,FALSE)))</f>
        <v/>
      </c>
      <c r="W4" s="221" t="str">
        <f>IF(ISERROR(VLOOKUP($A4,parlvotes_lh!$A$11:$ZZ$200,266,FALSE))=TRUE,"",IF(VLOOKUP($A4,parlvotes_lh!$A$11:$ZZ$200,266,FALSE)=0,"",VLOOKUP($A4,parlvotes_lh!$A$11:$ZZ$200,266,FALSE)))</f>
        <v/>
      </c>
      <c r="X4" s="221" t="str">
        <f>IF(ISERROR(VLOOKUP($A4,parlvotes_lh!$A$11:$ZZ$200,286,FALSE))=TRUE,"",IF(VLOOKUP($A4,parlvotes_lh!$A$11:$ZZ$200,286,FALSE)=0,"",VLOOKUP($A4,parlvotes_lh!$A$11:$ZZ$200,286,FALSE)))</f>
        <v/>
      </c>
      <c r="Y4" s="221" t="str">
        <f>IF(ISERROR(VLOOKUP($A4,parlvotes_lh!$A$11:$ZZ$200,306,FALSE))=TRUE,"",IF(VLOOKUP($A4,parlvotes_lh!$A$11:$ZZ$200,306,FALSE)=0,"",VLOOKUP($A4,parlvotes_lh!$A$11:$ZZ$200,306,FALSE)))</f>
        <v/>
      </c>
      <c r="Z4" s="221" t="str">
        <f>IF(ISERROR(VLOOKUP($A4,parlvotes_lh!$A$11:$ZZ$200,326,FALSE))=TRUE,"",IF(VLOOKUP($A4,parlvotes_lh!$A$11:$ZZ$200,326,FALSE)=0,"",VLOOKUP($A4,parlvotes_lh!$A$11:$ZZ$200,326,FALSE)))</f>
        <v/>
      </c>
      <c r="AA4" s="221" t="str">
        <f>IF(ISERROR(VLOOKUP($A4,parlvotes_lh!$A$11:$ZZ$200,346,FALSE))=TRUE,"",IF(VLOOKUP($A4,parlvotes_lh!$A$11:$ZZ$200,346,FALSE)=0,"",VLOOKUP($A4,parlvotes_lh!$A$11:$ZZ$200,346,FALSE)))</f>
        <v/>
      </c>
      <c r="AB4" s="221" t="str">
        <f>IF(ISERROR(VLOOKUP($A4,parlvotes_lh!$A$11:$ZZ$200,366,FALSE))=TRUE,"",IF(VLOOKUP($A4,parlvotes_lh!$A$11:$ZZ$200,366,FALSE)=0,"",VLOOKUP($A4,parlvotes_lh!$A$11:$ZZ$200,366,FALSE)))</f>
        <v/>
      </c>
      <c r="AC4" s="221" t="str">
        <f>IF(ISERROR(VLOOKUP($A4,parlvotes_lh!$A$11:$ZZ$200,386,FALSE))=TRUE,"",IF(VLOOKUP($A4,parlvotes_lh!$A$11:$ZZ$200,386,FALSE)=0,"",VLOOKUP($A4,parlvotes_lh!$A$11:$ZZ$200,386,FALSE)))</f>
        <v/>
      </c>
    </row>
    <row r="5" spans="1:29" ht="13.5" customHeight="1" x14ac:dyDescent="0.25">
      <c r="A5" s="215" t="str">
        <f>IF(info_parties!A5="","",info_parties!A5)</f>
        <v>ie_ff01</v>
      </c>
      <c r="B5" s="98" t="str">
        <f>IF(A5="","",MID(info_weblinks!$C$3,32,3))</f>
        <v>irl</v>
      </c>
      <c r="C5" s="98" t="str">
        <f>IF(info_parties!G5="","",info_parties!G5)</f>
        <v xml:space="preserve">Fianna Fáil </v>
      </c>
      <c r="D5" s="98" t="str">
        <f>IF(info_parties!K5="","",info_parties!K5)</f>
        <v>Fianna Fáil</v>
      </c>
      <c r="E5" s="98" t="str">
        <f>IF(info_parties!H5="","",info_parties!H5)</f>
        <v>FF</v>
      </c>
      <c r="F5" s="216">
        <f t="shared" si="0"/>
        <v>33933</v>
      </c>
      <c r="G5" s="217">
        <f t="shared" si="1"/>
        <v>43869</v>
      </c>
      <c r="H5" s="218">
        <f t="shared" si="2"/>
        <v>0.41599999999999998</v>
      </c>
      <c r="I5" s="219">
        <f t="shared" si="3"/>
        <v>39226</v>
      </c>
      <c r="J5" s="220">
        <f>IF(ISERROR(VLOOKUP($A5,parlvotes_lh!$A$11:$ZZ$200,6,FALSE))=TRUE,"",IF(VLOOKUP($A5,parlvotes_lh!$A$11:$ZZ$200,6,FALSE)=0,"",VLOOKUP($A5,parlvotes_lh!$A$11:$ZZ$200,6,FALSE)))</f>
        <v>0.39100000000000001</v>
      </c>
      <c r="K5" s="220">
        <f>IF(ISERROR(VLOOKUP($A5,parlvotes_lh!$A$11:$ZZ$200,26,FALSE))=TRUE,"",IF(VLOOKUP($A5,parlvotes_lh!$A$11:$ZZ$200,26,FALSE)=0,"",VLOOKUP($A5,parlvotes_lh!$A$11:$ZZ$200,26,FALSE)))</f>
        <v>0.39300000000000002</v>
      </c>
      <c r="L5" s="220">
        <f>IF(ISERROR(VLOOKUP($A5,parlvotes_lh!$A$11:$ZZ$200,46,FALSE))=TRUE,"",IF(VLOOKUP($A5,parlvotes_lh!$A$11:$ZZ$200,46,FALSE)=0,"",VLOOKUP($A5,parlvotes_lh!$A$11:$ZZ$200,46,FALSE)))</f>
        <v>0.41499999999999998</v>
      </c>
      <c r="M5" s="220">
        <f>IF(ISERROR(VLOOKUP($A5,parlvotes_lh!$A$11:$ZZ$200,66,FALSE))=TRUE,"",IF(VLOOKUP($A5,parlvotes_lh!$A$11:$ZZ$200,66,FALSE)=0,"",VLOOKUP($A5,parlvotes_lh!$A$11:$ZZ$200,66,FALSE)))</f>
        <v>0.41599999999999998</v>
      </c>
      <c r="N5" s="220">
        <f>IF(ISERROR(VLOOKUP($A5,parlvotes_lh!$A$11:$ZZ$200,86,FALSE))=TRUE,"",IF(VLOOKUP($A5,parlvotes_lh!$A$11:$ZZ$200,86,FALSE)=0,"",VLOOKUP($A5,parlvotes_lh!$A$11:$ZZ$200,86,FALSE)))</f>
        <v>0.17399999999999999</v>
      </c>
      <c r="O5" s="220">
        <f>IF(ISERROR(VLOOKUP($A5,parlvotes_lh!$A$11:$ZZ$200,106,FALSE))=TRUE,"",IF(VLOOKUP($A5,parlvotes_lh!$A$11:$ZZ$200,106,FALSE)=0,"",VLOOKUP($A5,parlvotes_lh!$A$11:$ZZ$200,106,FALSE)))</f>
        <v>0.24349674972279461</v>
      </c>
      <c r="P5" s="220">
        <f>IF(ISERROR(VLOOKUP($A5,parlvotes_lh!$A$11:$ZZ$200,126,FALSE))=TRUE,"",IF(VLOOKUP($A5,parlvotes_lh!$A$11:$ZZ$200,126,FALSE)=0,"",VLOOKUP($A5,parlvotes_lh!$A$11:$ZZ$200,126,FALSE)))</f>
        <v>0.22180784973040854</v>
      </c>
      <c r="Q5" s="221" t="str">
        <f>IF(ISERROR(VLOOKUP($A5,parlvotes_lh!$A$11:$ZZ$200,146,FALSE))=TRUE,"",IF(VLOOKUP($A5,parlvotes_lh!$A$11:$ZZ$200,146,FALSE)=0,"",VLOOKUP($A5,parlvotes_lh!$A$11:$ZZ$200,146,FALSE)))</f>
        <v/>
      </c>
      <c r="R5" s="221" t="str">
        <f>IF(ISERROR(VLOOKUP($A5,parlvotes_lh!$A$11:$ZZ$200,166,FALSE))=TRUE,"",IF(VLOOKUP($A5,parlvotes_lh!$A$11:$ZZ$200,166,FALSE)=0,"",VLOOKUP($A5,parlvotes_lh!$A$11:$ZZ$200,166,FALSE)))</f>
        <v/>
      </c>
      <c r="S5" s="221" t="str">
        <f>IF(ISERROR(VLOOKUP($A5,parlvotes_lh!$A$11:$ZZ$200,186,FALSE))=TRUE,"",IF(VLOOKUP($A5,parlvotes_lh!$A$11:$ZZ$200,186,FALSE)=0,"",VLOOKUP($A5,parlvotes_lh!$A$11:$ZZ$200,186,FALSE)))</f>
        <v/>
      </c>
      <c r="T5" s="221" t="str">
        <f>IF(ISERROR(VLOOKUP($A5,parlvotes_lh!$A$11:$ZZ$200,206,FALSE))=TRUE,"",IF(VLOOKUP($A5,parlvotes_lh!$A$11:$ZZ$200,206,FALSE)=0,"",VLOOKUP($A5,parlvotes_lh!$A$11:$ZZ$200,206,FALSE)))</f>
        <v/>
      </c>
      <c r="U5" s="221" t="str">
        <f>IF(ISERROR(VLOOKUP($A5,parlvotes_lh!$A$11:$ZZ$200,226,FALSE))=TRUE,"",IF(VLOOKUP($A5,parlvotes_lh!$A$11:$ZZ$200,226,FALSE)=0,"",VLOOKUP($A5,parlvotes_lh!$A$11:$ZZ$200,226,FALSE)))</f>
        <v/>
      </c>
      <c r="V5" s="221" t="str">
        <f>IF(ISERROR(VLOOKUP($A5,parlvotes_lh!$A$11:$ZZ$200,246,FALSE))=TRUE,"",IF(VLOOKUP($A5,parlvotes_lh!$A$11:$ZZ$200,246,FALSE)=0,"",VLOOKUP($A5,parlvotes_lh!$A$11:$ZZ$200,246,FALSE)))</f>
        <v/>
      </c>
      <c r="W5" s="221" t="str">
        <f>IF(ISERROR(VLOOKUP($A5,parlvotes_lh!$A$11:$ZZ$200,266,FALSE))=TRUE,"",IF(VLOOKUP($A5,parlvotes_lh!$A$11:$ZZ$200,266,FALSE)=0,"",VLOOKUP($A5,parlvotes_lh!$A$11:$ZZ$200,266,FALSE)))</f>
        <v/>
      </c>
      <c r="X5" s="221" t="str">
        <f>IF(ISERROR(VLOOKUP($A5,parlvotes_lh!$A$11:$ZZ$200,286,FALSE))=TRUE,"",IF(VLOOKUP($A5,parlvotes_lh!$A$11:$ZZ$200,286,FALSE)=0,"",VLOOKUP($A5,parlvotes_lh!$A$11:$ZZ$200,286,FALSE)))</f>
        <v/>
      </c>
      <c r="Y5" s="221" t="str">
        <f>IF(ISERROR(VLOOKUP($A5,parlvotes_lh!$A$11:$ZZ$200,306,FALSE))=TRUE,"",IF(VLOOKUP($A5,parlvotes_lh!$A$11:$ZZ$200,306,FALSE)=0,"",VLOOKUP($A5,parlvotes_lh!$A$11:$ZZ$200,306,FALSE)))</f>
        <v/>
      </c>
      <c r="Z5" s="221" t="str">
        <f>IF(ISERROR(VLOOKUP($A5,parlvotes_lh!$A$11:$ZZ$200,326,FALSE))=TRUE,"",IF(VLOOKUP($A5,parlvotes_lh!$A$11:$ZZ$200,326,FALSE)=0,"",VLOOKUP($A5,parlvotes_lh!$A$11:$ZZ$200,326,FALSE)))</f>
        <v/>
      </c>
      <c r="AA5" s="221" t="str">
        <f>IF(ISERROR(VLOOKUP($A5,parlvotes_lh!$A$11:$ZZ$200,346,FALSE))=TRUE,"",IF(VLOOKUP($A5,parlvotes_lh!$A$11:$ZZ$200,346,FALSE)=0,"",VLOOKUP($A5,parlvotes_lh!$A$11:$ZZ$200,346,FALSE)))</f>
        <v/>
      </c>
      <c r="AB5" s="221" t="str">
        <f>IF(ISERROR(VLOOKUP($A5,parlvotes_lh!$A$11:$ZZ$200,366,FALSE))=TRUE,"",IF(VLOOKUP($A5,parlvotes_lh!$A$11:$ZZ$200,366,FALSE)=0,"",VLOOKUP($A5,parlvotes_lh!$A$11:$ZZ$200,366,FALSE)))</f>
        <v/>
      </c>
      <c r="AC5" s="221" t="str">
        <f>IF(ISERROR(VLOOKUP($A5,parlvotes_lh!$A$11:$ZZ$200,386,FALSE))=TRUE,"",IF(VLOOKUP($A5,parlvotes_lh!$A$11:$ZZ$200,386,FALSE)=0,"",VLOOKUP($A5,parlvotes_lh!$A$11:$ZZ$200,386,FALSE)))</f>
        <v/>
      </c>
    </row>
    <row r="6" spans="1:29" ht="13.5" customHeight="1" x14ac:dyDescent="0.25">
      <c r="A6" s="215" t="str">
        <f>IF(info_parties!A6="","",info_parties!A6)</f>
        <v>ie_pds01</v>
      </c>
      <c r="B6" s="98" t="str">
        <f>IF(A6="","",MID(info_weblinks!$C$3,32,3))</f>
        <v>irl</v>
      </c>
      <c r="C6" s="98" t="str">
        <f>IF(info_parties!G6="","",info_parties!G6)</f>
        <v>Progressive Democrats</v>
      </c>
      <c r="D6" s="98" t="str">
        <f>IF(info_parties!K6="","",info_parties!K6)</f>
        <v xml:space="preserve">Progressive Democrats </v>
      </c>
      <c r="E6" s="98" t="str">
        <f>IF(info_parties!H6="","",info_parties!H6)</f>
        <v>PDs</v>
      </c>
      <c r="F6" s="216">
        <f t="shared" si="0"/>
        <v>33933</v>
      </c>
      <c r="G6" s="217">
        <f t="shared" si="1"/>
        <v>39226</v>
      </c>
      <c r="H6" s="218">
        <f t="shared" si="2"/>
        <v>4.7E-2</v>
      </c>
      <c r="I6" s="219">
        <f t="shared" si="3"/>
        <v>33933</v>
      </c>
      <c r="J6" s="220">
        <f>IF(ISERROR(VLOOKUP($A6,parlvotes_lh!$A$11:$ZZ$200,6,FALSE))=TRUE,"",IF(VLOOKUP($A6,parlvotes_lh!$A$11:$ZZ$200,6,FALSE)=0,"",VLOOKUP($A6,parlvotes_lh!$A$11:$ZZ$200,6,FALSE)))</f>
        <v>4.7E-2</v>
      </c>
      <c r="K6" s="220">
        <f>IF(ISERROR(VLOOKUP($A6,parlvotes_lh!$A$11:$ZZ$200,26,FALSE))=TRUE,"",IF(VLOOKUP($A6,parlvotes_lh!$A$11:$ZZ$200,26,FALSE)=0,"",VLOOKUP($A6,parlvotes_lh!$A$11:$ZZ$200,26,FALSE)))</f>
        <v>4.7E-2</v>
      </c>
      <c r="L6" s="220">
        <f>IF(ISERROR(VLOOKUP($A6,parlvotes_lh!$A$11:$ZZ$200,46,FALSE))=TRUE,"",IF(VLOOKUP($A6,parlvotes_lh!$A$11:$ZZ$200,46,FALSE)=0,"",VLOOKUP($A6,parlvotes_lh!$A$11:$ZZ$200,46,FALSE)))</f>
        <v>0.04</v>
      </c>
      <c r="M6" s="220">
        <f>IF(ISERROR(VLOOKUP($A6,parlvotes_lh!$A$11:$ZZ$200,66,FALSE))=TRUE,"",IF(VLOOKUP($A6,parlvotes_lh!$A$11:$ZZ$200,66,FALSE)=0,"",VLOOKUP($A6,parlvotes_lh!$A$11:$ZZ$200,66,FALSE)))</f>
        <v>2.7E-2</v>
      </c>
      <c r="N6" s="220" t="str">
        <f>IF(ISERROR(VLOOKUP($A6,parlvotes_lh!$A$11:$ZZ$200,86,FALSE))=TRUE,"",IF(VLOOKUP($A6,parlvotes_lh!$A$11:$ZZ$200,86,FALSE)=0,"",VLOOKUP($A6,parlvotes_lh!$A$11:$ZZ$200,86,FALSE)))</f>
        <v/>
      </c>
      <c r="O6" s="220" t="str">
        <f>IF(ISERROR(VLOOKUP($A6,parlvotes_lh!$A$11:$ZZ$200,106,FALSE))=TRUE,"",IF(VLOOKUP($A6,parlvotes_lh!$A$11:$ZZ$200,106,FALSE)=0,"",VLOOKUP($A6,parlvotes_lh!$A$11:$ZZ$200,106,FALSE)))</f>
        <v/>
      </c>
      <c r="P6" s="220" t="str">
        <f>IF(ISERROR(VLOOKUP($A6,parlvotes_lh!$A$11:$ZZ$200,126,FALSE))=TRUE,"",IF(VLOOKUP($A6,parlvotes_lh!$A$11:$ZZ$200,126,FALSE)=0,"",VLOOKUP($A6,parlvotes_lh!$A$11:$ZZ$200,126,FALSE)))</f>
        <v/>
      </c>
      <c r="Q6" s="221" t="str">
        <f>IF(ISERROR(VLOOKUP($A6,parlvotes_lh!$A$11:$ZZ$200,146,FALSE))=TRUE,"",IF(VLOOKUP($A6,parlvotes_lh!$A$11:$ZZ$200,146,FALSE)=0,"",VLOOKUP($A6,parlvotes_lh!$A$11:$ZZ$200,146,FALSE)))</f>
        <v/>
      </c>
      <c r="R6" s="221" t="str">
        <f>IF(ISERROR(VLOOKUP($A6,parlvotes_lh!$A$11:$ZZ$200,166,FALSE))=TRUE,"",IF(VLOOKUP($A6,parlvotes_lh!$A$11:$ZZ$200,166,FALSE)=0,"",VLOOKUP($A6,parlvotes_lh!$A$11:$ZZ$200,166,FALSE)))</f>
        <v/>
      </c>
      <c r="S6" s="221" t="str">
        <f>IF(ISERROR(VLOOKUP($A6,parlvotes_lh!$A$11:$ZZ$200,186,FALSE))=TRUE,"",IF(VLOOKUP($A6,parlvotes_lh!$A$11:$ZZ$200,186,FALSE)=0,"",VLOOKUP($A6,parlvotes_lh!$A$11:$ZZ$200,186,FALSE)))</f>
        <v/>
      </c>
      <c r="T6" s="221" t="str">
        <f>IF(ISERROR(VLOOKUP($A6,parlvotes_lh!$A$11:$ZZ$200,206,FALSE))=TRUE,"",IF(VLOOKUP($A6,parlvotes_lh!$A$11:$ZZ$200,206,FALSE)=0,"",VLOOKUP($A6,parlvotes_lh!$A$11:$ZZ$200,206,FALSE)))</f>
        <v/>
      </c>
      <c r="U6" s="221" t="str">
        <f>IF(ISERROR(VLOOKUP($A6,parlvotes_lh!$A$11:$ZZ$200,226,FALSE))=TRUE,"",IF(VLOOKUP($A6,parlvotes_lh!$A$11:$ZZ$200,226,FALSE)=0,"",VLOOKUP($A6,parlvotes_lh!$A$11:$ZZ$200,226,FALSE)))</f>
        <v/>
      </c>
      <c r="V6" s="221" t="str">
        <f>IF(ISERROR(VLOOKUP($A6,parlvotes_lh!$A$11:$ZZ$200,246,FALSE))=TRUE,"",IF(VLOOKUP($A6,parlvotes_lh!$A$11:$ZZ$200,246,FALSE)=0,"",VLOOKUP($A6,parlvotes_lh!$A$11:$ZZ$200,246,FALSE)))</f>
        <v/>
      </c>
      <c r="W6" s="221" t="str">
        <f>IF(ISERROR(VLOOKUP($A6,parlvotes_lh!$A$11:$ZZ$200,266,FALSE))=TRUE,"",IF(VLOOKUP($A6,parlvotes_lh!$A$11:$ZZ$200,266,FALSE)=0,"",VLOOKUP($A6,parlvotes_lh!$A$11:$ZZ$200,266,FALSE)))</f>
        <v/>
      </c>
      <c r="X6" s="221" t="str">
        <f>IF(ISERROR(VLOOKUP($A6,parlvotes_lh!$A$11:$ZZ$200,286,FALSE))=TRUE,"",IF(VLOOKUP($A6,parlvotes_lh!$A$11:$ZZ$200,286,FALSE)=0,"",VLOOKUP($A6,parlvotes_lh!$A$11:$ZZ$200,286,FALSE)))</f>
        <v/>
      </c>
      <c r="Y6" s="221" t="str">
        <f>IF(ISERROR(VLOOKUP($A6,parlvotes_lh!$A$11:$ZZ$200,306,FALSE))=TRUE,"",IF(VLOOKUP($A6,parlvotes_lh!$A$11:$ZZ$200,306,FALSE)=0,"",VLOOKUP($A6,parlvotes_lh!$A$11:$ZZ$200,306,FALSE)))</f>
        <v/>
      </c>
      <c r="Z6" s="221" t="str">
        <f>IF(ISERROR(VLOOKUP($A6,parlvotes_lh!$A$11:$ZZ$200,326,FALSE))=TRUE,"",IF(VLOOKUP($A6,parlvotes_lh!$A$11:$ZZ$200,326,FALSE)=0,"",VLOOKUP($A6,parlvotes_lh!$A$11:$ZZ$200,326,FALSE)))</f>
        <v/>
      </c>
      <c r="AA6" s="221" t="str">
        <f>IF(ISERROR(VLOOKUP($A6,parlvotes_lh!$A$11:$ZZ$200,346,FALSE))=TRUE,"",IF(VLOOKUP($A6,parlvotes_lh!$A$11:$ZZ$200,346,FALSE)=0,"",VLOOKUP($A6,parlvotes_lh!$A$11:$ZZ$200,346,FALSE)))</f>
        <v/>
      </c>
      <c r="AB6" s="221" t="str">
        <f>IF(ISERROR(VLOOKUP($A6,parlvotes_lh!$A$11:$ZZ$200,366,FALSE))=TRUE,"",IF(VLOOKUP($A6,parlvotes_lh!$A$11:$ZZ$200,366,FALSE)=0,"",VLOOKUP($A6,parlvotes_lh!$A$11:$ZZ$200,366,FALSE)))</f>
        <v/>
      </c>
      <c r="AC6" s="221" t="str">
        <f>IF(ISERROR(VLOOKUP($A6,parlvotes_lh!$A$11:$ZZ$200,386,FALSE))=TRUE,"",IF(VLOOKUP($A6,parlvotes_lh!$A$11:$ZZ$200,386,FALSE)=0,"",VLOOKUP($A6,parlvotes_lh!$A$11:$ZZ$200,386,FALSE)))</f>
        <v/>
      </c>
    </row>
    <row r="7" spans="1:29" ht="13.5" customHeight="1" x14ac:dyDescent="0.25">
      <c r="A7" s="215" t="str">
        <f>IF(info_parties!A7="","",info_parties!A7)</f>
        <v>ie_gp01</v>
      </c>
      <c r="B7" s="98" t="str">
        <f>IF(A7="","",MID(info_weblinks!$C$3,32,3))</f>
        <v>irl</v>
      </c>
      <c r="C7" s="98" t="str">
        <f>IF(info_parties!G7="","",info_parties!G7)</f>
        <v>Green Party</v>
      </c>
      <c r="D7" s="98" t="str">
        <f>IF(info_parties!K7="","",info_parties!K7)</f>
        <v>Green Party</v>
      </c>
      <c r="E7" s="98" t="str">
        <f>IF(info_parties!H7="","",info_parties!H7)</f>
        <v>GP</v>
      </c>
      <c r="F7" s="216">
        <f t="shared" si="0"/>
        <v>33933</v>
      </c>
      <c r="G7" s="217">
        <f t="shared" si="1"/>
        <v>43869</v>
      </c>
      <c r="H7" s="218">
        <f t="shared" si="2"/>
        <v>7.1305603096695244E-2</v>
      </c>
      <c r="I7" s="219">
        <f t="shared" si="3"/>
        <v>43869</v>
      </c>
      <c r="J7" s="220">
        <f>IF(ISERROR(VLOOKUP($A7,parlvotes_lh!$A$11:$ZZ$200,6,FALSE))=TRUE,"",IF(VLOOKUP($A7,parlvotes_lh!$A$11:$ZZ$200,6,FALSE)=0,"",VLOOKUP($A7,parlvotes_lh!$A$11:$ZZ$200,6,FALSE)))</f>
        <v>1.4E-2</v>
      </c>
      <c r="K7" s="220">
        <f>IF(ISERROR(VLOOKUP($A7,parlvotes_lh!$A$11:$ZZ$200,26,FALSE))=TRUE,"",IF(VLOOKUP($A7,parlvotes_lh!$A$11:$ZZ$200,26,FALSE)=0,"",VLOOKUP($A7,parlvotes_lh!$A$11:$ZZ$200,26,FALSE)))</f>
        <v>2.8000000000000001E-2</v>
      </c>
      <c r="L7" s="220">
        <f>IF(ISERROR(VLOOKUP($A7,parlvotes_lh!$A$11:$ZZ$200,46,FALSE))=TRUE,"",IF(VLOOKUP($A7,parlvotes_lh!$A$11:$ZZ$200,46,FALSE)=0,"",VLOOKUP($A7,parlvotes_lh!$A$11:$ZZ$200,46,FALSE)))</f>
        <v>3.9E-2</v>
      </c>
      <c r="M7" s="220">
        <f>IF(ISERROR(VLOOKUP($A7,parlvotes_lh!$A$11:$ZZ$200,66,FALSE))=TRUE,"",IF(VLOOKUP($A7,parlvotes_lh!$A$11:$ZZ$200,66,FALSE)=0,"",VLOOKUP($A7,parlvotes_lh!$A$11:$ZZ$200,66,FALSE)))</f>
        <v>4.7E-2</v>
      </c>
      <c r="N7" s="220">
        <f>IF(ISERROR(VLOOKUP($A7,parlvotes_lh!$A$11:$ZZ$200,86,FALSE))=TRUE,"",IF(VLOOKUP($A7,parlvotes_lh!$A$11:$ZZ$200,86,FALSE)=0,"",VLOOKUP($A7,parlvotes_lh!$A$11:$ZZ$200,86,FALSE)))</f>
        <v>1.8000000000000002E-2</v>
      </c>
      <c r="O7" s="220">
        <f>IF(ISERROR(VLOOKUP($A7,parlvotes_lh!$A$11:$ZZ$200,106,FALSE))=TRUE,"",IF(VLOOKUP($A7,parlvotes_lh!$A$11:$ZZ$200,106,FALSE)=0,"",VLOOKUP($A7,parlvotes_lh!$A$11:$ZZ$200,106,FALSE)))</f>
        <v>2.7191680790662455E-2</v>
      </c>
      <c r="P7" s="220">
        <f>IF(ISERROR(VLOOKUP($A7,parlvotes_lh!$A$11:$ZZ$200,126,FALSE))=TRUE,"",IF(VLOOKUP($A7,parlvotes_lh!$A$11:$ZZ$200,126,FALSE)=0,"",VLOOKUP($A7,parlvotes_lh!$A$11:$ZZ$200,126,FALSE)))</f>
        <v>7.1305603096695244E-2</v>
      </c>
      <c r="Q7" s="221" t="str">
        <f>IF(ISERROR(VLOOKUP($A7,parlvotes_lh!$A$11:$ZZ$200,146,FALSE))=TRUE,"",IF(VLOOKUP($A7,parlvotes_lh!$A$11:$ZZ$200,146,FALSE)=0,"",VLOOKUP($A7,parlvotes_lh!$A$11:$ZZ$200,146,FALSE)))</f>
        <v/>
      </c>
      <c r="R7" s="221" t="str">
        <f>IF(ISERROR(VLOOKUP($A7,parlvotes_lh!$A$11:$ZZ$200,166,FALSE))=TRUE,"",IF(VLOOKUP($A7,parlvotes_lh!$A$11:$ZZ$200,166,FALSE)=0,"",VLOOKUP($A7,parlvotes_lh!$A$11:$ZZ$200,166,FALSE)))</f>
        <v/>
      </c>
      <c r="S7" s="221" t="str">
        <f>IF(ISERROR(VLOOKUP($A7,parlvotes_lh!$A$11:$ZZ$200,186,FALSE))=TRUE,"",IF(VLOOKUP($A7,parlvotes_lh!$A$11:$ZZ$200,186,FALSE)=0,"",VLOOKUP($A7,parlvotes_lh!$A$11:$ZZ$200,186,FALSE)))</f>
        <v/>
      </c>
      <c r="T7" s="221" t="str">
        <f>IF(ISERROR(VLOOKUP($A7,parlvotes_lh!$A$11:$ZZ$200,206,FALSE))=TRUE,"",IF(VLOOKUP($A7,parlvotes_lh!$A$11:$ZZ$200,206,FALSE)=0,"",VLOOKUP($A7,parlvotes_lh!$A$11:$ZZ$200,206,FALSE)))</f>
        <v/>
      </c>
      <c r="U7" s="221" t="str">
        <f>IF(ISERROR(VLOOKUP($A7,parlvotes_lh!$A$11:$ZZ$200,226,FALSE))=TRUE,"",IF(VLOOKUP($A7,parlvotes_lh!$A$11:$ZZ$200,226,FALSE)=0,"",VLOOKUP($A7,parlvotes_lh!$A$11:$ZZ$200,226,FALSE)))</f>
        <v/>
      </c>
      <c r="V7" s="221" t="str">
        <f>IF(ISERROR(VLOOKUP($A7,parlvotes_lh!$A$11:$ZZ$200,246,FALSE))=TRUE,"",IF(VLOOKUP($A7,parlvotes_lh!$A$11:$ZZ$200,246,FALSE)=0,"",VLOOKUP($A7,parlvotes_lh!$A$11:$ZZ$200,246,FALSE)))</f>
        <v/>
      </c>
      <c r="W7" s="221" t="str">
        <f>IF(ISERROR(VLOOKUP($A7,parlvotes_lh!$A$11:$ZZ$200,266,FALSE))=TRUE,"",IF(VLOOKUP($A7,parlvotes_lh!$A$11:$ZZ$200,266,FALSE)=0,"",VLOOKUP($A7,parlvotes_lh!$A$11:$ZZ$200,266,FALSE)))</f>
        <v/>
      </c>
      <c r="X7" s="221" t="str">
        <f>IF(ISERROR(VLOOKUP($A7,parlvotes_lh!$A$11:$ZZ$200,286,FALSE))=TRUE,"",IF(VLOOKUP($A7,parlvotes_lh!$A$11:$ZZ$200,286,FALSE)=0,"",VLOOKUP($A7,parlvotes_lh!$A$11:$ZZ$200,286,FALSE)))</f>
        <v/>
      </c>
      <c r="Y7" s="221" t="str">
        <f>IF(ISERROR(VLOOKUP($A7,parlvotes_lh!$A$11:$ZZ$200,306,FALSE))=TRUE,"",IF(VLOOKUP($A7,parlvotes_lh!$A$11:$ZZ$200,306,FALSE)=0,"",VLOOKUP($A7,parlvotes_lh!$A$11:$ZZ$200,306,FALSE)))</f>
        <v/>
      </c>
      <c r="Z7" s="221" t="str">
        <f>IF(ISERROR(VLOOKUP($A7,parlvotes_lh!$A$11:$ZZ$200,326,FALSE))=TRUE,"",IF(VLOOKUP($A7,parlvotes_lh!$A$11:$ZZ$200,326,FALSE)=0,"",VLOOKUP($A7,parlvotes_lh!$A$11:$ZZ$200,326,FALSE)))</f>
        <v/>
      </c>
      <c r="AA7" s="221" t="str">
        <f>IF(ISERROR(VLOOKUP($A7,parlvotes_lh!$A$11:$ZZ$200,346,FALSE))=TRUE,"",IF(VLOOKUP($A7,parlvotes_lh!$A$11:$ZZ$200,346,FALSE)=0,"",VLOOKUP($A7,parlvotes_lh!$A$11:$ZZ$200,346,FALSE)))</f>
        <v/>
      </c>
      <c r="AB7" s="221" t="str">
        <f>IF(ISERROR(VLOOKUP($A7,parlvotes_lh!$A$11:$ZZ$200,366,FALSE))=TRUE,"",IF(VLOOKUP($A7,parlvotes_lh!$A$11:$ZZ$200,366,FALSE)=0,"",VLOOKUP($A7,parlvotes_lh!$A$11:$ZZ$200,366,FALSE)))</f>
        <v/>
      </c>
      <c r="AC7" s="221" t="str">
        <f>IF(ISERROR(VLOOKUP($A7,parlvotes_lh!$A$11:$ZZ$200,386,FALSE))=TRUE,"",IF(VLOOKUP($A7,parlvotes_lh!$A$11:$ZZ$200,386,FALSE)=0,"",VLOOKUP($A7,parlvotes_lh!$A$11:$ZZ$200,386,FALSE)))</f>
        <v/>
      </c>
    </row>
    <row r="8" spans="1:29" ht="13.5" customHeight="1" x14ac:dyDescent="0.25">
      <c r="A8" s="215" t="str">
        <f>IF(info_parties!A8="","",info_parties!A8)</f>
        <v>ie_indp01</v>
      </c>
      <c r="B8" s="98" t="str">
        <f>IF(A8="","",MID(info_weblinks!$C$3,32,3))</f>
        <v>irl</v>
      </c>
      <c r="C8" s="98" t="str">
        <f>IF(info_parties!G8="","",info_parties!G8)</f>
        <v>Independent</v>
      </c>
      <c r="D8" s="98" t="str">
        <f>IF(info_parties!K8="","",info_parties!K8)</f>
        <v>Independent</v>
      </c>
      <c r="E8" s="98" t="str">
        <f>IF(info_parties!H8="","",info_parties!H8)</f>
        <v>Independent</v>
      </c>
      <c r="F8" s="216" t="str">
        <f t="shared" si="0"/>
        <v/>
      </c>
      <c r="G8" s="217" t="str">
        <f t="shared" si="1"/>
        <v/>
      </c>
      <c r="H8" s="218" t="str">
        <f t="shared" si="2"/>
        <v/>
      </c>
      <c r="I8" s="219" t="str">
        <f t="shared" si="3"/>
        <v/>
      </c>
      <c r="J8" s="220" t="str">
        <f>IF(ISERROR(VLOOKUP($A8,parlvotes_lh!$A$11:$ZZ$200,6,FALSE))=TRUE,"",IF(VLOOKUP($A8,parlvotes_lh!$A$11:$ZZ$200,6,FALSE)=0,"",VLOOKUP($A8,parlvotes_lh!$A$11:$ZZ$200,6,FALSE)))</f>
        <v/>
      </c>
      <c r="K8" s="220" t="str">
        <f>IF(ISERROR(VLOOKUP($A8,parlvotes_lh!$A$11:$ZZ$200,26,FALSE))=TRUE,"",IF(VLOOKUP($A8,parlvotes_lh!$A$11:$ZZ$200,26,FALSE)=0,"",VLOOKUP($A8,parlvotes_lh!$A$11:$ZZ$200,26,FALSE)))</f>
        <v/>
      </c>
      <c r="L8" s="220" t="str">
        <f>IF(ISERROR(VLOOKUP($A8,parlvotes_lh!$A$11:$ZZ$200,46,FALSE))=TRUE,"",IF(VLOOKUP($A8,parlvotes_lh!$A$11:$ZZ$200,46,FALSE)=0,"",VLOOKUP($A8,parlvotes_lh!$A$11:$ZZ$200,46,FALSE)))</f>
        <v/>
      </c>
      <c r="M8" s="220" t="str">
        <f>IF(ISERROR(VLOOKUP($A8,parlvotes_lh!$A$11:$ZZ$200,66,FALSE))=TRUE,"",IF(VLOOKUP($A8,parlvotes_lh!$A$11:$ZZ$200,66,FALSE)=0,"",VLOOKUP($A8,parlvotes_lh!$A$11:$ZZ$200,66,FALSE)))</f>
        <v/>
      </c>
      <c r="N8" s="220" t="str">
        <f>IF(ISERROR(VLOOKUP($A8,parlvotes_lh!$A$11:$ZZ$200,86,FALSE))=TRUE,"",IF(VLOOKUP($A8,parlvotes_lh!$A$11:$ZZ$200,86,FALSE)=0,"",VLOOKUP($A8,parlvotes_lh!$A$11:$ZZ$200,86,FALSE)))</f>
        <v/>
      </c>
      <c r="O8" s="220" t="str">
        <f>IF(ISERROR(VLOOKUP($A8,parlvotes_lh!$A$11:$ZZ$200,106,FALSE))=TRUE,"",IF(VLOOKUP($A8,parlvotes_lh!$A$11:$ZZ$200,106,FALSE)=0,"",VLOOKUP($A8,parlvotes_lh!$A$11:$ZZ$200,106,FALSE)))</f>
        <v/>
      </c>
      <c r="P8" s="220" t="str">
        <f>IF(ISERROR(VLOOKUP($A8,parlvotes_lh!$A$11:$ZZ$200,126,FALSE))=TRUE,"",IF(VLOOKUP($A8,parlvotes_lh!$A$11:$ZZ$200,126,FALSE)=0,"",VLOOKUP($A8,parlvotes_lh!$A$11:$ZZ$200,126,FALSE)))</f>
        <v/>
      </c>
      <c r="Q8" s="221" t="str">
        <f>IF(ISERROR(VLOOKUP($A8,parlvotes_lh!$A$11:$ZZ$200,146,FALSE))=TRUE,"",IF(VLOOKUP($A8,parlvotes_lh!$A$11:$ZZ$200,146,FALSE)=0,"",VLOOKUP($A8,parlvotes_lh!$A$11:$ZZ$200,146,FALSE)))</f>
        <v/>
      </c>
      <c r="R8" s="221" t="str">
        <f>IF(ISERROR(VLOOKUP($A8,parlvotes_lh!$A$11:$ZZ$200,166,FALSE))=TRUE,"",IF(VLOOKUP($A8,parlvotes_lh!$A$11:$ZZ$200,166,FALSE)=0,"",VLOOKUP($A8,parlvotes_lh!$A$11:$ZZ$200,166,FALSE)))</f>
        <v/>
      </c>
      <c r="S8" s="221" t="str">
        <f>IF(ISERROR(VLOOKUP($A8,parlvotes_lh!$A$11:$ZZ$200,186,FALSE))=TRUE,"",IF(VLOOKUP($A8,parlvotes_lh!$A$11:$ZZ$200,186,FALSE)=0,"",VLOOKUP($A8,parlvotes_lh!$A$11:$ZZ$200,186,FALSE)))</f>
        <v/>
      </c>
      <c r="T8" s="221" t="str">
        <f>IF(ISERROR(VLOOKUP($A8,parlvotes_lh!$A$11:$ZZ$200,206,FALSE))=TRUE,"",IF(VLOOKUP($A8,parlvotes_lh!$A$11:$ZZ$200,206,FALSE)=0,"",VLOOKUP($A8,parlvotes_lh!$A$11:$ZZ$200,206,FALSE)))</f>
        <v/>
      </c>
      <c r="U8" s="221" t="str">
        <f>IF(ISERROR(VLOOKUP($A8,parlvotes_lh!$A$11:$ZZ$200,226,FALSE))=TRUE,"",IF(VLOOKUP($A8,parlvotes_lh!$A$11:$ZZ$200,226,FALSE)=0,"",VLOOKUP($A8,parlvotes_lh!$A$11:$ZZ$200,226,FALSE)))</f>
        <v/>
      </c>
      <c r="V8" s="221" t="str">
        <f>IF(ISERROR(VLOOKUP($A8,parlvotes_lh!$A$11:$ZZ$200,246,FALSE))=TRUE,"",IF(VLOOKUP($A8,parlvotes_lh!$A$11:$ZZ$200,246,FALSE)=0,"",VLOOKUP($A8,parlvotes_lh!$A$11:$ZZ$200,246,FALSE)))</f>
        <v/>
      </c>
      <c r="W8" s="221" t="str">
        <f>IF(ISERROR(VLOOKUP($A8,parlvotes_lh!$A$11:$ZZ$200,266,FALSE))=TRUE,"",IF(VLOOKUP($A8,parlvotes_lh!$A$11:$ZZ$200,266,FALSE)=0,"",VLOOKUP($A8,parlvotes_lh!$A$11:$ZZ$200,266,FALSE)))</f>
        <v/>
      </c>
      <c r="X8" s="221" t="str">
        <f>IF(ISERROR(VLOOKUP($A8,parlvotes_lh!$A$11:$ZZ$200,286,FALSE))=TRUE,"",IF(VLOOKUP($A8,parlvotes_lh!$A$11:$ZZ$200,286,FALSE)=0,"",VLOOKUP($A8,parlvotes_lh!$A$11:$ZZ$200,286,FALSE)))</f>
        <v/>
      </c>
      <c r="Y8" s="221" t="str">
        <f>IF(ISERROR(VLOOKUP($A8,parlvotes_lh!$A$11:$ZZ$200,306,FALSE))=TRUE,"",IF(VLOOKUP($A8,parlvotes_lh!$A$11:$ZZ$200,306,FALSE)=0,"",VLOOKUP($A8,parlvotes_lh!$A$11:$ZZ$200,306,FALSE)))</f>
        <v/>
      </c>
      <c r="Z8" s="221" t="str">
        <f>IF(ISERROR(VLOOKUP($A8,parlvotes_lh!$A$11:$ZZ$200,326,FALSE))=TRUE,"",IF(VLOOKUP($A8,parlvotes_lh!$A$11:$ZZ$200,326,FALSE)=0,"",VLOOKUP($A8,parlvotes_lh!$A$11:$ZZ$200,326,FALSE)))</f>
        <v/>
      </c>
      <c r="AA8" s="221" t="str">
        <f>IF(ISERROR(VLOOKUP($A8,parlvotes_lh!$A$11:$ZZ$200,346,FALSE))=TRUE,"",IF(VLOOKUP($A8,parlvotes_lh!$A$11:$ZZ$200,346,FALSE)=0,"",VLOOKUP($A8,parlvotes_lh!$A$11:$ZZ$200,346,FALSE)))</f>
        <v/>
      </c>
      <c r="AB8" s="221" t="str">
        <f>IF(ISERROR(VLOOKUP($A8,parlvotes_lh!$A$11:$ZZ$200,366,FALSE))=TRUE,"",IF(VLOOKUP($A8,parlvotes_lh!$A$11:$ZZ$200,366,FALSE)=0,"",VLOOKUP($A8,parlvotes_lh!$A$11:$ZZ$200,366,FALSE)))</f>
        <v/>
      </c>
      <c r="AC8" s="221" t="str">
        <f>IF(ISERROR(VLOOKUP($A8,parlvotes_lh!$A$11:$ZZ$200,386,FALSE))=TRUE,"",IF(VLOOKUP($A8,parlvotes_lh!$A$11:$ZZ$200,386,FALSE)=0,"",VLOOKUP($A8,parlvotes_lh!$A$11:$ZZ$200,386,FALSE)))</f>
        <v/>
      </c>
    </row>
    <row r="9" spans="1:29" ht="13.5" customHeight="1" x14ac:dyDescent="0.25">
      <c r="A9" s="215" t="str">
        <f>IF(info_parties!A9="","",info_parties!A9)</f>
        <v>ie_sf01</v>
      </c>
      <c r="B9" s="98" t="str">
        <f>IF(A9="","",MID(info_weblinks!$C$3,32,3))</f>
        <v>irl</v>
      </c>
      <c r="C9" s="98" t="str">
        <f>IF(info_parties!G9="","",info_parties!G9)</f>
        <v>Sinn Féin</v>
      </c>
      <c r="D9" s="98" t="str">
        <f>IF(info_parties!K9="","",info_parties!K9)</f>
        <v>Sinn Féin</v>
      </c>
      <c r="E9" s="98" t="str">
        <f>IF(info_parties!H9="","",info_parties!H9)</f>
        <v>SF</v>
      </c>
      <c r="F9" s="216">
        <f t="shared" si="0"/>
        <v>33933</v>
      </c>
      <c r="G9" s="217">
        <f t="shared" si="1"/>
        <v>43869</v>
      </c>
      <c r="H9" s="218">
        <f t="shared" si="2"/>
        <v>0.2452831225621013</v>
      </c>
      <c r="I9" s="219">
        <f t="shared" si="3"/>
        <v>43869</v>
      </c>
      <c r="J9" s="220">
        <f>IF(ISERROR(VLOOKUP($A9,parlvotes_lh!$A$11:$ZZ$200,6,FALSE))=TRUE,"",IF(VLOOKUP($A9,parlvotes_lh!$A$11:$ZZ$200,6,FALSE)=0,"",VLOOKUP($A9,parlvotes_lh!$A$11:$ZZ$200,6,FALSE)))</f>
        <v>1.6E-2</v>
      </c>
      <c r="K9" s="220">
        <f>IF(ISERROR(VLOOKUP($A9,parlvotes_lh!$A$11:$ZZ$200,26,FALSE))=TRUE,"",IF(VLOOKUP($A9,parlvotes_lh!$A$11:$ZZ$200,26,FALSE)=0,"",VLOOKUP($A9,parlvotes_lh!$A$11:$ZZ$200,26,FALSE)))</f>
        <v>2.5999999999999999E-2</v>
      </c>
      <c r="L9" s="220">
        <f>IF(ISERROR(VLOOKUP($A9,parlvotes_lh!$A$11:$ZZ$200,46,FALSE))=TRUE,"",IF(VLOOKUP($A9,parlvotes_lh!$A$11:$ZZ$200,46,FALSE)=0,"",VLOOKUP($A9,parlvotes_lh!$A$11:$ZZ$200,46,FALSE)))</f>
        <v>6.5000000000000002E-2</v>
      </c>
      <c r="M9" s="220">
        <f>IF(ISERROR(VLOOKUP($A9,parlvotes_lh!$A$11:$ZZ$200,66,FALSE))=TRUE,"",IF(VLOOKUP($A9,parlvotes_lh!$A$11:$ZZ$200,66,FALSE)=0,"",VLOOKUP($A9,parlvotes_lh!$A$11:$ZZ$200,66,FALSE)))</f>
        <v>6.9000000000000006E-2</v>
      </c>
      <c r="N9" s="220">
        <f>IF(ISERROR(VLOOKUP($A9,parlvotes_lh!$A$11:$ZZ$200,86,FALSE))=TRUE,"",IF(VLOOKUP($A9,parlvotes_lh!$A$11:$ZZ$200,86,FALSE)=0,"",VLOOKUP($A9,parlvotes_lh!$A$11:$ZZ$200,86,FALSE)))</f>
        <v>9.9000000000000005E-2</v>
      </c>
      <c r="O9" s="220">
        <f>IF(ISERROR(VLOOKUP($A9,parlvotes_lh!$A$11:$ZZ$200,106,FALSE))=TRUE,"",IF(VLOOKUP($A9,parlvotes_lh!$A$11:$ZZ$200,106,FALSE)=0,"",VLOOKUP($A9,parlvotes_lh!$A$11:$ZZ$200,106,FALSE)))</f>
        <v>0.13845641721697505</v>
      </c>
      <c r="P9" s="220">
        <f>IF(ISERROR(VLOOKUP($A9,parlvotes_lh!$A$11:$ZZ$200,126,FALSE))=TRUE,"",IF(VLOOKUP($A9,parlvotes_lh!$A$11:$ZZ$200,126,FALSE)=0,"",VLOOKUP($A9,parlvotes_lh!$A$11:$ZZ$200,126,FALSE)))</f>
        <v>0.2452831225621013</v>
      </c>
      <c r="Q9" s="221" t="str">
        <f>IF(ISERROR(VLOOKUP($A9,parlvotes_lh!$A$11:$ZZ$200,146,FALSE))=TRUE,"",IF(VLOOKUP($A9,parlvotes_lh!$A$11:$ZZ$200,146,FALSE)=0,"",VLOOKUP($A9,parlvotes_lh!$A$11:$ZZ$200,146,FALSE)))</f>
        <v/>
      </c>
      <c r="R9" s="221" t="str">
        <f>IF(ISERROR(VLOOKUP($A9,parlvotes_lh!$A$11:$ZZ$200,166,FALSE))=TRUE,"",IF(VLOOKUP($A9,parlvotes_lh!$A$11:$ZZ$200,166,FALSE)=0,"",VLOOKUP($A9,parlvotes_lh!$A$11:$ZZ$200,166,FALSE)))</f>
        <v/>
      </c>
      <c r="S9" s="221" t="str">
        <f>IF(ISERROR(VLOOKUP($A9,parlvotes_lh!$A$11:$ZZ$200,186,FALSE))=TRUE,"",IF(VLOOKUP($A9,parlvotes_lh!$A$11:$ZZ$200,186,FALSE)=0,"",VLOOKUP($A9,parlvotes_lh!$A$11:$ZZ$200,186,FALSE)))</f>
        <v/>
      </c>
      <c r="T9" s="221" t="str">
        <f>IF(ISERROR(VLOOKUP($A9,parlvotes_lh!$A$11:$ZZ$200,206,FALSE))=TRUE,"",IF(VLOOKUP($A9,parlvotes_lh!$A$11:$ZZ$200,206,FALSE)=0,"",VLOOKUP($A9,parlvotes_lh!$A$11:$ZZ$200,206,FALSE)))</f>
        <v/>
      </c>
      <c r="U9" s="221" t="str">
        <f>IF(ISERROR(VLOOKUP($A9,parlvotes_lh!$A$11:$ZZ$200,226,FALSE))=TRUE,"",IF(VLOOKUP($A9,parlvotes_lh!$A$11:$ZZ$200,226,FALSE)=0,"",VLOOKUP($A9,parlvotes_lh!$A$11:$ZZ$200,226,FALSE)))</f>
        <v/>
      </c>
      <c r="V9" s="221" t="str">
        <f>IF(ISERROR(VLOOKUP($A9,parlvotes_lh!$A$11:$ZZ$200,246,FALSE))=TRUE,"",IF(VLOOKUP($A9,parlvotes_lh!$A$11:$ZZ$200,246,FALSE)=0,"",VLOOKUP($A9,parlvotes_lh!$A$11:$ZZ$200,246,FALSE)))</f>
        <v/>
      </c>
      <c r="W9" s="221" t="str">
        <f>IF(ISERROR(VLOOKUP($A9,parlvotes_lh!$A$11:$ZZ$200,266,FALSE))=TRUE,"",IF(VLOOKUP($A9,parlvotes_lh!$A$11:$ZZ$200,266,FALSE)=0,"",VLOOKUP($A9,parlvotes_lh!$A$11:$ZZ$200,266,FALSE)))</f>
        <v/>
      </c>
      <c r="X9" s="221" t="str">
        <f>IF(ISERROR(VLOOKUP($A9,parlvotes_lh!$A$11:$ZZ$200,286,FALSE))=TRUE,"",IF(VLOOKUP($A9,parlvotes_lh!$A$11:$ZZ$200,286,FALSE)=0,"",VLOOKUP($A9,parlvotes_lh!$A$11:$ZZ$200,286,FALSE)))</f>
        <v/>
      </c>
      <c r="Y9" s="221" t="str">
        <f>IF(ISERROR(VLOOKUP($A9,parlvotes_lh!$A$11:$ZZ$200,306,FALSE))=TRUE,"",IF(VLOOKUP($A9,parlvotes_lh!$A$11:$ZZ$200,306,FALSE)=0,"",VLOOKUP($A9,parlvotes_lh!$A$11:$ZZ$200,306,FALSE)))</f>
        <v/>
      </c>
      <c r="Z9" s="221" t="str">
        <f>IF(ISERROR(VLOOKUP($A9,parlvotes_lh!$A$11:$ZZ$200,326,FALSE))=TRUE,"",IF(VLOOKUP($A9,parlvotes_lh!$A$11:$ZZ$200,326,FALSE)=0,"",VLOOKUP($A9,parlvotes_lh!$A$11:$ZZ$200,326,FALSE)))</f>
        <v/>
      </c>
      <c r="AA9" s="221" t="str">
        <f>IF(ISERROR(VLOOKUP($A9,parlvotes_lh!$A$11:$ZZ$200,346,FALSE))=TRUE,"",IF(VLOOKUP($A9,parlvotes_lh!$A$11:$ZZ$200,346,FALSE)=0,"",VLOOKUP($A9,parlvotes_lh!$A$11:$ZZ$200,346,FALSE)))</f>
        <v/>
      </c>
      <c r="AB9" s="221" t="str">
        <f>IF(ISERROR(VLOOKUP($A9,parlvotes_lh!$A$11:$ZZ$200,366,FALSE))=TRUE,"",IF(VLOOKUP($A9,parlvotes_lh!$A$11:$ZZ$200,366,FALSE)=0,"",VLOOKUP($A9,parlvotes_lh!$A$11:$ZZ$200,366,FALSE)))</f>
        <v/>
      </c>
      <c r="AC9" s="221" t="str">
        <f>IF(ISERROR(VLOOKUP($A9,parlvotes_lh!$A$11:$ZZ$200,386,FALSE))=TRUE,"",IF(VLOOKUP($A9,parlvotes_lh!$A$11:$ZZ$200,386,FALSE)=0,"",VLOOKUP($A9,parlvotes_lh!$A$11:$ZZ$200,386,FALSE)))</f>
        <v/>
      </c>
    </row>
    <row r="10" spans="1:29" ht="13.5" customHeight="1" x14ac:dyDescent="0.25">
      <c r="A10" s="215" t="str">
        <f>IF(info_parties!A10="","",info_parties!A10)</f>
        <v>ie_np01</v>
      </c>
      <c r="B10" s="98" t="str">
        <f>IF(A10="","",MID(info_weblinks!$C$3,32,3))</f>
        <v>irl</v>
      </c>
      <c r="C10" s="98" t="str">
        <f>IF(info_parties!G10="","",info_parties!G10)</f>
        <v>National Party</v>
      </c>
      <c r="D10" s="98" t="str">
        <f>IF(info_parties!K10="","",info_parties!K10)</f>
        <v>National Party</v>
      </c>
      <c r="E10" s="98" t="str">
        <f>IF(info_parties!H10="","",info_parties!H10)</f>
        <v>NP</v>
      </c>
      <c r="F10" s="216">
        <f t="shared" si="0"/>
        <v>35587</v>
      </c>
      <c r="G10" s="217">
        <f t="shared" si="1"/>
        <v>35587</v>
      </c>
      <c r="H10" s="218">
        <f t="shared" si="2"/>
        <v>1.0999999999999999E-2</v>
      </c>
      <c r="I10" s="219">
        <f t="shared" si="3"/>
        <v>35587</v>
      </c>
      <c r="J10" s="220" t="str">
        <f>IF(ISERROR(VLOOKUP($A10,parlvotes_lh!$A$11:$ZZ$200,6,FALSE))=TRUE,"",IF(VLOOKUP($A10,parlvotes_lh!$A$11:$ZZ$200,6,FALSE)=0,"",VLOOKUP($A10,parlvotes_lh!$A$11:$ZZ$200,6,FALSE)))</f>
        <v/>
      </c>
      <c r="K10" s="220">
        <f>IF(ISERROR(VLOOKUP($A10,parlvotes_lh!$A$11:$ZZ$200,26,FALSE))=TRUE,"",IF(VLOOKUP($A10,parlvotes_lh!$A$11:$ZZ$200,26,FALSE)=0,"",VLOOKUP($A10,parlvotes_lh!$A$11:$ZZ$200,26,FALSE)))</f>
        <v>1.0999999999999999E-2</v>
      </c>
      <c r="L10" s="220" t="str">
        <f>IF(ISERROR(VLOOKUP($A10,parlvotes_lh!$A$11:$ZZ$200,46,FALSE))=TRUE,"",IF(VLOOKUP($A10,parlvotes_lh!$A$11:$ZZ$200,46,FALSE)=0,"",VLOOKUP($A10,parlvotes_lh!$A$11:$ZZ$200,46,FALSE)))</f>
        <v/>
      </c>
      <c r="M10" s="220" t="str">
        <f>IF(ISERROR(VLOOKUP($A10,parlvotes_lh!$A$11:$ZZ$200,66,FALSE))=TRUE,"",IF(VLOOKUP($A10,parlvotes_lh!$A$11:$ZZ$200,66,FALSE)=0,"",VLOOKUP($A10,parlvotes_lh!$A$11:$ZZ$200,66,FALSE)))</f>
        <v/>
      </c>
      <c r="N10" s="220" t="str">
        <f>IF(ISERROR(VLOOKUP($A10,parlvotes_lh!$A$11:$ZZ$200,86,FALSE))=TRUE,"",IF(VLOOKUP($A10,parlvotes_lh!$A$11:$ZZ$200,86,FALSE)=0,"",VLOOKUP($A10,parlvotes_lh!$A$11:$ZZ$200,86,FALSE)))</f>
        <v/>
      </c>
      <c r="O10" s="220" t="str">
        <f>IF(ISERROR(VLOOKUP($A10,parlvotes_lh!$A$11:$ZZ$200,106,FALSE))=TRUE,"",IF(VLOOKUP($A10,parlvotes_lh!$A$11:$ZZ$200,106,FALSE)=0,"",VLOOKUP($A10,parlvotes_lh!$A$11:$ZZ$200,106,FALSE)))</f>
        <v/>
      </c>
      <c r="P10" s="220" t="str">
        <f>IF(ISERROR(VLOOKUP($A10,parlvotes_lh!$A$11:$ZZ$200,126,FALSE))=TRUE,"",IF(VLOOKUP($A10,parlvotes_lh!$A$11:$ZZ$200,126,FALSE)=0,"",VLOOKUP($A10,parlvotes_lh!$A$11:$ZZ$200,126,FALSE)))</f>
        <v/>
      </c>
      <c r="Q10" s="221" t="str">
        <f>IF(ISERROR(VLOOKUP($A10,parlvotes_lh!$A$11:$ZZ$200,146,FALSE))=TRUE,"",IF(VLOOKUP($A10,parlvotes_lh!$A$11:$ZZ$200,146,FALSE)=0,"",VLOOKUP($A10,parlvotes_lh!$A$11:$ZZ$200,146,FALSE)))</f>
        <v/>
      </c>
      <c r="R10" s="221" t="str">
        <f>IF(ISERROR(VLOOKUP($A10,parlvotes_lh!$A$11:$ZZ$200,166,FALSE))=TRUE,"",IF(VLOOKUP($A10,parlvotes_lh!$A$11:$ZZ$200,166,FALSE)=0,"",VLOOKUP($A10,parlvotes_lh!$A$11:$ZZ$200,166,FALSE)))</f>
        <v/>
      </c>
      <c r="S10" s="221" t="str">
        <f>IF(ISERROR(VLOOKUP($A10,parlvotes_lh!$A$11:$ZZ$200,186,FALSE))=TRUE,"",IF(VLOOKUP($A10,parlvotes_lh!$A$11:$ZZ$200,186,FALSE)=0,"",VLOOKUP($A10,parlvotes_lh!$A$11:$ZZ$200,186,FALSE)))</f>
        <v/>
      </c>
      <c r="T10" s="221" t="str">
        <f>IF(ISERROR(VLOOKUP($A10,parlvotes_lh!$A$11:$ZZ$200,206,FALSE))=TRUE,"",IF(VLOOKUP($A10,parlvotes_lh!$A$11:$ZZ$200,206,FALSE)=0,"",VLOOKUP($A10,parlvotes_lh!$A$11:$ZZ$200,206,FALSE)))</f>
        <v/>
      </c>
      <c r="U10" s="221" t="str">
        <f>IF(ISERROR(VLOOKUP($A10,parlvotes_lh!$A$11:$ZZ$200,226,FALSE))=TRUE,"",IF(VLOOKUP($A10,parlvotes_lh!$A$11:$ZZ$200,226,FALSE)=0,"",VLOOKUP($A10,parlvotes_lh!$A$11:$ZZ$200,226,FALSE)))</f>
        <v/>
      </c>
      <c r="V10" s="221" t="str">
        <f>IF(ISERROR(VLOOKUP($A10,parlvotes_lh!$A$11:$ZZ$200,246,FALSE))=TRUE,"",IF(VLOOKUP($A10,parlvotes_lh!$A$11:$ZZ$200,246,FALSE)=0,"",VLOOKUP($A10,parlvotes_lh!$A$11:$ZZ$200,246,FALSE)))</f>
        <v/>
      </c>
      <c r="W10" s="221" t="str">
        <f>IF(ISERROR(VLOOKUP($A10,parlvotes_lh!$A$11:$ZZ$200,266,FALSE))=TRUE,"",IF(VLOOKUP($A10,parlvotes_lh!$A$11:$ZZ$200,266,FALSE)=0,"",VLOOKUP($A10,parlvotes_lh!$A$11:$ZZ$200,266,FALSE)))</f>
        <v/>
      </c>
      <c r="X10" s="221" t="str">
        <f>IF(ISERROR(VLOOKUP($A10,parlvotes_lh!$A$11:$ZZ$200,286,FALSE))=TRUE,"",IF(VLOOKUP($A10,parlvotes_lh!$A$11:$ZZ$200,286,FALSE)=0,"",VLOOKUP($A10,parlvotes_lh!$A$11:$ZZ$200,286,FALSE)))</f>
        <v/>
      </c>
      <c r="Y10" s="221" t="str">
        <f>IF(ISERROR(VLOOKUP($A10,parlvotes_lh!$A$11:$ZZ$200,306,FALSE))=TRUE,"",IF(VLOOKUP($A10,parlvotes_lh!$A$11:$ZZ$200,306,FALSE)=0,"",VLOOKUP($A10,parlvotes_lh!$A$11:$ZZ$200,306,FALSE)))</f>
        <v/>
      </c>
      <c r="Z10" s="221" t="str">
        <f>IF(ISERROR(VLOOKUP($A10,parlvotes_lh!$A$11:$ZZ$200,326,FALSE))=TRUE,"",IF(VLOOKUP($A10,parlvotes_lh!$A$11:$ZZ$200,326,FALSE)=0,"",VLOOKUP($A10,parlvotes_lh!$A$11:$ZZ$200,326,FALSE)))</f>
        <v/>
      </c>
      <c r="AA10" s="221" t="str">
        <f>IF(ISERROR(VLOOKUP($A10,parlvotes_lh!$A$11:$ZZ$200,346,FALSE))=TRUE,"",IF(VLOOKUP($A10,parlvotes_lh!$A$11:$ZZ$200,346,FALSE)=0,"",VLOOKUP($A10,parlvotes_lh!$A$11:$ZZ$200,346,FALSE)))</f>
        <v/>
      </c>
      <c r="AB10" s="221" t="str">
        <f>IF(ISERROR(VLOOKUP($A10,parlvotes_lh!$A$11:$ZZ$200,366,FALSE))=TRUE,"",IF(VLOOKUP($A10,parlvotes_lh!$A$11:$ZZ$200,366,FALSE)=0,"",VLOOKUP($A10,parlvotes_lh!$A$11:$ZZ$200,366,FALSE)))</f>
        <v/>
      </c>
      <c r="AC10" s="221" t="str">
        <f>IF(ISERROR(VLOOKUP($A10,parlvotes_lh!$A$11:$ZZ$200,386,FALSE))=TRUE,"",IF(VLOOKUP($A10,parlvotes_lh!$A$11:$ZZ$200,386,FALSE)=0,"",VLOOKUP($A10,parlvotes_lh!$A$11:$ZZ$200,386,FALSE)))</f>
        <v/>
      </c>
    </row>
    <row r="11" spans="1:29" ht="13.5" customHeight="1" x14ac:dyDescent="0.25">
      <c r="A11" s="215" t="str">
        <f>IF(info_parties!A11="","",info_parties!A11)</f>
        <v>ie_sp01</v>
      </c>
      <c r="B11" s="98" t="str">
        <f>IF(A11="","",MID(info_weblinks!$C$3,32,3))</f>
        <v>irl</v>
      </c>
      <c r="C11" s="98" t="str">
        <f>IF(info_parties!G11="","",info_parties!G11)</f>
        <v>Socialist Party</v>
      </c>
      <c r="D11" s="98" t="str">
        <f>IF(info_parties!K11="","",info_parties!K11)</f>
        <v>Socialist Party</v>
      </c>
      <c r="E11" s="98" t="str">
        <f>IF(info_parties!H11="","",info_parties!H11)</f>
        <v>SP</v>
      </c>
      <c r="F11" s="216">
        <f t="shared" si="0"/>
        <v>35587</v>
      </c>
      <c r="G11" s="217">
        <f t="shared" si="1"/>
        <v>37393</v>
      </c>
      <c r="H11" s="218">
        <f t="shared" si="2"/>
        <v>8.0000000000000002E-3</v>
      </c>
      <c r="I11" s="219">
        <f t="shared" si="3"/>
        <v>37393</v>
      </c>
      <c r="J11" s="220" t="str">
        <f>IF(ISERROR(VLOOKUP($A11,parlvotes_lh!$A$11:$ZZ$200,6,FALSE))=TRUE,"",IF(VLOOKUP($A11,parlvotes_lh!$A$11:$ZZ$200,6,FALSE)=0,"",VLOOKUP($A11,parlvotes_lh!$A$11:$ZZ$200,6,FALSE)))</f>
        <v/>
      </c>
      <c r="K11" s="220">
        <f>IF(ISERROR(VLOOKUP($A11,parlvotes_lh!$A$11:$ZZ$200,26,FALSE))=TRUE,"",IF(VLOOKUP($A11,parlvotes_lh!$A$11:$ZZ$200,26,FALSE)=0,"",VLOOKUP($A11,parlvotes_lh!$A$11:$ZZ$200,26,FALSE)))</f>
        <v>7.0000000000000001E-3</v>
      </c>
      <c r="L11" s="220">
        <f>IF(ISERROR(VLOOKUP($A11,parlvotes_lh!$A$11:$ZZ$200,46,FALSE))=TRUE,"",IF(VLOOKUP($A11,parlvotes_lh!$A$11:$ZZ$200,46,FALSE)=0,"",VLOOKUP($A11,parlvotes_lh!$A$11:$ZZ$200,46,FALSE)))</f>
        <v>8.0000000000000002E-3</v>
      </c>
      <c r="M11" s="220" t="str">
        <f>IF(ISERROR(VLOOKUP($A11,parlvotes_lh!$A$11:$ZZ$200,66,FALSE))=TRUE,"",IF(VLOOKUP($A11,parlvotes_lh!$A$11:$ZZ$200,66,FALSE)=0,"",VLOOKUP($A11,parlvotes_lh!$A$11:$ZZ$200,66,FALSE)))</f>
        <v/>
      </c>
      <c r="N11" s="220" t="str">
        <f>IF(ISERROR(VLOOKUP($A11,parlvotes_lh!$A$11:$ZZ$200,86,FALSE))=TRUE,"",IF(VLOOKUP($A11,parlvotes_lh!$A$11:$ZZ$200,86,FALSE)=0,"",VLOOKUP($A11,parlvotes_lh!$A$11:$ZZ$200,86,FALSE)))</f>
        <v/>
      </c>
      <c r="O11" s="220" t="str">
        <f>IF(ISERROR(VLOOKUP($A11,parlvotes_lh!$A$11:$ZZ$200,106,FALSE))=TRUE,"",IF(VLOOKUP($A11,parlvotes_lh!$A$11:$ZZ$200,106,FALSE)=0,"",VLOOKUP($A11,parlvotes_lh!$A$11:$ZZ$200,106,FALSE)))</f>
        <v/>
      </c>
      <c r="P11" s="220" t="str">
        <f>IF(ISERROR(VLOOKUP($A11,parlvotes_lh!$A$11:$ZZ$200,126,FALSE))=TRUE,"",IF(VLOOKUP($A11,parlvotes_lh!$A$11:$ZZ$200,126,FALSE)=0,"",VLOOKUP($A11,parlvotes_lh!$A$11:$ZZ$200,126,FALSE)))</f>
        <v/>
      </c>
      <c r="Q11" s="221" t="str">
        <f>IF(ISERROR(VLOOKUP($A11,parlvotes_lh!$A$11:$ZZ$200,146,FALSE))=TRUE,"",IF(VLOOKUP($A11,parlvotes_lh!$A$11:$ZZ$200,146,FALSE)=0,"",VLOOKUP($A11,parlvotes_lh!$A$11:$ZZ$200,146,FALSE)))</f>
        <v/>
      </c>
      <c r="R11" s="221" t="str">
        <f>IF(ISERROR(VLOOKUP($A11,parlvotes_lh!$A$11:$ZZ$200,166,FALSE))=TRUE,"",IF(VLOOKUP($A11,parlvotes_lh!$A$11:$ZZ$200,166,FALSE)=0,"",VLOOKUP($A11,parlvotes_lh!$A$11:$ZZ$200,166,FALSE)))</f>
        <v/>
      </c>
      <c r="S11" s="221" t="str">
        <f>IF(ISERROR(VLOOKUP($A11,parlvotes_lh!$A$11:$ZZ$200,186,FALSE))=TRUE,"",IF(VLOOKUP($A11,parlvotes_lh!$A$11:$ZZ$200,186,FALSE)=0,"",VLOOKUP($A11,parlvotes_lh!$A$11:$ZZ$200,186,FALSE)))</f>
        <v/>
      </c>
      <c r="T11" s="221" t="str">
        <f>IF(ISERROR(VLOOKUP($A11,parlvotes_lh!$A$11:$ZZ$200,206,FALSE))=TRUE,"",IF(VLOOKUP($A11,parlvotes_lh!$A$11:$ZZ$200,206,FALSE)=0,"",VLOOKUP($A11,parlvotes_lh!$A$11:$ZZ$200,206,FALSE)))</f>
        <v/>
      </c>
      <c r="U11" s="221" t="str">
        <f>IF(ISERROR(VLOOKUP($A11,parlvotes_lh!$A$11:$ZZ$200,226,FALSE))=TRUE,"",IF(VLOOKUP($A11,parlvotes_lh!$A$11:$ZZ$200,226,FALSE)=0,"",VLOOKUP($A11,parlvotes_lh!$A$11:$ZZ$200,226,FALSE)))</f>
        <v/>
      </c>
      <c r="V11" s="221" t="str">
        <f>IF(ISERROR(VLOOKUP($A11,parlvotes_lh!$A$11:$ZZ$200,246,FALSE))=TRUE,"",IF(VLOOKUP($A11,parlvotes_lh!$A$11:$ZZ$200,246,FALSE)=0,"",VLOOKUP($A11,parlvotes_lh!$A$11:$ZZ$200,246,FALSE)))</f>
        <v/>
      </c>
      <c r="W11" s="221" t="str">
        <f>IF(ISERROR(VLOOKUP($A11,parlvotes_lh!$A$11:$ZZ$200,266,FALSE))=TRUE,"",IF(VLOOKUP($A11,parlvotes_lh!$A$11:$ZZ$200,266,FALSE)=0,"",VLOOKUP($A11,parlvotes_lh!$A$11:$ZZ$200,266,FALSE)))</f>
        <v/>
      </c>
      <c r="X11" s="221" t="str">
        <f>IF(ISERROR(VLOOKUP($A11,parlvotes_lh!$A$11:$ZZ$200,286,FALSE))=TRUE,"",IF(VLOOKUP($A11,parlvotes_lh!$A$11:$ZZ$200,286,FALSE)=0,"",VLOOKUP($A11,parlvotes_lh!$A$11:$ZZ$200,286,FALSE)))</f>
        <v/>
      </c>
      <c r="Y11" s="221" t="str">
        <f>IF(ISERROR(VLOOKUP($A11,parlvotes_lh!$A$11:$ZZ$200,306,FALSE))=TRUE,"",IF(VLOOKUP($A11,parlvotes_lh!$A$11:$ZZ$200,306,FALSE)=0,"",VLOOKUP($A11,parlvotes_lh!$A$11:$ZZ$200,306,FALSE)))</f>
        <v/>
      </c>
      <c r="Z11" s="221" t="str">
        <f>IF(ISERROR(VLOOKUP($A11,parlvotes_lh!$A$11:$ZZ$200,326,FALSE))=TRUE,"",IF(VLOOKUP($A11,parlvotes_lh!$A$11:$ZZ$200,326,FALSE)=0,"",VLOOKUP($A11,parlvotes_lh!$A$11:$ZZ$200,326,FALSE)))</f>
        <v/>
      </c>
      <c r="AA11" s="221" t="str">
        <f>IF(ISERROR(VLOOKUP($A11,parlvotes_lh!$A$11:$ZZ$200,346,FALSE))=TRUE,"",IF(VLOOKUP($A11,parlvotes_lh!$A$11:$ZZ$200,346,FALSE)=0,"",VLOOKUP($A11,parlvotes_lh!$A$11:$ZZ$200,346,FALSE)))</f>
        <v/>
      </c>
      <c r="AB11" s="221" t="str">
        <f>IF(ISERROR(VLOOKUP($A11,parlvotes_lh!$A$11:$ZZ$200,366,FALSE))=TRUE,"",IF(VLOOKUP($A11,parlvotes_lh!$A$11:$ZZ$200,366,FALSE)=0,"",VLOOKUP($A11,parlvotes_lh!$A$11:$ZZ$200,366,FALSE)))</f>
        <v/>
      </c>
      <c r="AC11" s="221" t="str">
        <f>IF(ISERROR(VLOOKUP($A11,parlvotes_lh!$A$11:$ZZ$200,386,FALSE))=TRUE,"",IF(VLOOKUP($A11,parlvotes_lh!$A$11:$ZZ$200,386,FALSE)=0,"",VLOOKUP($A11,parlvotes_lh!$A$11:$ZZ$200,386,FALSE)))</f>
        <v/>
      </c>
    </row>
    <row r="12" spans="1:29" ht="13.5" customHeight="1" x14ac:dyDescent="0.25">
      <c r="A12" s="215" t="str">
        <f>IF(info_parties!A12="","",info_parties!A12)</f>
        <v>ie_cs01</v>
      </c>
      <c r="B12" s="98" t="str">
        <f>IF(A12="","",MID(info_weblinks!$C$3,32,3))</f>
        <v>irl</v>
      </c>
      <c r="C12" s="98" t="str">
        <f>IF(info_parties!G12="","",info_parties!G12)</f>
        <v>Christian Solidarity</v>
      </c>
      <c r="D12" s="98" t="str">
        <f>IF(info_parties!K12="","",info_parties!K12)</f>
        <v>Christian Solidarity</v>
      </c>
      <c r="E12" s="98" t="str">
        <f>IF(info_parties!H12="","",info_parties!H12)</f>
        <v>CS</v>
      </c>
      <c r="F12" s="216">
        <f t="shared" si="0"/>
        <v>33933</v>
      </c>
      <c r="G12" s="217">
        <f t="shared" si="1"/>
        <v>35587</v>
      </c>
      <c r="H12" s="218">
        <f t="shared" si="2"/>
        <v>5.0000000000000001E-3</v>
      </c>
      <c r="I12" s="219">
        <f t="shared" si="3"/>
        <v>35587</v>
      </c>
      <c r="J12" s="220">
        <f>IF(ISERROR(VLOOKUP($A12,parlvotes_lh!$A$11:$ZZ$200,6,FALSE))=TRUE,"",IF(VLOOKUP($A12,parlvotes_lh!$A$11:$ZZ$200,6,FALSE)=0,"",VLOOKUP($A12,parlvotes_lh!$A$11:$ZZ$200,6,FALSE)))</f>
        <v>2E-3</v>
      </c>
      <c r="K12" s="220">
        <f>IF(ISERROR(VLOOKUP($A12,parlvotes_lh!$A$11:$ZZ$200,26,FALSE))=TRUE,"",IF(VLOOKUP($A12,parlvotes_lh!$A$11:$ZZ$200,26,FALSE)=0,"",VLOOKUP($A12,parlvotes_lh!$A$11:$ZZ$200,26,FALSE)))</f>
        <v>5.0000000000000001E-3</v>
      </c>
      <c r="L12" s="220" t="str">
        <f>IF(ISERROR(VLOOKUP($A12,parlvotes_lh!$A$11:$ZZ$200,46,FALSE))=TRUE,"",IF(VLOOKUP($A12,parlvotes_lh!$A$11:$ZZ$200,46,FALSE)=0,"",VLOOKUP($A12,parlvotes_lh!$A$11:$ZZ$200,46,FALSE)))</f>
        <v/>
      </c>
      <c r="M12" s="220" t="str">
        <f>IF(ISERROR(VLOOKUP($A12,parlvotes_lh!$A$11:$ZZ$200,66,FALSE))=TRUE,"",IF(VLOOKUP($A12,parlvotes_lh!$A$11:$ZZ$200,66,FALSE)=0,"",VLOOKUP($A12,parlvotes_lh!$A$11:$ZZ$200,66,FALSE)))</f>
        <v/>
      </c>
      <c r="N12" s="220" t="str">
        <f>IF(ISERROR(VLOOKUP($A12,parlvotes_lh!$A$11:$ZZ$200,86,FALSE))=TRUE,"",IF(VLOOKUP($A12,parlvotes_lh!$A$11:$ZZ$200,86,FALSE)=0,"",VLOOKUP($A12,parlvotes_lh!$A$11:$ZZ$200,86,FALSE)))</f>
        <v/>
      </c>
      <c r="O12" s="220" t="str">
        <f>IF(ISERROR(VLOOKUP($A12,parlvotes_lh!$A$11:$ZZ$200,106,FALSE))=TRUE,"",IF(VLOOKUP($A12,parlvotes_lh!$A$11:$ZZ$200,106,FALSE)=0,"",VLOOKUP($A12,parlvotes_lh!$A$11:$ZZ$200,106,FALSE)))</f>
        <v/>
      </c>
      <c r="P12" s="220" t="str">
        <f>IF(ISERROR(VLOOKUP($A12,parlvotes_lh!$A$11:$ZZ$200,126,FALSE))=TRUE,"",IF(VLOOKUP($A12,parlvotes_lh!$A$11:$ZZ$200,126,FALSE)=0,"",VLOOKUP($A12,parlvotes_lh!$A$11:$ZZ$200,126,FALSE)))</f>
        <v/>
      </c>
      <c r="Q12" s="221" t="str">
        <f>IF(ISERROR(VLOOKUP($A12,parlvotes_lh!$A$11:$ZZ$200,146,FALSE))=TRUE,"",IF(VLOOKUP($A12,parlvotes_lh!$A$11:$ZZ$200,146,FALSE)=0,"",VLOOKUP($A12,parlvotes_lh!$A$11:$ZZ$200,146,FALSE)))</f>
        <v/>
      </c>
      <c r="R12" s="221" t="str">
        <f>IF(ISERROR(VLOOKUP($A12,parlvotes_lh!$A$11:$ZZ$200,166,FALSE))=TRUE,"",IF(VLOOKUP($A12,parlvotes_lh!$A$11:$ZZ$200,166,FALSE)=0,"",VLOOKUP($A12,parlvotes_lh!$A$11:$ZZ$200,166,FALSE)))</f>
        <v/>
      </c>
      <c r="S12" s="221" t="str">
        <f>IF(ISERROR(VLOOKUP($A12,parlvotes_lh!$A$11:$ZZ$200,186,FALSE))=TRUE,"",IF(VLOOKUP($A12,parlvotes_lh!$A$11:$ZZ$200,186,FALSE)=0,"",VLOOKUP($A12,parlvotes_lh!$A$11:$ZZ$200,186,FALSE)))</f>
        <v/>
      </c>
      <c r="T12" s="221" t="str">
        <f>IF(ISERROR(VLOOKUP($A12,parlvotes_lh!$A$11:$ZZ$200,206,FALSE))=TRUE,"",IF(VLOOKUP($A12,parlvotes_lh!$A$11:$ZZ$200,206,FALSE)=0,"",VLOOKUP($A12,parlvotes_lh!$A$11:$ZZ$200,206,FALSE)))</f>
        <v/>
      </c>
      <c r="U12" s="221" t="str">
        <f>IF(ISERROR(VLOOKUP($A12,parlvotes_lh!$A$11:$ZZ$200,226,FALSE))=TRUE,"",IF(VLOOKUP($A12,parlvotes_lh!$A$11:$ZZ$200,226,FALSE)=0,"",VLOOKUP($A12,parlvotes_lh!$A$11:$ZZ$200,226,FALSE)))</f>
        <v/>
      </c>
      <c r="V12" s="221" t="str">
        <f>IF(ISERROR(VLOOKUP($A12,parlvotes_lh!$A$11:$ZZ$200,246,FALSE))=TRUE,"",IF(VLOOKUP($A12,parlvotes_lh!$A$11:$ZZ$200,246,FALSE)=0,"",VLOOKUP($A12,parlvotes_lh!$A$11:$ZZ$200,246,FALSE)))</f>
        <v/>
      </c>
      <c r="W12" s="221" t="str">
        <f>IF(ISERROR(VLOOKUP($A12,parlvotes_lh!$A$11:$ZZ$200,266,FALSE))=TRUE,"",IF(VLOOKUP($A12,parlvotes_lh!$A$11:$ZZ$200,266,FALSE)=0,"",VLOOKUP($A12,parlvotes_lh!$A$11:$ZZ$200,266,FALSE)))</f>
        <v/>
      </c>
      <c r="X12" s="221" t="str">
        <f>IF(ISERROR(VLOOKUP($A12,parlvotes_lh!$A$11:$ZZ$200,286,FALSE))=TRUE,"",IF(VLOOKUP($A12,parlvotes_lh!$A$11:$ZZ$200,286,FALSE)=0,"",VLOOKUP($A12,parlvotes_lh!$A$11:$ZZ$200,286,FALSE)))</f>
        <v/>
      </c>
      <c r="Y12" s="221" t="str">
        <f>IF(ISERROR(VLOOKUP($A12,parlvotes_lh!$A$11:$ZZ$200,306,FALSE))=TRUE,"",IF(VLOOKUP($A12,parlvotes_lh!$A$11:$ZZ$200,306,FALSE)=0,"",VLOOKUP($A12,parlvotes_lh!$A$11:$ZZ$200,306,FALSE)))</f>
        <v/>
      </c>
      <c r="Z12" s="221" t="str">
        <f>IF(ISERROR(VLOOKUP($A12,parlvotes_lh!$A$11:$ZZ$200,326,FALSE))=TRUE,"",IF(VLOOKUP($A12,parlvotes_lh!$A$11:$ZZ$200,326,FALSE)=0,"",VLOOKUP($A12,parlvotes_lh!$A$11:$ZZ$200,326,FALSE)))</f>
        <v/>
      </c>
      <c r="AA12" s="221" t="str">
        <f>IF(ISERROR(VLOOKUP($A12,parlvotes_lh!$A$11:$ZZ$200,346,FALSE))=TRUE,"",IF(VLOOKUP($A12,parlvotes_lh!$A$11:$ZZ$200,346,FALSE)=0,"",VLOOKUP($A12,parlvotes_lh!$A$11:$ZZ$200,346,FALSE)))</f>
        <v/>
      </c>
      <c r="AB12" s="221" t="str">
        <f>IF(ISERROR(VLOOKUP($A12,parlvotes_lh!$A$11:$ZZ$200,366,FALSE))=TRUE,"",IF(VLOOKUP($A12,parlvotes_lh!$A$11:$ZZ$200,366,FALSE)=0,"",VLOOKUP($A12,parlvotes_lh!$A$11:$ZZ$200,366,FALSE)))</f>
        <v/>
      </c>
      <c r="AC12" s="221" t="str">
        <f>IF(ISERROR(VLOOKUP($A12,parlvotes_lh!$A$11:$ZZ$200,386,FALSE))=TRUE,"",IF(VLOOKUP($A12,parlvotes_lh!$A$11:$ZZ$200,386,FALSE)=0,"",VLOOKUP($A12,parlvotes_lh!$A$11:$ZZ$200,386,FALSE)))</f>
        <v/>
      </c>
    </row>
    <row r="13" spans="1:29" ht="13.5" customHeight="1" x14ac:dyDescent="0.25">
      <c r="A13" s="215" t="str">
        <f>IF(info_parties!A13="","",info_parties!A13)</f>
        <v>ie_wp01</v>
      </c>
      <c r="B13" s="98" t="str">
        <f>IF(A13="","",MID(info_weblinks!$C$3,32,3))</f>
        <v>irl</v>
      </c>
      <c r="C13" s="98" t="str">
        <f>IF(info_parties!G13="","",info_parties!G13)</f>
        <v>The Workers' Party</v>
      </c>
      <c r="D13" s="98" t="str">
        <f>IF(info_parties!K13="","",info_parties!K13)</f>
        <v>The Workers'  Party</v>
      </c>
      <c r="E13" s="98" t="str">
        <f>IF(info_parties!H13="","",info_parties!H13)</f>
        <v>WP</v>
      </c>
      <c r="F13" s="216">
        <f t="shared" si="0"/>
        <v>33933</v>
      </c>
      <c r="G13" s="217">
        <f t="shared" si="1"/>
        <v>35587</v>
      </c>
      <c r="H13" s="218">
        <f t="shared" si="2"/>
        <v>7.0000000000000001E-3</v>
      </c>
      <c r="I13" s="219">
        <f t="shared" si="3"/>
        <v>33933</v>
      </c>
      <c r="J13" s="220">
        <f>IF(ISERROR(VLOOKUP($A13,parlvotes_lh!$A$11:$ZZ$200,6,FALSE))=TRUE,"",IF(VLOOKUP($A13,parlvotes_lh!$A$11:$ZZ$200,6,FALSE)=0,"",VLOOKUP($A13,parlvotes_lh!$A$11:$ZZ$200,6,FALSE)))</f>
        <v>7.0000000000000001E-3</v>
      </c>
      <c r="K13" s="220">
        <f>IF(ISERROR(VLOOKUP($A13,parlvotes_lh!$A$11:$ZZ$200,26,FALSE))=TRUE,"",IF(VLOOKUP($A13,parlvotes_lh!$A$11:$ZZ$200,26,FALSE)=0,"",VLOOKUP($A13,parlvotes_lh!$A$11:$ZZ$200,26,FALSE)))</f>
        <v>4.0000000000000001E-3</v>
      </c>
      <c r="L13" s="220" t="str">
        <f>IF(ISERROR(VLOOKUP($A13,parlvotes_lh!$A$11:$ZZ$200,46,FALSE))=TRUE,"",IF(VLOOKUP($A13,parlvotes_lh!$A$11:$ZZ$200,46,FALSE)=0,"",VLOOKUP($A13,parlvotes_lh!$A$11:$ZZ$200,46,FALSE)))</f>
        <v/>
      </c>
      <c r="M13" s="220" t="str">
        <f>IF(ISERROR(VLOOKUP($A13,parlvotes_lh!$A$11:$ZZ$200,66,FALSE))=TRUE,"",IF(VLOOKUP($A13,parlvotes_lh!$A$11:$ZZ$200,66,FALSE)=0,"",VLOOKUP($A13,parlvotes_lh!$A$11:$ZZ$200,66,FALSE)))</f>
        <v/>
      </c>
      <c r="N13" s="220" t="str">
        <f>IF(ISERROR(VLOOKUP($A13,parlvotes_lh!$A$11:$ZZ$200,86,FALSE))=TRUE,"",IF(VLOOKUP($A13,parlvotes_lh!$A$11:$ZZ$200,86,FALSE)=0,"",VLOOKUP($A13,parlvotes_lh!$A$11:$ZZ$200,86,FALSE)))</f>
        <v/>
      </c>
      <c r="O13" s="220" t="str">
        <f>IF(ISERROR(VLOOKUP($A13,parlvotes_lh!$A$11:$ZZ$200,106,FALSE))=TRUE,"",IF(VLOOKUP($A13,parlvotes_lh!$A$11:$ZZ$200,106,FALSE)=0,"",VLOOKUP($A13,parlvotes_lh!$A$11:$ZZ$200,106,FALSE)))</f>
        <v/>
      </c>
      <c r="P13" s="220" t="str">
        <f>IF(ISERROR(VLOOKUP($A13,parlvotes_lh!$A$11:$ZZ$200,126,FALSE))=TRUE,"",IF(VLOOKUP($A13,parlvotes_lh!$A$11:$ZZ$200,126,FALSE)=0,"",VLOOKUP($A13,parlvotes_lh!$A$11:$ZZ$200,126,FALSE)))</f>
        <v/>
      </c>
      <c r="Q13" s="221" t="str">
        <f>IF(ISERROR(VLOOKUP($A13,parlvotes_lh!$A$11:$ZZ$200,146,FALSE))=TRUE,"",IF(VLOOKUP($A13,parlvotes_lh!$A$11:$ZZ$200,146,FALSE)=0,"",VLOOKUP($A13,parlvotes_lh!$A$11:$ZZ$200,146,FALSE)))</f>
        <v/>
      </c>
      <c r="R13" s="221" t="str">
        <f>IF(ISERROR(VLOOKUP($A13,parlvotes_lh!$A$11:$ZZ$200,166,FALSE))=TRUE,"",IF(VLOOKUP($A13,parlvotes_lh!$A$11:$ZZ$200,166,FALSE)=0,"",VLOOKUP($A13,parlvotes_lh!$A$11:$ZZ$200,166,FALSE)))</f>
        <v/>
      </c>
      <c r="S13" s="221" t="str">
        <f>IF(ISERROR(VLOOKUP($A13,parlvotes_lh!$A$11:$ZZ$200,186,FALSE))=TRUE,"",IF(VLOOKUP($A13,parlvotes_lh!$A$11:$ZZ$200,186,FALSE)=0,"",VLOOKUP($A13,parlvotes_lh!$A$11:$ZZ$200,186,FALSE)))</f>
        <v/>
      </c>
      <c r="T13" s="221" t="str">
        <f>IF(ISERROR(VLOOKUP($A13,parlvotes_lh!$A$11:$ZZ$200,206,FALSE))=TRUE,"",IF(VLOOKUP($A13,parlvotes_lh!$A$11:$ZZ$200,206,FALSE)=0,"",VLOOKUP($A13,parlvotes_lh!$A$11:$ZZ$200,206,FALSE)))</f>
        <v/>
      </c>
      <c r="U13" s="221" t="str">
        <f>IF(ISERROR(VLOOKUP($A13,parlvotes_lh!$A$11:$ZZ$200,226,FALSE))=TRUE,"",IF(VLOOKUP($A13,parlvotes_lh!$A$11:$ZZ$200,226,FALSE)=0,"",VLOOKUP($A13,parlvotes_lh!$A$11:$ZZ$200,226,FALSE)))</f>
        <v/>
      </c>
      <c r="V13" s="221" t="str">
        <f>IF(ISERROR(VLOOKUP($A13,parlvotes_lh!$A$11:$ZZ$200,246,FALSE))=TRUE,"",IF(VLOOKUP($A13,parlvotes_lh!$A$11:$ZZ$200,246,FALSE)=0,"",VLOOKUP($A13,parlvotes_lh!$A$11:$ZZ$200,246,FALSE)))</f>
        <v/>
      </c>
      <c r="W13" s="221" t="str">
        <f>IF(ISERROR(VLOOKUP($A13,parlvotes_lh!$A$11:$ZZ$200,266,FALSE))=TRUE,"",IF(VLOOKUP($A13,parlvotes_lh!$A$11:$ZZ$200,266,FALSE)=0,"",VLOOKUP($A13,parlvotes_lh!$A$11:$ZZ$200,266,FALSE)))</f>
        <v/>
      </c>
      <c r="X13" s="221" t="str">
        <f>IF(ISERROR(VLOOKUP($A13,parlvotes_lh!$A$11:$ZZ$200,286,FALSE))=TRUE,"",IF(VLOOKUP($A13,parlvotes_lh!$A$11:$ZZ$200,286,FALSE)=0,"",VLOOKUP($A13,parlvotes_lh!$A$11:$ZZ$200,286,FALSE)))</f>
        <v/>
      </c>
      <c r="Y13" s="221" t="str">
        <f>IF(ISERROR(VLOOKUP($A13,parlvotes_lh!$A$11:$ZZ$200,306,FALSE))=TRUE,"",IF(VLOOKUP($A13,parlvotes_lh!$A$11:$ZZ$200,306,FALSE)=0,"",VLOOKUP($A13,parlvotes_lh!$A$11:$ZZ$200,306,FALSE)))</f>
        <v/>
      </c>
      <c r="Z13" s="221" t="str">
        <f>IF(ISERROR(VLOOKUP($A13,parlvotes_lh!$A$11:$ZZ$200,326,FALSE))=TRUE,"",IF(VLOOKUP($A13,parlvotes_lh!$A$11:$ZZ$200,326,FALSE)=0,"",VLOOKUP($A13,parlvotes_lh!$A$11:$ZZ$200,326,FALSE)))</f>
        <v/>
      </c>
      <c r="AA13" s="221" t="str">
        <f>IF(ISERROR(VLOOKUP($A13,parlvotes_lh!$A$11:$ZZ$200,346,FALSE))=TRUE,"",IF(VLOOKUP($A13,parlvotes_lh!$A$11:$ZZ$200,346,FALSE)=0,"",VLOOKUP($A13,parlvotes_lh!$A$11:$ZZ$200,346,FALSE)))</f>
        <v/>
      </c>
      <c r="AB13" s="221" t="str">
        <f>IF(ISERROR(VLOOKUP($A13,parlvotes_lh!$A$11:$ZZ$200,366,FALSE))=TRUE,"",IF(VLOOKUP($A13,parlvotes_lh!$A$11:$ZZ$200,366,FALSE)=0,"",VLOOKUP($A13,parlvotes_lh!$A$11:$ZZ$200,366,FALSE)))</f>
        <v/>
      </c>
      <c r="AC13" s="221" t="str">
        <f>IF(ISERROR(VLOOKUP($A13,parlvotes_lh!$A$11:$ZZ$200,386,FALSE))=TRUE,"",IF(VLOOKUP($A13,parlvotes_lh!$A$11:$ZZ$200,386,FALSE)=0,"",VLOOKUP($A13,parlvotes_lh!$A$11:$ZZ$200,386,FALSE)))</f>
        <v/>
      </c>
    </row>
    <row r="14" spans="1:29" ht="13.5" customHeight="1" x14ac:dyDescent="0.25">
      <c r="A14" s="215" t="str">
        <f>IF(info_parties!A14="","",info_parties!A14)</f>
        <v>ie_others01</v>
      </c>
      <c r="B14" s="98" t="str">
        <f>IF(A14="","",MID(info_weblinks!$C$3,32,3))</f>
        <v>irl</v>
      </c>
      <c r="C14" s="98" t="str">
        <f>IF(info_parties!G14="","",info_parties!G14)</f>
        <v>Others and independents</v>
      </c>
      <c r="D14" s="98" t="str">
        <f>IF(info_parties!K14="","",info_parties!K14)</f>
        <v>Others</v>
      </c>
      <c r="E14" s="98" t="str">
        <f>IF(info_parties!H14="","",info_parties!H14)</f>
        <v>Others</v>
      </c>
      <c r="F14" s="216">
        <f t="shared" si="0"/>
        <v>33933</v>
      </c>
      <c r="G14" s="217">
        <f t="shared" si="1"/>
        <v>43869</v>
      </c>
      <c r="H14" s="218">
        <f t="shared" si="2"/>
        <v>0.1854202855743016</v>
      </c>
      <c r="I14" s="219">
        <f t="shared" si="3"/>
        <v>42426</v>
      </c>
      <c r="J14" s="220">
        <f>IF(ISERROR(VLOOKUP($A14,parlvotes_lh!$A$11:$ZZ$200,6,FALSE))=TRUE,"",IF(VLOOKUP($A14,parlvotes_lh!$A$11:$ZZ$200,6,FALSE)=0,"",VLOOKUP($A14,parlvotes_lh!$A$11:$ZZ$200,6,FALSE)))</f>
        <v>5.8000000000000003E-2</v>
      </c>
      <c r="K14" s="220">
        <f>IF(ISERROR(VLOOKUP($A14,parlvotes_lh!$A$11:$ZZ$200,26,FALSE))=TRUE,"",IF(VLOOKUP($A14,parlvotes_lh!$A$11:$ZZ$200,26,FALSE)=0,"",VLOOKUP($A14,parlvotes_lh!$A$11:$ZZ$200,26,FALSE)))</f>
        <v>7.1999999999999995E-2</v>
      </c>
      <c r="L14" s="220">
        <f>IF(ISERROR(VLOOKUP($A14,parlvotes_lh!$A$11:$ZZ$200,46,FALSE))=TRUE,"",IF(VLOOKUP($A14,parlvotes_lh!$A$11:$ZZ$200,46,FALSE)=0,"",VLOOKUP($A14,parlvotes_lh!$A$11:$ZZ$200,46,FALSE)))</f>
        <v>0.1</v>
      </c>
      <c r="M14" s="220">
        <f>IF(ISERROR(VLOOKUP($A14,parlvotes_lh!$A$11:$ZZ$200,66,FALSE))=TRUE,"",IF(VLOOKUP($A14,parlvotes_lh!$A$11:$ZZ$200,66,FALSE)=0,"",VLOOKUP($A14,parlvotes_lh!$A$11:$ZZ$200,66,FALSE)))</f>
        <v>6.6000000000000003E-2</v>
      </c>
      <c r="N14" s="220" t="str">
        <f>IF(ISERROR(VLOOKUP($A14,parlvotes_lh!$A$11:$ZZ$200,86,FALSE))=TRUE,"",IF(VLOOKUP($A14,parlvotes_lh!$A$11:$ZZ$200,86,FALSE)=0,"",VLOOKUP($A14,parlvotes_lh!$A$11:$ZZ$200,86,FALSE)))</f>
        <v/>
      </c>
      <c r="O14" s="220">
        <f>IF(ISERROR(VLOOKUP($A14,parlvotes_lh!$A$11:$ZZ$200,106,FALSE))=TRUE,"",IF(VLOOKUP($A14,parlvotes_lh!$A$11:$ZZ$200,106,FALSE)=0,"",VLOOKUP($A14,parlvotes_lh!$A$11:$ZZ$200,106,FALSE)))</f>
        <v>0.1854202855743016</v>
      </c>
      <c r="P14" s="220">
        <f>IF(ISERROR(VLOOKUP($A14,parlvotes_lh!$A$11:$ZZ$200,126,FALSE))=TRUE,"",IF(VLOOKUP($A14,parlvotes_lh!$A$11:$ZZ$200,126,FALSE)=0,"",VLOOKUP($A14,parlvotes_lh!$A$11:$ZZ$200,126,FALSE)))</f>
        <v>0.13095692261330374</v>
      </c>
      <c r="Q14" s="221" t="str">
        <f>IF(ISERROR(VLOOKUP($A14,parlvotes_lh!$A$11:$ZZ$200,146,FALSE))=TRUE,"",IF(VLOOKUP($A14,parlvotes_lh!$A$11:$ZZ$200,146,FALSE)=0,"",VLOOKUP($A14,parlvotes_lh!$A$11:$ZZ$200,146,FALSE)))</f>
        <v/>
      </c>
      <c r="R14" s="221" t="str">
        <f>IF(ISERROR(VLOOKUP($A14,parlvotes_lh!$A$11:$ZZ$200,166,FALSE))=TRUE,"",IF(VLOOKUP($A14,parlvotes_lh!$A$11:$ZZ$200,166,FALSE)=0,"",VLOOKUP($A14,parlvotes_lh!$A$11:$ZZ$200,166,FALSE)))</f>
        <v/>
      </c>
      <c r="S14" s="221" t="str">
        <f>IF(ISERROR(VLOOKUP($A14,parlvotes_lh!$A$11:$ZZ$200,186,FALSE))=TRUE,"",IF(VLOOKUP($A14,parlvotes_lh!$A$11:$ZZ$200,186,FALSE)=0,"",VLOOKUP($A14,parlvotes_lh!$A$11:$ZZ$200,186,FALSE)))</f>
        <v/>
      </c>
      <c r="T14" s="221" t="str">
        <f>IF(ISERROR(VLOOKUP($A14,parlvotes_lh!$A$11:$ZZ$200,206,FALSE))=TRUE,"",IF(VLOOKUP($A14,parlvotes_lh!$A$11:$ZZ$200,206,FALSE)=0,"",VLOOKUP($A14,parlvotes_lh!$A$11:$ZZ$200,206,FALSE)))</f>
        <v/>
      </c>
      <c r="U14" s="221" t="str">
        <f>IF(ISERROR(VLOOKUP($A14,parlvotes_lh!$A$11:$ZZ$200,226,FALSE))=TRUE,"",IF(VLOOKUP($A14,parlvotes_lh!$A$11:$ZZ$200,226,FALSE)=0,"",VLOOKUP($A14,parlvotes_lh!$A$11:$ZZ$200,226,FALSE)))</f>
        <v/>
      </c>
      <c r="V14" s="221" t="str">
        <f>IF(ISERROR(VLOOKUP($A14,parlvotes_lh!$A$11:$ZZ$200,246,FALSE))=TRUE,"",IF(VLOOKUP($A14,parlvotes_lh!$A$11:$ZZ$200,246,FALSE)=0,"",VLOOKUP($A14,parlvotes_lh!$A$11:$ZZ$200,246,FALSE)))</f>
        <v/>
      </c>
      <c r="W14" s="221" t="str">
        <f>IF(ISERROR(VLOOKUP($A14,parlvotes_lh!$A$11:$ZZ$200,266,FALSE))=TRUE,"",IF(VLOOKUP($A14,parlvotes_lh!$A$11:$ZZ$200,266,FALSE)=0,"",VLOOKUP($A14,parlvotes_lh!$A$11:$ZZ$200,266,FALSE)))</f>
        <v/>
      </c>
      <c r="X14" s="221" t="str">
        <f>IF(ISERROR(VLOOKUP($A14,parlvotes_lh!$A$11:$ZZ$200,286,FALSE))=TRUE,"",IF(VLOOKUP($A14,parlvotes_lh!$A$11:$ZZ$200,286,FALSE)=0,"",VLOOKUP($A14,parlvotes_lh!$A$11:$ZZ$200,286,FALSE)))</f>
        <v/>
      </c>
      <c r="Y14" s="221" t="str">
        <f>IF(ISERROR(VLOOKUP($A14,parlvotes_lh!$A$11:$ZZ$200,306,FALSE))=TRUE,"",IF(VLOOKUP($A14,parlvotes_lh!$A$11:$ZZ$200,306,FALSE)=0,"",VLOOKUP($A14,parlvotes_lh!$A$11:$ZZ$200,306,FALSE)))</f>
        <v/>
      </c>
      <c r="Z14" s="221" t="str">
        <f>IF(ISERROR(VLOOKUP($A14,parlvotes_lh!$A$11:$ZZ$200,326,FALSE))=TRUE,"",IF(VLOOKUP($A14,parlvotes_lh!$A$11:$ZZ$200,326,FALSE)=0,"",VLOOKUP($A14,parlvotes_lh!$A$11:$ZZ$200,326,FALSE)))</f>
        <v/>
      </c>
      <c r="AA14" s="221" t="str">
        <f>IF(ISERROR(VLOOKUP($A14,parlvotes_lh!$A$11:$ZZ$200,346,FALSE))=TRUE,"",IF(VLOOKUP($A14,parlvotes_lh!$A$11:$ZZ$200,346,FALSE)=0,"",VLOOKUP($A14,parlvotes_lh!$A$11:$ZZ$200,346,FALSE)))</f>
        <v/>
      </c>
      <c r="AB14" s="221" t="str">
        <f>IF(ISERROR(VLOOKUP($A14,parlvotes_lh!$A$11:$ZZ$200,366,FALSE))=TRUE,"",IF(VLOOKUP($A14,parlvotes_lh!$A$11:$ZZ$200,366,FALSE)=0,"",VLOOKUP($A14,parlvotes_lh!$A$11:$ZZ$200,366,FALSE)))</f>
        <v/>
      </c>
      <c r="AC14" s="221" t="str">
        <f>IF(ISERROR(VLOOKUP($A14,parlvotes_lh!$A$11:$ZZ$200,386,FALSE))=TRUE,"",IF(VLOOKUP($A14,parlvotes_lh!$A$11:$ZZ$200,386,FALSE)=0,"",VLOOKUP($A14,parlvotes_lh!$A$11:$ZZ$200,386,FALSE)))</f>
        <v/>
      </c>
    </row>
    <row r="15" spans="1:29" ht="13.5" customHeight="1" x14ac:dyDescent="0.25">
      <c r="A15" s="215" t="str">
        <f>IF(info_parties!A15="","",info_parties!A15)</f>
        <v>ie_lib01</v>
      </c>
      <c r="B15" s="98" t="str">
        <f>IF(A15="","",MID(info_weblinks!$C$3,32,3))</f>
        <v>irl</v>
      </c>
      <c r="C15" s="98" t="str">
        <f>IF(info_parties!G15="","",info_parties!G15)</f>
        <v>Libertas</v>
      </c>
      <c r="D15" s="98" t="str">
        <f>IF(info_parties!K15="","",info_parties!K15)</f>
        <v>Libertas</v>
      </c>
      <c r="E15" s="98" t="str">
        <f>IF(info_parties!H15="","",info_parties!H15)</f>
        <v>Lib</v>
      </c>
      <c r="F15" s="216" t="str">
        <f t="shared" si="0"/>
        <v/>
      </c>
      <c r="G15" s="217" t="str">
        <f t="shared" si="1"/>
        <v/>
      </c>
      <c r="H15" s="218" t="str">
        <f t="shared" si="2"/>
        <v/>
      </c>
      <c r="I15" s="219" t="str">
        <f t="shared" si="3"/>
        <v/>
      </c>
      <c r="J15" s="220" t="str">
        <f>IF(ISERROR(VLOOKUP($A15,parlvotes_lh!$A$11:$ZZ$200,6,FALSE))=TRUE,"",IF(VLOOKUP($A15,parlvotes_lh!$A$11:$ZZ$200,6,FALSE)=0,"",VLOOKUP($A15,parlvotes_lh!$A$11:$ZZ$200,6,FALSE)))</f>
        <v/>
      </c>
      <c r="K15" s="220" t="str">
        <f>IF(ISERROR(VLOOKUP($A15,parlvotes_lh!$A$11:$ZZ$200,26,FALSE))=TRUE,"",IF(VLOOKUP($A15,parlvotes_lh!$A$11:$ZZ$200,26,FALSE)=0,"",VLOOKUP($A15,parlvotes_lh!$A$11:$ZZ$200,26,FALSE)))</f>
        <v/>
      </c>
      <c r="L15" s="220" t="str">
        <f>IF(ISERROR(VLOOKUP($A15,parlvotes_lh!$A$11:$ZZ$200,46,FALSE))=TRUE,"",IF(VLOOKUP($A15,parlvotes_lh!$A$11:$ZZ$200,46,FALSE)=0,"",VLOOKUP($A15,parlvotes_lh!$A$11:$ZZ$200,46,FALSE)))</f>
        <v/>
      </c>
      <c r="M15" s="220" t="str">
        <f>IF(ISERROR(VLOOKUP($A15,parlvotes_lh!$A$11:$ZZ$200,66,FALSE))=TRUE,"",IF(VLOOKUP($A15,parlvotes_lh!$A$11:$ZZ$200,66,FALSE)=0,"",VLOOKUP($A15,parlvotes_lh!$A$11:$ZZ$200,66,FALSE)))</f>
        <v/>
      </c>
      <c r="N15" s="220" t="str">
        <f>IF(ISERROR(VLOOKUP($A15,parlvotes_lh!$A$11:$ZZ$200,86,FALSE))=TRUE,"",IF(VLOOKUP($A15,parlvotes_lh!$A$11:$ZZ$200,86,FALSE)=0,"",VLOOKUP($A15,parlvotes_lh!$A$11:$ZZ$200,86,FALSE)))</f>
        <v/>
      </c>
      <c r="O15" s="220" t="str">
        <f>IF(ISERROR(VLOOKUP($A15,parlvotes_lh!$A$11:$ZZ$200,106,FALSE))=TRUE,"",IF(VLOOKUP($A15,parlvotes_lh!$A$11:$ZZ$200,106,FALSE)=0,"",VLOOKUP($A15,parlvotes_lh!$A$11:$ZZ$200,106,FALSE)))</f>
        <v/>
      </c>
      <c r="P15" s="220" t="str">
        <f>IF(ISERROR(VLOOKUP($A15,parlvotes_lh!$A$11:$ZZ$200,126,FALSE))=TRUE,"",IF(VLOOKUP($A15,parlvotes_lh!$A$11:$ZZ$200,126,FALSE)=0,"",VLOOKUP($A15,parlvotes_lh!$A$11:$ZZ$200,126,FALSE)))</f>
        <v/>
      </c>
      <c r="Q15" s="221" t="str">
        <f>IF(ISERROR(VLOOKUP($A15,parlvotes_lh!$A$11:$ZZ$200,146,FALSE))=TRUE,"",IF(VLOOKUP($A15,parlvotes_lh!$A$11:$ZZ$200,146,FALSE)=0,"",VLOOKUP($A15,parlvotes_lh!$A$11:$ZZ$200,146,FALSE)))</f>
        <v/>
      </c>
      <c r="R15" s="221" t="str">
        <f>IF(ISERROR(VLOOKUP($A15,parlvotes_lh!$A$11:$ZZ$200,166,FALSE))=TRUE,"",IF(VLOOKUP($A15,parlvotes_lh!$A$11:$ZZ$200,166,FALSE)=0,"",VLOOKUP($A15,parlvotes_lh!$A$11:$ZZ$200,166,FALSE)))</f>
        <v/>
      </c>
      <c r="S15" s="221" t="str">
        <f>IF(ISERROR(VLOOKUP($A15,parlvotes_lh!$A$11:$ZZ$200,186,FALSE))=TRUE,"",IF(VLOOKUP($A15,parlvotes_lh!$A$11:$ZZ$200,186,FALSE)=0,"",VLOOKUP($A15,parlvotes_lh!$A$11:$ZZ$200,186,FALSE)))</f>
        <v/>
      </c>
      <c r="T15" s="221" t="str">
        <f>IF(ISERROR(VLOOKUP($A15,parlvotes_lh!$A$11:$ZZ$200,206,FALSE))=TRUE,"",IF(VLOOKUP($A15,parlvotes_lh!$A$11:$ZZ$200,206,FALSE)=0,"",VLOOKUP($A15,parlvotes_lh!$A$11:$ZZ$200,206,FALSE)))</f>
        <v/>
      </c>
      <c r="U15" s="221" t="str">
        <f>IF(ISERROR(VLOOKUP($A15,parlvotes_lh!$A$11:$ZZ$200,226,FALSE))=TRUE,"",IF(VLOOKUP($A15,parlvotes_lh!$A$11:$ZZ$200,226,FALSE)=0,"",VLOOKUP($A15,parlvotes_lh!$A$11:$ZZ$200,226,FALSE)))</f>
        <v/>
      </c>
      <c r="V15" s="221" t="str">
        <f>IF(ISERROR(VLOOKUP($A15,parlvotes_lh!$A$11:$ZZ$200,246,FALSE))=TRUE,"",IF(VLOOKUP($A15,parlvotes_lh!$A$11:$ZZ$200,246,FALSE)=0,"",VLOOKUP($A15,parlvotes_lh!$A$11:$ZZ$200,246,FALSE)))</f>
        <v/>
      </c>
      <c r="W15" s="221" t="str">
        <f>IF(ISERROR(VLOOKUP($A15,parlvotes_lh!$A$11:$ZZ$200,266,FALSE))=TRUE,"",IF(VLOOKUP($A15,parlvotes_lh!$A$11:$ZZ$200,266,FALSE)=0,"",VLOOKUP($A15,parlvotes_lh!$A$11:$ZZ$200,266,FALSE)))</f>
        <v/>
      </c>
      <c r="X15" s="221" t="str">
        <f>IF(ISERROR(VLOOKUP($A15,parlvotes_lh!$A$11:$ZZ$200,286,FALSE))=TRUE,"",IF(VLOOKUP($A15,parlvotes_lh!$A$11:$ZZ$200,286,FALSE)=0,"",VLOOKUP($A15,parlvotes_lh!$A$11:$ZZ$200,286,FALSE)))</f>
        <v/>
      </c>
      <c r="Y15" s="221" t="str">
        <f>IF(ISERROR(VLOOKUP($A15,parlvotes_lh!$A$11:$ZZ$200,306,FALSE))=TRUE,"",IF(VLOOKUP($A15,parlvotes_lh!$A$11:$ZZ$200,306,FALSE)=0,"",VLOOKUP($A15,parlvotes_lh!$A$11:$ZZ$200,306,FALSE)))</f>
        <v/>
      </c>
      <c r="Z15" s="221" t="str">
        <f>IF(ISERROR(VLOOKUP($A15,parlvotes_lh!$A$11:$ZZ$200,326,FALSE))=TRUE,"",IF(VLOOKUP($A15,parlvotes_lh!$A$11:$ZZ$200,326,FALSE)=0,"",VLOOKUP($A15,parlvotes_lh!$A$11:$ZZ$200,326,FALSE)))</f>
        <v/>
      </c>
      <c r="AA15" s="221" t="str">
        <f>IF(ISERROR(VLOOKUP($A15,parlvotes_lh!$A$11:$ZZ$200,346,FALSE))=TRUE,"",IF(VLOOKUP($A15,parlvotes_lh!$A$11:$ZZ$200,346,FALSE)=0,"",VLOOKUP($A15,parlvotes_lh!$A$11:$ZZ$200,346,FALSE)))</f>
        <v/>
      </c>
      <c r="AB15" s="221" t="str">
        <f>IF(ISERROR(VLOOKUP($A15,parlvotes_lh!$A$11:$ZZ$200,366,FALSE))=TRUE,"",IF(VLOOKUP($A15,parlvotes_lh!$A$11:$ZZ$200,366,FALSE)=0,"",VLOOKUP($A15,parlvotes_lh!$A$11:$ZZ$200,366,FALSE)))</f>
        <v/>
      </c>
      <c r="AC15" s="221" t="str">
        <f>IF(ISERROR(VLOOKUP($A15,parlvotes_lh!$A$11:$ZZ$200,386,FALSE))=TRUE,"",IF(VLOOKUP($A15,parlvotes_lh!$A$11:$ZZ$200,386,FALSE)=0,"",VLOOKUP($A15,parlvotes_lh!$A$11:$ZZ$200,386,FALSE)))</f>
        <v/>
      </c>
    </row>
    <row r="16" spans="1:29" ht="13.5" customHeight="1" x14ac:dyDescent="0.25">
      <c r="A16" s="215" t="str">
        <f>IF(info_parties!A16="","",info_parties!A16)</f>
        <v>ie_nl01</v>
      </c>
      <c r="B16" s="98" t="str">
        <f>IF(A16="","",MID(info_weblinks!$C$3,32,3))</f>
        <v>irl</v>
      </c>
      <c r="C16" s="98" t="str">
        <f>IF(info_parties!G16="","",info_parties!G16)</f>
        <v>Natural Law</v>
      </c>
      <c r="D16" s="98" t="str">
        <f>IF(info_parties!K16="","",info_parties!K16)</f>
        <v>Natural Law</v>
      </c>
      <c r="E16" s="98" t="str">
        <f>IF(info_parties!H16="","",info_parties!H16)</f>
        <v>NL</v>
      </c>
      <c r="F16" s="216" t="str">
        <f t="shared" si="0"/>
        <v/>
      </c>
      <c r="G16" s="217" t="str">
        <f t="shared" si="1"/>
        <v/>
      </c>
      <c r="H16" s="218" t="str">
        <f t="shared" si="2"/>
        <v/>
      </c>
      <c r="I16" s="219" t="str">
        <f t="shared" si="3"/>
        <v/>
      </c>
      <c r="J16" s="220" t="str">
        <f>IF(ISERROR(VLOOKUP($A16,parlvotes_lh!$A$11:$ZZ$200,6,FALSE))=TRUE,"",IF(VLOOKUP($A16,parlvotes_lh!$A$11:$ZZ$200,6,FALSE)=0,"",VLOOKUP($A16,parlvotes_lh!$A$11:$ZZ$200,6,FALSE)))</f>
        <v/>
      </c>
      <c r="K16" s="220" t="str">
        <f>IF(ISERROR(VLOOKUP($A16,parlvotes_lh!$A$11:$ZZ$200,26,FALSE))=TRUE,"",IF(VLOOKUP($A16,parlvotes_lh!$A$11:$ZZ$200,26,FALSE)=0,"",VLOOKUP($A16,parlvotes_lh!$A$11:$ZZ$200,26,FALSE)))</f>
        <v/>
      </c>
      <c r="L16" s="220" t="str">
        <f>IF(ISERROR(VLOOKUP($A16,parlvotes_lh!$A$11:$ZZ$200,46,FALSE))=TRUE,"",IF(VLOOKUP($A16,parlvotes_lh!$A$11:$ZZ$200,46,FALSE)=0,"",VLOOKUP($A16,parlvotes_lh!$A$11:$ZZ$200,46,FALSE)))</f>
        <v/>
      </c>
      <c r="M16" s="220" t="str">
        <f>IF(ISERROR(VLOOKUP($A16,parlvotes_lh!$A$11:$ZZ$200,66,FALSE))=TRUE,"",IF(VLOOKUP($A16,parlvotes_lh!$A$11:$ZZ$200,66,FALSE)=0,"",VLOOKUP($A16,parlvotes_lh!$A$11:$ZZ$200,66,FALSE)))</f>
        <v/>
      </c>
      <c r="N16" s="220" t="str">
        <f>IF(ISERROR(VLOOKUP($A16,parlvotes_lh!$A$11:$ZZ$200,86,FALSE))=TRUE,"",IF(VLOOKUP($A16,parlvotes_lh!$A$11:$ZZ$200,86,FALSE)=0,"",VLOOKUP($A16,parlvotes_lh!$A$11:$ZZ$200,86,FALSE)))</f>
        <v/>
      </c>
      <c r="O16" s="220" t="str">
        <f>IF(ISERROR(VLOOKUP($A16,parlvotes_lh!$A$11:$ZZ$200,106,FALSE))=TRUE,"",IF(VLOOKUP($A16,parlvotes_lh!$A$11:$ZZ$200,106,FALSE)=0,"",VLOOKUP($A16,parlvotes_lh!$A$11:$ZZ$200,106,FALSE)))</f>
        <v/>
      </c>
      <c r="P16" s="220" t="str">
        <f>IF(ISERROR(VLOOKUP($A16,parlvotes_lh!$A$11:$ZZ$200,126,FALSE))=TRUE,"",IF(VLOOKUP($A16,parlvotes_lh!$A$11:$ZZ$200,126,FALSE)=0,"",VLOOKUP($A16,parlvotes_lh!$A$11:$ZZ$200,126,FALSE)))</f>
        <v/>
      </c>
      <c r="Q16" s="221" t="str">
        <f>IF(ISERROR(VLOOKUP($A16,parlvotes_lh!$A$11:$ZZ$200,146,FALSE))=TRUE,"",IF(VLOOKUP($A16,parlvotes_lh!$A$11:$ZZ$200,146,FALSE)=0,"",VLOOKUP($A16,parlvotes_lh!$A$11:$ZZ$200,146,FALSE)))</f>
        <v/>
      </c>
      <c r="R16" s="221" t="str">
        <f>IF(ISERROR(VLOOKUP($A16,parlvotes_lh!$A$11:$ZZ$200,166,FALSE))=TRUE,"",IF(VLOOKUP($A16,parlvotes_lh!$A$11:$ZZ$200,166,FALSE)=0,"",VLOOKUP($A16,parlvotes_lh!$A$11:$ZZ$200,166,FALSE)))</f>
        <v/>
      </c>
      <c r="S16" s="221" t="str">
        <f>IF(ISERROR(VLOOKUP($A16,parlvotes_lh!$A$11:$ZZ$200,186,FALSE))=TRUE,"",IF(VLOOKUP($A16,parlvotes_lh!$A$11:$ZZ$200,186,FALSE)=0,"",VLOOKUP($A16,parlvotes_lh!$A$11:$ZZ$200,186,FALSE)))</f>
        <v/>
      </c>
      <c r="T16" s="221" t="str">
        <f>IF(ISERROR(VLOOKUP($A16,parlvotes_lh!$A$11:$ZZ$200,206,FALSE))=TRUE,"",IF(VLOOKUP($A16,parlvotes_lh!$A$11:$ZZ$200,206,FALSE)=0,"",VLOOKUP($A16,parlvotes_lh!$A$11:$ZZ$200,206,FALSE)))</f>
        <v/>
      </c>
      <c r="U16" s="221" t="str">
        <f>IF(ISERROR(VLOOKUP($A16,parlvotes_lh!$A$11:$ZZ$200,226,FALSE))=TRUE,"",IF(VLOOKUP($A16,parlvotes_lh!$A$11:$ZZ$200,226,FALSE)=0,"",VLOOKUP($A16,parlvotes_lh!$A$11:$ZZ$200,226,FALSE)))</f>
        <v/>
      </c>
      <c r="V16" s="221" t="str">
        <f>IF(ISERROR(VLOOKUP($A16,parlvotes_lh!$A$11:$ZZ$200,246,FALSE))=TRUE,"",IF(VLOOKUP($A16,parlvotes_lh!$A$11:$ZZ$200,246,FALSE)=0,"",VLOOKUP($A16,parlvotes_lh!$A$11:$ZZ$200,246,FALSE)))</f>
        <v/>
      </c>
      <c r="W16" s="221" t="str">
        <f>IF(ISERROR(VLOOKUP($A16,parlvotes_lh!$A$11:$ZZ$200,266,FALSE))=TRUE,"",IF(VLOOKUP($A16,parlvotes_lh!$A$11:$ZZ$200,266,FALSE)=0,"",VLOOKUP($A16,parlvotes_lh!$A$11:$ZZ$200,266,FALSE)))</f>
        <v/>
      </c>
      <c r="X16" s="221" t="str">
        <f>IF(ISERROR(VLOOKUP($A16,parlvotes_lh!$A$11:$ZZ$200,286,FALSE))=TRUE,"",IF(VLOOKUP($A16,parlvotes_lh!$A$11:$ZZ$200,286,FALSE)=0,"",VLOOKUP($A16,parlvotes_lh!$A$11:$ZZ$200,286,FALSE)))</f>
        <v/>
      </c>
      <c r="Y16" s="221" t="str">
        <f>IF(ISERROR(VLOOKUP($A16,parlvotes_lh!$A$11:$ZZ$200,306,FALSE))=TRUE,"",IF(VLOOKUP($A16,parlvotes_lh!$A$11:$ZZ$200,306,FALSE)=0,"",VLOOKUP($A16,parlvotes_lh!$A$11:$ZZ$200,306,FALSE)))</f>
        <v/>
      </c>
      <c r="Z16" s="221" t="str">
        <f>IF(ISERROR(VLOOKUP($A16,parlvotes_lh!$A$11:$ZZ$200,326,FALSE))=TRUE,"",IF(VLOOKUP($A16,parlvotes_lh!$A$11:$ZZ$200,326,FALSE)=0,"",VLOOKUP($A16,parlvotes_lh!$A$11:$ZZ$200,326,FALSE)))</f>
        <v/>
      </c>
      <c r="AA16" s="221" t="str">
        <f>IF(ISERROR(VLOOKUP($A16,parlvotes_lh!$A$11:$ZZ$200,346,FALSE))=TRUE,"",IF(VLOOKUP($A16,parlvotes_lh!$A$11:$ZZ$200,346,FALSE)=0,"",VLOOKUP($A16,parlvotes_lh!$A$11:$ZZ$200,346,FALSE)))</f>
        <v/>
      </c>
      <c r="AB16" s="221" t="str">
        <f>IF(ISERROR(VLOOKUP($A16,parlvotes_lh!$A$11:$ZZ$200,366,FALSE))=TRUE,"",IF(VLOOKUP($A16,parlvotes_lh!$A$11:$ZZ$200,366,FALSE)=0,"",VLOOKUP($A16,parlvotes_lh!$A$11:$ZZ$200,366,FALSE)))</f>
        <v/>
      </c>
      <c r="AC16" s="221" t="str">
        <f>IF(ISERROR(VLOOKUP($A16,parlvotes_lh!$A$11:$ZZ$200,386,FALSE))=TRUE,"",IF(VLOOKUP($A16,parlvotes_lh!$A$11:$ZZ$200,386,FALSE)=0,"",VLOOKUP($A16,parlvotes_lh!$A$11:$ZZ$200,386,FALSE)))</f>
        <v/>
      </c>
    </row>
    <row r="17" spans="1:38" ht="13.5" customHeight="1" x14ac:dyDescent="0.25">
      <c r="A17" s="215" t="str">
        <f>IF(info_parties!A17="","",info_parties!A17)</f>
        <v>ie_ula01</v>
      </c>
      <c r="B17" s="98" t="str">
        <f>IF(A17="","",MID(info_weblinks!$C$3,32,3))</f>
        <v>irl</v>
      </c>
      <c r="C17" s="98" t="str">
        <f>IF(info_parties!G17="","",info_parties!G17)</f>
        <v>United Left Alliance</v>
      </c>
      <c r="D17" s="98" t="str">
        <f>IF(info_parties!K17="","",info_parties!K17)</f>
        <v>United Left Alliance</v>
      </c>
      <c r="E17" s="98" t="str">
        <f>IF(info_parties!H17="","",info_parties!H17)</f>
        <v>ULA</v>
      </c>
      <c r="F17" s="216">
        <f t="shared" si="0"/>
        <v>40599</v>
      </c>
      <c r="G17" s="217">
        <f t="shared" si="1"/>
        <v>40599</v>
      </c>
      <c r="H17" s="218">
        <f t="shared" si="2"/>
        <v>2.7000000000000003E-2</v>
      </c>
      <c r="I17" s="219">
        <f t="shared" si="3"/>
        <v>40599</v>
      </c>
      <c r="J17" s="220" t="str">
        <f>IF(ISERROR(VLOOKUP($A17,parlvotes_lh!$A$11:$ZZ$200,6,FALSE))=TRUE,"",IF(VLOOKUP($A17,parlvotes_lh!$A$11:$ZZ$200,6,FALSE)=0,"",VLOOKUP($A17,parlvotes_lh!$A$11:$ZZ$200,6,FALSE)))</f>
        <v/>
      </c>
      <c r="K17" s="220" t="str">
        <f>IF(ISERROR(VLOOKUP($A17,parlvotes_lh!$A$11:$ZZ$200,26,FALSE))=TRUE,"",IF(VLOOKUP($A17,parlvotes_lh!$A$11:$ZZ$200,26,FALSE)=0,"",VLOOKUP($A17,parlvotes_lh!$A$11:$ZZ$200,26,FALSE)))</f>
        <v/>
      </c>
      <c r="L17" s="220" t="str">
        <f>IF(ISERROR(VLOOKUP($A17,parlvotes_lh!$A$11:$ZZ$200,46,FALSE))=TRUE,"",IF(VLOOKUP($A17,parlvotes_lh!$A$11:$ZZ$200,46,FALSE)=0,"",VLOOKUP($A17,parlvotes_lh!$A$11:$ZZ$200,46,FALSE)))</f>
        <v/>
      </c>
      <c r="M17" s="220" t="str">
        <f>IF(ISERROR(VLOOKUP($A17,parlvotes_lh!$A$11:$ZZ$200,66,FALSE))=TRUE,"",IF(VLOOKUP($A17,parlvotes_lh!$A$11:$ZZ$200,66,FALSE)=0,"",VLOOKUP($A17,parlvotes_lh!$A$11:$ZZ$200,66,FALSE)))</f>
        <v/>
      </c>
      <c r="N17" s="220">
        <f>IF(ISERROR(VLOOKUP($A17,parlvotes_lh!$A$11:$ZZ$200,86,FALSE))=TRUE,"",IF(VLOOKUP($A17,parlvotes_lh!$A$11:$ZZ$200,86,FALSE)=0,"",VLOOKUP($A17,parlvotes_lh!$A$11:$ZZ$200,86,FALSE)))</f>
        <v>2.7000000000000003E-2</v>
      </c>
      <c r="O17" s="220" t="str">
        <f>IF(ISERROR(VLOOKUP($A17,parlvotes_lh!$A$11:$ZZ$200,106,FALSE))=TRUE,"",IF(VLOOKUP($A17,parlvotes_lh!$A$11:$ZZ$200,106,FALSE)=0,"",VLOOKUP($A17,parlvotes_lh!$A$11:$ZZ$200,106,FALSE)))</f>
        <v/>
      </c>
      <c r="P17" s="220" t="str">
        <f>IF(ISERROR(VLOOKUP($A17,parlvotes_lh!$A$11:$ZZ$200,126,FALSE))=TRUE,"",IF(VLOOKUP($A17,parlvotes_lh!$A$11:$ZZ$200,126,FALSE)=0,"",VLOOKUP($A17,parlvotes_lh!$A$11:$ZZ$200,126,FALSE)))</f>
        <v/>
      </c>
      <c r="Q17" s="221" t="str">
        <f>IF(ISERROR(VLOOKUP($A17,parlvotes_lh!$A$11:$ZZ$200,146,FALSE))=TRUE,"",IF(VLOOKUP($A17,parlvotes_lh!$A$11:$ZZ$200,146,FALSE)=0,"",VLOOKUP($A17,parlvotes_lh!$A$11:$ZZ$200,146,FALSE)))</f>
        <v/>
      </c>
      <c r="R17" s="221" t="str">
        <f>IF(ISERROR(VLOOKUP($A17,parlvotes_lh!$A$11:$ZZ$200,166,FALSE))=TRUE,"",IF(VLOOKUP($A17,parlvotes_lh!$A$11:$ZZ$200,166,FALSE)=0,"",VLOOKUP($A17,parlvotes_lh!$A$11:$ZZ$200,166,FALSE)))</f>
        <v/>
      </c>
      <c r="S17" s="221" t="str">
        <f>IF(ISERROR(VLOOKUP($A17,parlvotes_lh!$A$11:$ZZ$200,186,FALSE))=TRUE,"",IF(VLOOKUP($A17,parlvotes_lh!$A$11:$ZZ$200,186,FALSE)=0,"",VLOOKUP($A17,parlvotes_lh!$A$11:$ZZ$200,186,FALSE)))</f>
        <v/>
      </c>
      <c r="T17" s="221" t="str">
        <f>IF(ISERROR(VLOOKUP($A17,parlvotes_lh!$A$11:$ZZ$200,206,FALSE))=TRUE,"",IF(VLOOKUP($A17,parlvotes_lh!$A$11:$ZZ$200,206,FALSE)=0,"",VLOOKUP($A17,parlvotes_lh!$A$11:$ZZ$200,206,FALSE)))</f>
        <v/>
      </c>
      <c r="U17" s="221" t="str">
        <f>IF(ISERROR(VLOOKUP($A17,parlvotes_lh!$A$11:$ZZ$200,226,FALSE))=TRUE,"",IF(VLOOKUP($A17,parlvotes_lh!$A$11:$ZZ$200,226,FALSE)=0,"",VLOOKUP($A17,parlvotes_lh!$A$11:$ZZ$200,226,FALSE)))</f>
        <v/>
      </c>
      <c r="V17" s="221" t="str">
        <f>IF(ISERROR(VLOOKUP($A17,parlvotes_lh!$A$11:$ZZ$200,246,FALSE))=TRUE,"",IF(VLOOKUP($A17,parlvotes_lh!$A$11:$ZZ$200,246,FALSE)=0,"",VLOOKUP($A17,parlvotes_lh!$A$11:$ZZ$200,246,FALSE)))</f>
        <v/>
      </c>
      <c r="W17" s="221" t="str">
        <f>IF(ISERROR(VLOOKUP($A17,parlvotes_lh!$A$11:$ZZ$200,266,FALSE))=TRUE,"",IF(VLOOKUP($A17,parlvotes_lh!$A$11:$ZZ$200,266,FALSE)=0,"",VLOOKUP($A17,parlvotes_lh!$A$11:$ZZ$200,266,FALSE)))</f>
        <v/>
      </c>
      <c r="X17" s="221" t="str">
        <f>IF(ISERROR(VLOOKUP($A17,parlvotes_lh!$A$11:$ZZ$200,286,FALSE))=TRUE,"",IF(VLOOKUP($A17,parlvotes_lh!$A$11:$ZZ$200,286,FALSE)=0,"",VLOOKUP($A17,parlvotes_lh!$A$11:$ZZ$200,286,FALSE)))</f>
        <v/>
      </c>
      <c r="Y17" s="221" t="str">
        <f>IF(ISERROR(VLOOKUP($A17,parlvotes_lh!$A$11:$ZZ$200,306,FALSE))=TRUE,"",IF(VLOOKUP($A17,parlvotes_lh!$A$11:$ZZ$200,306,FALSE)=0,"",VLOOKUP($A17,parlvotes_lh!$A$11:$ZZ$200,306,FALSE)))</f>
        <v/>
      </c>
      <c r="Z17" s="221" t="str">
        <f>IF(ISERROR(VLOOKUP($A17,parlvotes_lh!$A$11:$ZZ$200,326,FALSE))=TRUE,"",IF(VLOOKUP($A17,parlvotes_lh!$A$11:$ZZ$200,326,FALSE)=0,"",VLOOKUP($A17,parlvotes_lh!$A$11:$ZZ$200,326,FALSE)))</f>
        <v/>
      </c>
      <c r="AA17" s="221" t="str">
        <f>IF(ISERROR(VLOOKUP($A17,parlvotes_lh!$A$11:$ZZ$200,346,FALSE))=TRUE,"",IF(VLOOKUP($A17,parlvotes_lh!$A$11:$ZZ$200,346,FALSE)=0,"",VLOOKUP($A17,parlvotes_lh!$A$11:$ZZ$200,346,FALSE)))</f>
        <v/>
      </c>
      <c r="AB17" s="221" t="str">
        <f>IF(ISERROR(VLOOKUP($A17,parlvotes_lh!$A$11:$ZZ$200,366,FALSE))=TRUE,"",IF(VLOOKUP($A17,parlvotes_lh!$A$11:$ZZ$200,366,FALSE)=0,"",VLOOKUP($A17,parlvotes_lh!$A$11:$ZZ$200,366,FALSE)))</f>
        <v/>
      </c>
      <c r="AC17" s="221" t="str">
        <f>IF(ISERROR(VLOOKUP($A17,parlvotes_lh!$A$11:$ZZ$200,386,FALSE))=TRUE,"",IF(VLOOKUP($A17,parlvotes_lh!$A$11:$ZZ$200,386,FALSE)=0,"",VLOOKUP($A17,parlvotes_lh!$A$11:$ZZ$200,386,FALSE)))</f>
        <v/>
      </c>
      <c r="AE17" s="222"/>
      <c r="AF17" s="222"/>
      <c r="AG17" s="222"/>
      <c r="AH17" s="222"/>
      <c r="AI17" s="222"/>
      <c r="AJ17" s="222"/>
      <c r="AK17" s="222"/>
      <c r="AL17" s="222"/>
    </row>
    <row r="18" spans="1:38" ht="13.5" customHeight="1" x14ac:dyDescent="0.25">
      <c r="A18" s="215" t="str">
        <f>IF(info_parties!A18="","",info_parties!A18)</f>
        <v>ie_ddi01</v>
      </c>
      <c r="B18" s="98" t="str">
        <f>IF(A18="","",MID(info_weblinks!$C$3,32,3))</f>
        <v>irl</v>
      </c>
      <c r="C18" s="98" t="str">
        <f>IF(info_parties!G18="","",info_parties!G18)</f>
        <v>Direct Democracy Ireland</v>
      </c>
      <c r="D18" s="98" t="str">
        <f>IF(info_parties!K18="","",info_parties!K18)</f>
        <v>Direct Democracy Ireland</v>
      </c>
      <c r="E18" s="98" t="str">
        <f>IF(info_parties!H18="","",info_parties!H18)</f>
        <v>DDI</v>
      </c>
      <c r="F18" s="216" t="str">
        <f t="shared" si="0"/>
        <v/>
      </c>
      <c r="G18" s="217" t="str">
        <f t="shared" si="1"/>
        <v/>
      </c>
      <c r="H18" s="218" t="str">
        <f t="shared" si="2"/>
        <v/>
      </c>
      <c r="I18" s="219" t="str">
        <f t="shared" si="3"/>
        <v/>
      </c>
      <c r="J18" s="220" t="str">
        <f>IF(ISERROR(VLOOKUP($A18,parlvotes_lh!$A$11:$ZZ$200,6,FALSE))=TRUE,"",IF(VLOOKUP($A18,parlvotes_lh!$A$11:$ZZ$200,6,FALSE)=0,"",VLOOKUP($A18,parlvotes_lh!$A$11:$ZZ$200,6,FALSE)))</f>
        <v/>
      </c>
      <c r="K18" s="220" t="str">
        <f>IF(ISERROR(VLOOKUP($A18,parlvotes_lh!$A$11:$ZZ$200,26,FALSE))=TRUE,"",IF(VLOOKUP($A18,parlvotes_lh!$A$11:$ZZ$200,26,FALSE)=0,"",VLOOKUP($A18,parlvotes_lh!$A$11:$ZZ$200,26,FALSE)))</f>
        <v/>
      </c>
      <c r="L18" s="220" t="str">
        <f>IF(ISERROR(VLOOKUP($A18,parlvotes_lh!$A$11:$ZZ$200,46,FALSE))=TRUE,"",IF(VLOOKUP($A18,parlvotes_lh!$A$11:$ZZ$200,46,FALSE)=0,"",VLOOKUP($A18,parlvotes_lh!$A$11:$ZZ$200,46,FALSE)))</f>
        <v/>
      </c>
      <c r="M18" s="220" t="str">
        <f>IF(ISERROR(VLOOKUP($A18,parlvotes_lh!$A$11:$ZZ$200,66,FALSE))=TRUE,"",IF(VLOOKUP($A18,parlvotes_lh!$A$11:$ZZ$200,66,FALSE)=0,"",VLOOKUP($A18,parlvotes_lh!$A$11:$ZZ$200,66,FALSE)))</f>
        <v/>
      </c>
      <c r="N18" s="220" t="str">
        <f>IF(ISERROR(VLOOKUP($A18,parlvotes_lh!$A$11:$ZZ$200,86,FALSE))=TRUE,"",IF(VLOOKUP($A18,parlvotes_lh!$A$11:$ZZ$200,86,FALSE)=0,"",VLOOKUP($A18,parlvotes_lh!$A$11:$ZZ$200,86,FALSE)))</f>
        <v/>
      </c>
      <c r="O18" s="220" t="str">
        <f>IF(ISERROR(VLOOKUP($A18,parlvotes_lh!$A$11:$ZZ$200,106,FALSE))=TRUE,"",IF(VLOOKUP($A18,parlvotes_lh!$A$11:$ZZ$200,106,FALSE)=0,"",VLOOKUP($A18,parlvotes_lh!$A$11:$ZZ$200,106,FALSE)))</f>
        <v/>
      </c>
      <c r="P18" s="220" t="str">
        <f>IF(ISERROR(VLOOKUP($A18,parlvotes_lh!$A$11:$ZZ$200,126,FALSE))=TRUE,"",IF(VLOOKUP($A18,parlvotes_lh!$A$11:$ZZ$200,126,FALSE)=0,"",VLOOKUP($A18,parlvotes_lh!$A$11:$ZZ$200,126,FALSE)))</f>
        <v/>
      </c>
      <c r="Q18" s="221" t="str">
        <f>IF(ISERROR(VLOOKUP($A18,parlvotes_lh!$A$11:$ZZ$200,146,FALSE))=TRUE,"",IF(VLOOKUP($A18,parlvotes_lh!$A$11:$ZZ$200,146,FALSE)=0,"",VLOOKUP($A18,parlvotes_lh!$A$11:$ZZ$200,146,FALSE)))</f>
        <v/>
      </c>
      <c r="R18" s="221" t="str">
        <f>IF(ISERROR(VLOOKUP($A18,parlvotes_lh!$A$11:$ZZ$200,166,FALSE))=TRUE,"",IF(VLOOKUP($A18,parlvotes_lh!$A$11:$ZZ$200,166,FALSE)=0,"",VLOOKUP($A18,parlvotes_lh!$A$11:$ZZ$200,166,FALSE)))</f>
        <v/>
      </c>
      <c r="S18" s="221" t="str">
        <f>IF(ISERROR(VLOOKUP($A18,parlvotes_lh!$A$11:$ZZ$200,186,FALSE))=TRUE,"",IF(VLOOKUP($A18,parlvotes_lh!$A$11:$ZZ$200,186,FALSE)=0,"",VLOOKUP($A18,parlvotes_lh!$A$11:$ZZ$200,186,FALSE)))</f>
        <v/>
      </c>
      <c r="T18" s="221" t="str">
        <f>IF(ISERROR(VLOOKUP($A18,parlvotes_lh!$A$11:$ZZ$200,206,FALSE))=TRUE,"",IF(VLOOKUP($A18,parlvotes_lh!$A$11:$ZZ$200,206,FALSE)=0,"",VLOOKUP($A18,parlvotes_lh!$A$11:$ZZ$200,206,FALSE)))</f>
        <v/>
      </c>
      <c r="U18" s="221" t="str">
        <f>IF(ISERROR(VLOOKUP($A18,parlvotes_lh!$A$11:$ZZ$200,226,FALSE))=TRUE,"",IF(VLOOKUP($A18,parlvotes_lh!$A$11:$ZZ$200,226,FALSE)=0,"",VLOOKUP($A18,parlvotes_lh!$A$11:$ZZ$200,226,FALSE)))</f>
        <v/>
      </c>
      <c r="V18" s="221" t="str">
        <f>IF(ISERROR(VLOOKUP($A18,parlvotes_lh!$A$11:$ZZ$200,246,FALSE))=TRUE,"",IF(VLOOKUP($A18,parlvotes_lh!$A$11:$ZZ$200,246,FALSE)=0,"",VLOOKUP($A18,parlvotes_lh!$A$11:$ZZ$200,246,FALSE)))</f>
        <v/>
      </c>
      <c r="W18" s="221" t="str">
        <f>IF(ISERROR(VLOOKUP($A18,parlvotes_lh!$A$11:$ZZ$200,266,FALSE))=TRUE,"",IF(VLOOKUP($A18,parlvotes_lh!$A$11:$ZZ$200,266,FALSE)=0,"",VLOOKUP($A18,parlvotes_lh!$A$11:$ZZ$200,266,FALSE)))</f>
        <v/>
      </c>
      <c r="X18" s="221" t="str">
        <f>IF(ISERROR(VLOOKUP($A18,parlvotes_lh!$A$11:$ZZ$200,286,FALSE))=TRUE,"",IF(VLOOKUP($A18,parlvotes_lh!$A$11:$ZZ$200,286,FALSE)=0,"",VLOOKUP($A18,parlvotes_lh!$A$11:$ZZ$200,286,FALSE)))</f>
        <v/>
      </c>
      <c r="Y18" s="221" t="str">
        <f>IF(ISERROR(VLOOKUP($A18,parlvotes_lh!$A$11:$ZZ$200,306,FALSE))=TRUE,"",IF(VLOOKUP($A18,parlvotes_lh!$A$11:$ZZ$200,306,FALSE)=0,"",VLOOKUP($A18,parlvotes_lh!$A$11:$ZZ$200,306,FALSE)))</f>
        <v/>
      </c>
      <c r="Z18" s="221" t="str">
        <f>IF(ISERROR(VLOOKUP($A18,parlvotes_lh!$A$11:$ZZ$200,326,FALSE))=TRUE,"",IF(VLOOKUP($A18,parlvotes_lh!$A$11:$ZZ$200,326,FALSE)=0,"",VLOOKUP($A18,parlvotes_lh!$A$11:$ZZ$200,326,FALSE)))</f>
        <v/>
      </c>
      <c r="AA18" s="221" t="str">
        <f>IF(ISERROR(VLOOKUP($A18,parlvotes_lh!$A$11:$ZZ$200,346,FALSE))=TRUE,"",IF(VLOOKUP($A18,parlvotes_lh!$A$11:$ZZ$200,346,FALSE)=0,"",VLOOKUP($A18,parlvotes_lh!$A$11:$ZZ$200,346,FALSE)))</f>
        <v/>
      </c>
      <c r="AB18" s="221" t="str">
        <f>IF(ISERROR(VLOOKUP($A18,parlvotes_lh!$A$11:$ZZ$200,366,FALSE))=TRUE,"",IF(VLOOKUP($A18,parlvotes_lh!$A$11:$ZZ$200,366,FALSE)=0,"",VLOOKUP($A18,parlvotes_lh!$A$11:$ZZ$200,366,FALSE)))</f>
        <v/>
      </c>
      <c r="AC18" s="221" t="str">
        <f>IF(ISERROR(VLOOKUP($A18,parlvotes_lh!$A$11:$ZZ$200,386,FALSE))=TRUE,"",IF(VLOOKUP($A18,parlvotes_lh!$A$11:$ZZ$200,386,FALSE)=0,"",VLOOKUP($A18,parlvotes_lh!$A$11:$ZZ$200,386,FALSE)))</f>
        <v/>
      </c>
    </row>
    <row r="19" spans="1:38" ht="13.5" customHeight="1" x14ac:dyDescent="0.25">
      <c r="A19" s="215" t="str">
        <f>IF(info_parties!A19="","",info_parties!A19)</f>
        <v>ie_pbp01</v>
      </c>
      <c r="B19" s="98" t="str">
        <f>IF(A19="","",MID(info_weblinks!$C$3,32,3))</f>
        <v>irl</v>
      </c>
      <c r="C19" s="98" t="str">
        <f>IF(info_parties!G19="","",info_parties!G19)</f>
        <v>People Before Profit Alliance</v>
      </c>
      <c r="D19" s="98" t="str">
        <f>IF(info_parties!K19="","",info_parties!K19)</f>
        <v>People Before Profit Alliance</v>
      </c>
      <c r="E19" s="98" t="str">
        <f>IF(info_parties!H19="","",info_parties!H19)</f>
        <v>PBP</v>
      </c>
      <c r="F19" s="216" t="str">
        <f t="shared" si="0"/>
        <v/>
      </c>
      <c r="G19" s="217" t="str">
        <f t="shared" si="1"/>
        <v/>
      </c>
      <c r="H19" s="218" t="str">
        <f t="shared" si="2"/>
        <v/>
      </c>
      <c r="I19" s="219" t="str">
        <f t="shared" si="3"/>
        <v/>
      </c>
      <c r="J19" s="220" t="str">
        <f>IF(ISERROR(VLOOKUP($A19,parlvotes_lh!$A$11:$ZZ$200,6,FALSE))=TRUE,"",IF(VLOOKUP($A19,parlvotes_lh!$A$11:$ZZ$200,6,FALSE)=0,"",VLOOKUP($A19,parlvotes_lh!$A$11:$ZZ$200,6,FALSE)))</f>
        <v/>
      </c>
      <c r="K19" s="220" t="str">
        <f>IF(ISERROR(VLOOKUP($A19,parlvotes_lh!$A$11:$ZZ$200,26,FALSE))=TRUE,"",IF(VLOOKUP($A19,parlvotes_lh!$A$11:$ZZ$200,26,FALSE)=0,"",VLOOKUP($A19,parlvotes_lh!$A$11:$ZZ$200,26,FALSE)))</f>
        <v/>
      </c>
      <c r="L19" s="220" t="str">
        <f>IF(ISERROR(VLOOKUP($A19,parlvotes_lh!$A$11:$ZZ$200,46,FALSE))=TRUE,"",IF(VLOOKUP($A19,parlvotes_lh!$A$11:$ZZ$200,46,FALSE)=0,"",VLOOKUP($A19,parlvotes_lh!$A$11:$ZZ$200,46,FALSE)))</f>
        <v/>
      </c>
      <c r="M19" s="220" t="str">
        <f>IF(ISERROR(VLOOKUP($A19,parlvotes_lh!$A$11:$ZZ$200,66,FALSE))=TRUE,"",IF(VLOOKUP($A19,parlvotes_lh!$A$11:$ZZ$200,66,FALSE)=0,"",VLOOKUP($A19,parlvotes_lh!$A$11:$ZZ$200,66,FALSE)))</f>
        <v/>
      </c>
      <c r="N19" s="220" t="str">
        <f>IF(ISERROR(VLOOKUP($A19,parlvotes_lh!$A$11:$ZZ$200,86,FALSE))=TRUE,"",IF(VLOOKUP($A19,parlvotes_lh!$A$11:$ZZ$200,86,FALSE)=0,"",VLOOKUP($A19,parlvotes_lh!$A$11:$ZZ$200,86,FALSE)))</f>
        <v/>
      </c>
      <c r="O19" s="220" t="str">
        <f>IF(ISERROR(VLOOKUP($A19,parlvotes_lh!$A$11:$ZZ$200,106,FALSE))=TRUE,"",IF(VLOOKUP($A19,parlvotes_lh!$A$11:$ZZ$200,106,FALSE)=0,"",VLOOKUP($A19,parlvotes_lh!$A$11:$ZZ$200,106,FALSE)))</f>
        <v/>
      </c>
      <c r="P19" s="220" t="str">
        <f>IF(ISERROR(VLOOKUP($A19,parlvotes_lh!$A$11:$ZZ$200,126,FALSE))=TRUE,"",IF(VLOOKUP($A19,parlvotes_lh!$A$11:$ZZ$200,126,FALSE)=0,"",VLOOKUP($A19,parlvotes_lh!$A$11:$ZZ$200,126,FALSE)))</f>
        <v/>
      </c>
      <c r="Q19" s="221" t="str">
        <f>IF(ISERROR(VLOOKUP($A19,parlvotes_lh!$A$11:$ZZ$200,146,FALSE))=TRUE,"",IF(VLOOKUP($A19,parlvotes_lh!$A$11:$ZZ$200,146,FALSE)=0,"",VLOOKUP($A19,parlvotes_lh!$A$11:$ZZ$200,146,FALSE)))</f>
        <v/>
      </c>
      <c r="R19" s="221" t="str">
        <f>IF(ISERROR(VLOOKUP($A19,parlvotes_lh!$A$11:$ZZ$200,166,FALSE))=TRUE,"",IF(VLOOKUP($A19,parlvotes_lh!$A$11:$ZZ$200,166,FALSE)=0,"",VLOOKUP($A19,parlvotes_lh!$A$11:$ZZ$200,166,FALSE)))</f>
        <v/>
      </c>
      <c r="S19" s="221" t="str">
        <f>IF(ISERROR(VLOOKUP($A19,parlvotes_lh!$A$11:$ZZ$200,186,FALSE))=TRUE,"",IF(VLOOKUP($A19,parlvotes_lh!$A$11:$ZZ$200,186,FALSE)=0,"",VLOOKUP($A19,parlvotes_lh!$A$11:$ZZ$200,186,FALSE)))</f>
        <v/>
      </c>
      <c r="T19" s="221" t="str">
        <f>IF(ISERROR(VLOOKUP($A19,parlvotes_lh!$A$11:$ZZ$200,206,FALSE))=TRUE,"",IF(VLOOKUP($A19,parlvotes_lh!$A$11:$ZZ$200,206,FALSE)=0,"",VLOOKUP($A19,parlvotes_lh!$A$11:$ZZ$200,206,FALSE)))</f>
        <v/>
      </c>
      <c r="U19" s="221" t="str">
        <f>IF(ISERROR(VLOOKUP($A19,parlvotes_lh!$A$11:$ZZ$200,226,FALSE))=TRUE,"",IF(VLOOKUP($A19,parlvotes_lh!$A$11:$ZZ$200,226,FALSE)=0,"",VLOOKUP($A19,parlvotes_lh!$A$11:$ZZ$200,226,FALSE)))</f>
        <v/>
      </c>
      <c r="V19" s="221" t="str">
        <f>IF(ISERROR(VLOOKUP($A19,parlvotes_lh!$A$11:$ZZ$200,246,FALSE))=TRUE,"",IF(VLOOKUP($A19,parlvotes_lh!$A$11:$ZZ$200,246,FALSE)=0,"",VLOOKUP($A19,parlvotes_lh!$A$11:$ZZ$200,246,FALSE)))</f>
        <v/>
      </c>
      <c r="W19" s="221" t="str">
        <f>IF(ISERROR(VLOOKUP($A19,parlvotes_lh!$A$11:$ZZ$200,266,FALSE))=TRUE,"",IF(VLOOKUP($A19,parlvotes_lh!$A$11:$ZZ$200,266,FALSE)=0,"",VLOOKUP($A19,parlvotes_lh!$A$11:$ZZ$200,266,FALSE)))</f>
        <v/>
      </c>
      <c r="X19" s="221" t="str">
        <f>IF(ISERROR(VLOOKUP($A19,parlvotes_lh!$A$11:$ZZ$200,286,FALSE))=TRUE,"",IF(VLOOKUP($A19,parlvotes_lh!$A$11:$ZZ$200,286,FALSE)=0,"",VLOOKUP($A19,parlvotes_lh!$A$11:$ZZ$200,286,FALSE)))</f>
        <v/>
      </c>
      <c r="Y19" s="221" t="str">
        <f>IF(ISERROR(VLOOKUP($A19,parlvotes_lh!$A$11:$ZZ$200,306,FALSE))=TRUE,"",IF(VLOOKUP($A19,parlvotes_lh!$A$11:$ZZ$200,306,FALSE)=0,"",VLOOKUP($A19,parlvotes_lh!$A$11:$ZZ$200,306,FALSE)))</f>
        <v/>
      </c>
      <c r="Z19" s="221" t="str">
        <f>IF(ISERROR(VLOOKUP($A19,parlvotes_lh!$A$11:$ZZ$200,326,FALSE))=TRUE,"",IF(VLOOKUP($A19,parlvotes_lh!$A$11:$ZZ$200,326,FALSE)=0,"",VLOOKUP($A19,parlvotes_lh!$A$11:$ZZ$200,326,FALSE)))</f>
        <v/>
      </c>
      <c r="AA19" s="221" t="str">
        <f>IF(ISERROR(VLOOKUP($A19,parlvotes_lh!$A$11:$ZZ$200,346,FALSE))=TRUE,"",IF(VLOOKUP($A19,parlvotes_lh!$A$11:$ZZ$200,346,FALSE)=0,"",VLOOKUP($A19,parlvotes_lh!$A$11:$ZZ$200,346,FALSE)))</f>
        <v/>
      </c>
      <c r="AB19" s="221" t="str">
        <f>IF(ISERROR(VLOOKUP($A19,parlvotes_lh!$A$11:$ZZ$200,366,FALSE))=TRUE,"",IF(VLOOKUP($A19,parlvotes_lh!$A$11:$ZZ$200,366,FALSE)=0,"",VLOOKUP($A19,parlvotes_lh!$A$11:$ZZ$200,366,FALSE)))</f>
        <v/>
      </c>
      <c r="AC19" s="221" t="str">
        <f>IF(ISERROR(VLOOKUP($A19,parlvotes_lh!$A$11:$ZZ$200,386,FALSE))=TRUE,"",IF(VLOOKUP($A19,parlvotes_lh!$A$11:$ZZ$200,386,FALSE)=0,"",VLOOKUP($A19,parlvotes_lh!$A$11:$ZZ$200,386,FALSE)))</f>
        <v/>
      </c>
    </row>
    <row r="20" spans="1:38" ht="13.5" customHeight="1" x14ac:dyDescent="0.25">
      <c r="A20" s="215" t="str">
        <f>IF(info_parties!A20="","",info_parties!A20)</f>
        <v>ie_fn01</v>
      </c>
      <c r="B20" s="98" t="str">
        <f>IF(A20="","",MID(info_weblinks!$C$3,32,3))</f>
        <v>irl</v>
      </c>
      <c r="C20" s="98" t="str">
        <f>IF(info_parties!G20="","",info_parties!G20)</f>
        <v>New Vision</v>
      </c>
      <c r="D20" s="98" t="str">
        <f>IF(info_parties!K20="","",info_parties!K20)</f>
        <v>Fis Nua</v>
      </c>
      <c r="E20" s="98" t="str">
        <f>IF(info_parties!H20="","",info_parties!H20)</f>
        <v>FN</v>
      </c>
      <c r="F20" s="216" t="str">
        <f t="shared" si="0"/>
        <v/>
      </c>
      <c r="G20" s="217" t="str">
        <f t="shared" si="1"/>
        <v/>
      </c>
      <c r="H20" s="218" t="str">
        <f t="shared" si="2"/>
        <v/>
      </c>
      <c r="I20" s="219" t="str">
        <f t="shared" si="3"/>
        <v/>
      </c>
      <c r="J20" s="220" t="str">
        <f>IF(ISERROR(VLOOKUP($A20,parlvotes_lh!$A$11:$ZZ$200,6,FALSE))=TRUE,"",IF(VLOOKUP($A20,parlvotes_lh!$A$11:$ZZ$200,6,FALSE)=0,"",VLOOKUP($A20,parlvotes_lh!$A$11:$ZZ$200,6,FALSE)))</f>
        <v/>
      </c>
      <c r="K20" s="220" t="str">
        <f>IF(ISERROR(VLOOKUP($A20,parlvotes_lh!$A$11:$ZZ$200,26,FALSE))=TRUE,"",IF(VLOOKUP($A20,parlvotes_lh!$A$11:$ZZ$200,26,FALSE)=0,"",VLOOKUP($A20,parlvotes_lh!$A$11:$ZZ$200,26,FALSE)))</f>
        <v/>
      </c>
      <c r="L20" s="220" t="str">
        <f>IF(ISERROR(VLOOKUP($A20,parlvotes_lh!$A$11:$ZZ$200,46,FALSE))=TRUE,"",IF(VLOOKUP($A20,parlvotes_lh!$A$11:$ZZ$200,46,FALSE)=0,"",VLOOKUP($A20,parlvotes_lh!$A$11:$ZZ$200,46,FALSE)))</f>
        <v/>
      </c>
      <c r="M20" s="220" t="str">
        <f>IF(ISERROR(VLOOKUP($A20,parlvotes_lh!$A$11:$ZZ$200,66,FALSE))=TRUE,"",IF(VLOOKUP($A20,parlvotes_lh!$A$11:$ZZ$200,66,FALSE)=0,"",VLOOKUP($A20,parlvotes_lh!$A$11:$ZZ$200,66,FALSE)))</f>
        <v/>
      </c>
      <c r="N20" s="220" t="str">
        <f>IF(ISERROR(VLOOKUP($A20,parlvotes_lh!$A$11:$ZZ$200,86,FALSE))=TRUE,"",IF(VLOOKUP($A20,parlvotes_lh!$A$11:$ZZ$200,86,FALSE)=0,"",VLOOKUP($A20,parlvotes_lh!$A$11:$ZZ$200,86,FALSE)))</f>
        <v/>
      </c>
      <c r="O20" s="220" t="str">
        <f>IF(ISERROR(VLOOKUP($A20,parlvotes_lh!$A$11:$ZZ$200,106,FALSE))=TRUE,"",IF(VLOOKUP($A20,parlvotes_lh!$A$11:$ZZ$200,106,FALSE)=0,"",VLOOKUP($A20,parlvotes_lh!$A$11:$ZZ$200,106,FALSE)))</f>
        <v/>
      </c>
      <c r="P20" s="220" t="str">
        <f>IF(ISERROR(VLOOKUP($A20,parlvotes_lh!$A$11:$ZZ$200,126,FALSE))=TRUE,"",IF(VLOOKUP($A20,parlvotes_lh!$A$11:$ZZ$200,126,FALSE)=0,"",VLOOKUP($A20,parlvotes_lh!$A$11:$ZZ$200,126,FALSE)))</f>
        <v/>
      </c>
      <c r="Q20" s="221" t="str">
        <f>IF(ISERROR(VLOOKUP($A20,parlvotes_lh!$A$11:$ZZ$200,146,FALSE))=TRUE,"",IF(VLOOKUP($A20,parlvotes_lh!$A$11:$ZZ$200,146,FALSE)=0,"",VLOOKUP($A20,parlvotes_lh!$A$11:$ZZ$200,146,FALSE)))</f>
        <v/>
      </c>
      <c r="R20" s="221" t="str">
        <f>IF(ISERROR(VLOOKUP($A20,parlvotes_lh!$A$11:$ZZ$200,166,FALSE))=TRUE,"",IF(VLOOKUP($A20,parlvotes_lh!$A$11:$ZZ$200,166,FALSE)=0,"",VLOOKUP($A20,parlvotes_lh!$A$11:$ZZ$200,166,FALSE)))</f>
        <v/>
      </c>
      <c r="S20" s="221" t="str">
        <f>IF(ISERROR(VLOOKUP($A20,parlvotes_lh!$A$11:$ZZ$200,186,FALSE))=TRUE,"",IF(VLOOKUP($A20,parlvotes_lh!$A$11:$ZZ$200,186,FALSE)=0,"",VLOOKUP($A20,parlvotes_lh!$A$11:$ZZ$200,186,FALSE)))</f>
        <v/>
      </c>
      <c r="T20" s="221" t="str">
        <f>IF(ISERROR(VLOOKUP($A20,parlvotes_lh!$A$11:$ZZ$200,206,FALSE))=TRUE,"",IF(VLOOKUP($A20,parlvotes_lh!$A$11:$ZZ$200,206,FALSE)=0,"",VLOOKUP($A20,parlvotes_lh!$A$11:$ZZ$200,206,FALSE)))</f>
        <v/>
      </c>
      <c r="U20" s="221" t="str">
        <f>IF(ISERROR(VLOOKUP($A20,parlvotes_lh!$A$11:$ZZ$200,226,FALSE))=TRUE,"",IF(VLOOKUP($A20,parlvotes_lh!$A$11:$ZZ$200,226,FALSE)=0,"",VLOOKUP($A20,parlvotes_lh!$A$11:$ZZ$200,226,FALSE)))</f>
        <v/>
      </c>
      <c r="V20" s="221" t="str">
        <f>IF(ISERROR(VLOOKUP($A20,parlvotes_lh!$A$11:$ZZ$200,246,FALSE))=TRUE,"",IF(VLOOKUP($A20,parlvotes_lh!$A$11:$ZZ$200,246,FALSE)=0,"",VLOOKUP($A20,parlvotes_lh!$A$11:$ZZ$200,246,FALSE)))</f>
        <v/>
      </c>
      <c r="W20" s="221" t="str">
        <f>IF(ISERROR(VLOOKUP($A20,parlvotes_lh!$A$11:$ZZ$200,266,FALSE))=TRUE,"",IF(VLOOKUP($A20,parlvotes_lh!$A$11:$ZZ$200,266,FALSE)=0,"",VLOOKUP($A20,parlvotes_lh!$A$11:$ZZ$200,266,FALSE)))</f>
        <v/>
      </c>
      <c r="X20" s="221" t="str">
        <f>IF(ISERROR(VLOOKUP($A20,parlvotes_lh!$A$11:$ZZ$200,286,FALSE))=TRUE,"",IF(VLOOKUP($A20,parlvotes_lh!$A$11:$ZZ$200,286,FALSE)=0,"",VLOOKUP($A20,parlvotes_lh!$A$11:$ZZ$200,286,FALSE)))</f>
        <v/>
      </c>
      <c r="Y20" s="221" t="str">
        <f>IF(ISERROR(VLOOKUP($A20,parlvotes_lh!$A$11:$ZZ$200,306,FALSE))=TRUE,"",IF(VLOOKUP($A20,parlvotes_lh!$A$11:$ZZ$200,306,FALSE)=0,"",VLOOKUP($A20,parlvotes_lh!$A$11:$ZZ$200,306,FALSE)))</f>
        <v/>
      </c>
      <c r="Z20" s="221" t="str">
        <f>IF(ISERROR(VLOOKUP($A20,parlvotes_lh!$A$11:$ZZ$200,326,FALSE))=TRUE,"",IF(VLOOKUP($A20,parlvotes_lh!$A$11:$ZZ$200,326,FALSE)=0,"",VLOOKUP($A20,parlvotes_lh!$A$11:$ZZ$200,326,FALSE)))</f>
        <v/>
      </c>
      <c r="AA20" s="221" t="str">
        <f>IF(ISERROR(VLOOKUP($A20,parlvotes_lh!$A$11:$ZZ$200,346,FALSE))=TRUE,"",IF(VLOOKUP($A20,parlvotes_lh!$A$11:$ZZ$200,346,FALSE)=0,"",VLOOKUP($A20,parlvotes_lh!$A$11:$ZZ$200,346,FALSE)))</f>
        <v/>
      </c>
      <c r="AB20" s="221" t="str">
        <f>IF(ISERROR(VLOOKUP($A20,parlvotes_lh!$A$11:$ZZ$200,366,FALSE))=TRUE,"",IF(VLOOKUP($A20,parlvotes_lh!$A$11:$ZZ$200,366,FALSE)=0,"",VLOOKUP($A20,parlvotes_lh!$A$11:$ZZ$200,366,FALSE)))</f>
        <v/>
      </c>
      <c r="AC20" s="221" t="str">
        <f>IF(ISERROR(VLOOKUP($A20,parlvotes_lh!$A$11:$ZZ$200,386,FALSE))=TRUE,"",IF(VLOOKUP($A20,parlvotes_lh!$A$11:$ZZ$200,386,FALSE)=0,"",VLOOKUP($A20,parlvotes_lh!$A$11:$ZZ$200,386,FALSE)))</f>
        <v/>
      </c>
    </row>
    <row r="21" spans="1:38" ht="13.5" customHeight="1" x14ac:dyDescent="0.25">
      <c r="A21" s="215" t="str">
        <f>IF(info_parties!A21="","",info_parties!A21)</f>
        <v>ie_independent_pc01</v>
      </c>
      <c r="B21" s="98" t="str">
        <f>IF(A21="","",MID(info_weblinks!$C$3,32,3))</f>
        <v>irl</v>
      </c>
      <c r="C21" s="98" t="str">
        <f>IF(info_parties!G21="","",info_parties!G21)</f>
        <v>Independent-Pat Cox</v>
      </c>
      <c r="D21" s="98" t="str">
        <f>IF(info_parties!K21="","",info_parties!K21)</f>
        <v>-</v>
      </c>
      <c r="E21" s="98" t="str">
        <f>IF(info_parties!H21="","",info_parties!H21)</f>
        <v>no acronym</v>
      </c>
      <c r="F21" s="216" t="str">
        <f t="shared" si="0"/>
        <v/>
      </c>
      <c r="G21" s="217" t="str">
        <f t="shared" si="1"/>
        <v/>
      </c>
      <c r="H21" s="218" t="str">
        <f t="shared" si="2"/>
        <v/>
      </c>
      <c r="I21" s="219" t="str">
        <f t="shared" si="3"/>
        <v/>
      </c>
      <c r="J21" s="220" t="str">
        <f>IF(ISERROR(VLOOKUP($A21,parlvotes_lh!$A$11:$ZZ$200,6,FALSE))=TRUE,"",IF(VLOOKUP($A21,parlvotes_lh!$A$11:$ZZ$200,6,FALSE)=0,"",VLOOKUP($A21,parlvotes_lh!$A$11:$ZZ$200,6,FALSE)))</f>
        <v/>
      </c>
      <c r="K21" s="220" t="str">
        <f>IF(ISERROR(VLOOKUP($A21,parlvotes_lh!$A$11:$ZZ$200,26,FALSE))=TRUE,"",IF(VLOOKUP($A21,parlvotes_lh!$A$11:$ZZ$200,26,FALSE)=0,"",VLOOKUP($A21,parlvotes_lh!$A$11:$ZZ$200,26,FALSE)))</f>
        <v/>
      </c>
      <c r="L21" s="220" t="str">
        <f>IF(ISERROR(VLOOKUP($A21,parlvotes_lh!$A$11:$ZZ$200,46,FALSE))=TRUE,"",IF(VLOOKUP($A21,parlvotes_lh!$A$11:$ZZ$200,46,FALSE)=0,"",VLOOKUP($A21,parlvotes_lh!$A$11:$ZZ$200,46,FALSE)))</f>
        <v/>
      </c>
      <c r="M21" s="220" t="str">
        <f>IF(ISERROR(VLOOKUP($A21,parlvotes_lh!$A$11:$ZZ$200,66,FALSE))=TRUE,"",IF(VLOOKUP($A21,parlvotes_lh!$A$11:$ZZ$200,66,FALSE)=0,"",VLOOKUP($A21,parlvotes_lh!$A$11:$ZZ$200,66,FALSE)))</f>
        <v/>
      </c>
      <c r="N21" s="220" t="str">
        <f>IF(ISERROR(VLOOKUP($A21,parlvotes_lh!$A$11:$ZZ$200,86,FALSE))=TRUE,"",IF(VLOOKUP($A21,parlvotes_lh!$A$11:$ZZ$200,86,FALSE)=0,"",VLOOKUP($A21,parlvotes_lh!$A$11:$ZZ$200,86,FALSE)))</f>
        <v/>
      </c>
      <c r="O21" s="220" t="str">
        <f>IF(ISERROR(VLOOKUP($A21,parlvotes_lh!$A$11:$ZZ$200,106,FALSE))=TRUE,"",IF(VLOOKUP($A21,parlvotes_lh!$A$11:$ZZ$200,106,FALSE)=0,"",VLOOKUP($A21,parlvotes_lh!$A$11:$ZZ$200,106,FALSE)))</f>
        <v/>
      </c>
      <c r="P21" s="220" t="str">
        <f>IF(ISERROR(VLOOKUP($A21,parlvotes_lh!$A$11:$ZZ$200,126,FALSE))=TRUE,"",IF(VLOOKUP($A21,parlvotes_lh!$A$11:$ZZ$200,126,FALSE)=0,"",VLOOKUP($A21,parlvotes_lh!$A$11:$ZZ$200,126,FALSE)))</f>
        <v/>
      </c>
      <c r="Q21" s="221" t="str">
        <f>IF(ISERROR(VLOOKUP($A21,parlvotes_lh!$A$11:$ZZ$200,146,FALSE))=TRUE,"",IF(VLOOKUP($A21,parlvotes_lh!$A$11:$ZZ$200,146,FALSE)=0,"",VLOOKUP($A21,parlvotes_lh!$A$11:$ZZ$200,146,FALSE)))</f>
        <v/>
      </c>
      <c r="R21" s="221" t="str">
        <f>IF(ISERROR(VLOOKUP($A21,parlvotes_lh!$A$11:$ZZ$200,166,FALSE))=TRUE,"",IF(VLOOKUP($A21,parlvotes_lh!$A$11:$ZZ$200,166,FALSE)=0,"",VLOOKUP($A21,parlvotes_lh!$A$11:$ZZ$200,166,FALSE)))</f>
        <v/>
      </c>
      <c r="S21" s="221" t="str">
        <f>IF(ISERROR(VLOOKUP($A21,parlvotes_lh!$A$11:$ZZ$200,186,FALSE))=TRUE,"",IF(VLOOKUP($A21,parlvotes_lh!$A$11:$ZZ$200,186,FALSE)=0,"",VLOOKUP($A21,parlvotes_lh!$A$11:$ZZ$200,186,FALSE)))</f>
        <v/>
      </c>
      <c r="T21" s="221" t="str">
        <f>IF(ISERROR(VLOOKUP($A21,parlvotes_lh!$A$11:$ZZ$200,206,FALSE))=TRUE,"",IF(VLOOKUP($A21,parlvotes_lh!$A$11:$ZZ$200,206,FALSE)=0,"",VLOOKUP($A21,parlvotes_lh!$A$11:$ZZ$200,206,FALSE)))</f>
        <v/>
      </c>
      <c r="U21" s="221" t="str">
        <f>IF(ISERROR(VLOOKUP($A21,parlvotes_lh!$A$11:$ZZ$200,226,FALSE))=TRUE,"",IF(VLOOKUP($A21,parlvotes_lh!$A$11:$ZZ$200,226,FALSE)=0,"",VLOOKUP($A21,parlvotes_lh!$A$11:$ZZ$200,226,FALSE)))</f>
        <v/>
      </c>
      <c r="V21" s="221" t="str">
        <f>IF(ISERROR(VLOOKUP($A21,parlvotes_lh!$A$11:$ZZ$200,246,FALSE))=TRUE,"",IF(VLOOKUP($A21,parlvotes_lh!$A$11:$ZZ$200,246,FALSE)=0,"",VLOOKUP($A21,parlvotes_lh!$A$11:$ZZ$200,246,FALSE)))</f>
        <v/>
      </c>
      <c r="W21" s="221" t="str">
        <f>IF(ISERROR(VLOOKUP($A21,parlvotes_lh!$A$11:$ZZ$200,266,FALSE))=TRUE,"",IF(VLOOKUP($A21,parlvotes_lh!$A$11:$ZZ$200,266,FALSE)=0,"",VLOOKUP($A21,parlvotes_lh!$A$11:$ZZ$200,266,FALSE)))</f>
        <v/>
      </c>
      <c r="X21" s="221" t="str">
        <f>IF(ISERROR(VLOOKUP($A21,parlvotes_lh!$A$11:$ZZ$200,286,FALSE))=TRUE,"",IF(VLOOKUP($A21,parlvotes_lh!$A$11:$ZZ$200,286,FALSE)=0,"",VLOOKUP($A21,parlvotes_lh!$A$11:$ZZ$200,286,FALSE)))</f>
        <v/>
      </c>
      <c r="Y21" s="221" t="str">
        <f>IF(ISERROR(VLOOKUP($A21,parlvotes_lh!$A$11:$ZZ$200,306,FALSE))=TRUE,"",IF(VLOOKUP($A21,parlvotes_lh!$A$11:$ZZ$200,306,FALSE)=0,"",VLOOKUP($A21,parlvotes_lh!$A$11:$ZZ$200,306,FALSE)))</f>
        <v/>
      </c>
      <c r="Z21" s="221" t="str">
        <f>IF(ISERROR(VLOOKUP($A21,parlvotes_lh!$A$11:$ZZ$200,326,FALSE))=TRUE,"",IF(VLOOKUP($A21,parlvotes_lh!$A$11:$ZZ$200,326,FALSE)=0,"",VLOOKUP($A21,parlvotes_lh!$A$11:$ZZ$200,326,FALSE)))</f>
        <v/>
      </c>
      <c r="AA21" s="221" t="str">
        <f>IF(ISERROR(VLOOKUP($A21,parlvotes_lh!$A$11:$ZZ$200,346,FALSE))=TRUE,"",IF(VLOOKUP($A21,parlvotes_lh!$A$11:$ZZ$200,346,FALSE)=0,"",VLOOKUP($A21,parlvotes_lh!$A$11:$ZZ$200,346,FALSE)))</f>
        <v/>
      </c>
      <c r="AB21" s="221" t="str">
        <f>IF(ISERROR(VLOOKUP($A21,parlvotes_lh!$A$11:$ZZ$200,366,FALSE))=TRUE,"",IF(VLOOKUP($A21,parlvotes_lh!$A$11:$ZZ$200,366,FALSE)=0,"",VLOOKUP($A21,parlvotes_lh!$A$11:$ZZ$200,366,FALSE)))</f>
        <v/>
      </c>
      <c r="AC21" s="221" t="str">
        <f>IF(ISERROR(VLOOKUP($A21,parlvotes_lh!$A$11:$ZZ$200,386,FALSE))=TRUE,"",IF(VLOOKUP($A21,parlvotes_lh!$A$11:$ZZ$200,386,FALSE)=0,"",VLOOKUP($A21,parlvotes_lh!$A$11:$ZZ$200,386,FALSE)))</f>
        <v/>
      </c>
    </row>
    <row r="22" spans="1:38" ht="13.5" customHeight="1" x14ac:dyDescent="0.25">
      <c r="A22" s="215" t="str">
        <f>IF(info_parties!A22="","",info_parties!A22)</f>
        <v>ie_independent_ds01</v>
      </c>
      <c r="B22" s="98" t="str">
        <f>IF(A22="","",MID(info_weblinks!$C$3,32,3))</f>
        <v>irl</v>
      </c>
      <c r="C22" s="98" t="str">
        <f>IF(info_parties!G22="","",info_parties!G22)</f>
        <v>Independent-Dana Rosemary Scallion</v>
      </c>
      <c r="D22" s="98" t="str">
        <f>IF(info_parties!K22="","",info_parties!K22)</f>
        <v>-</v>
      </c>
      <c r="E22" s="98" t="str">
        <f>IF(info_parties!H22="","",info_parties!H22)</f>
        <v>no acronym</v>
      </c>
      <c r="F22" s="216" t="str">
        <f t="shared" si="0"/>
        <v/>
      </c>
      <c r="G22" s="217" t="str">
        <f t="shared" si="1"/>
        <v/>
      </c>
      <c r="H22" s="218" t="str">
        <f t="shared" si="2"/>
        <v/>
      </c>
      <c r="I22" s="219" t="str">
        <f t="shared" si="3"/>
        <v/>
      </c>
      <c r="J22" s="220" t="str">
        <f>IF(ISERROR(VLOOKUP($A22,parlvotes_lh!$A$11:$ZZ$200,6,FALSE))=TRUE,"",IF(VLOOKUP($A22,parlvotes_lh!$A$11:$ZZ$200,6,FALSE)=0,"",VLOOKUP($A22,parlvotes_lh!$A$11:$ZZ$200,6,FALSE)))</f>
        <v/>
      </c>
      <c r="K22" s="220" t="str">
        <f>IF(ISERROR(VLOOKUP($A22,parlvotes_lh!$A$11:$ZZ$200,26,FALSE))=TRUE,"",IF(VLOOKUP($A22,parlvotes_lh!$A$11:$ZZ$200,26,FALSE)=0,"",VLOOKUP($A22,parlvotes_lh!$A$11:$ZZ$200,26,FALSE)))</f>
        <v/>
      </c>
      <c r="L22" s="220" t="str">
        <f>IF(ISERROR(VLOOKUP($A22,parlvotes_lh!$A$11:$ZZ$200,46,FALSE))=TRUE,"",IF(VLOOKUP($A22,parlvotes_lh!$A$11:$ZZ$200,46,FALSE)=0,"",VLOOKUP($A22,parlvotes_lh!$A$11:$ZZ$200,46,FALSE)))</f>
        <v/>
      </c>
      <c r="M22" s="220" t="str">
        <f>IF(ISERROR(VLOOKUP($A22,parlvotes_lh!$A$11:$ZZ$200,66,FALSE))=TRUE,"",IF(VLOOKUP($A22,parlvotes_lh!$A$11:$ZZ$200,66,FALSE)=0,"",VLOOKUP($A22,parlvotes_lh!$A$11:$ZZ$200,66,FALSE)))</f>
        <v/>
      </c>
      <c r="N22" s="220" t="str">
        <f>IF(ISERROR(VLOOKUP($A22,parlvotes_lh!$A$11:$ZZ$200,86,FALSE))=TRUE,"",IF(VLOOKUP($A22,parlvotes_lh!$A$11:$ZZ$200,86,FALSE)=0,"",VLOOKUP($A22,parlvotes_lh!$A$11:$ZZ$200,86,FALSE)))</f>
        <v/>
      </c>
      <c r="O22" s="220" t="str">
        <f>IF(ISERROR(VLOOKUP($A22,parlvotes_lh!$A$11:$ZZ$200,106,FALSE))=TRUE,"",IF(VLOOKUP($A22,parlvotes_lh!$A$11:$ZZ$200,106,FALSE)=0,"",VLOOKUP($A22,parlvotes_lh!$A$11:$ZZ$200,106,FALSE)))</f>
        <v/>
      </c>
      <c r="P22" s="220" t="str">
        <f>IF(ISERROR(VLOOKUP($A22,parlvotes_lh!$A$11:$ZZ$200,126,FALSE))=TRUE,"",IF(VLOOKUP($A22,parlvotes_lh!$A$11:$ZZ$200,126,FALSE)=0,"",VLOOKUP($A22,parlvotes_lh!$A$11:$ZZ$200,126,FALSE)))</f>
        <v/>
      </c>
      <c r="Q22" s="221" t="str">
        <f>IF(ISERROR(VLOOKUP($A22,parlvotes_lh!$A$11:$ZZ$200,146,FALSE))=TRUE,"",IF(VLOOKUP($A22,parlvotes_lh!$A$11:$ZZ$200,146,FALSE)=0,"",VLOOKUP($A22,parlvotes_lh!$A$11:$ZZ$200,146,FALSE)))</f>
        <v/>
      </c>
      <c r="R22" s="221" t="str">
        <f>IF(ISERROR(VLOOKUP($A22,parlvotes_lh!$A$11:$ZZ$200,166,FALSE))=TRUE,"",IF(VLOOKUP($A22,parlvotes_lh!$A$11:$ZZ$200,166,FALSE)=0,"",VLOOKUP($A22,parlvotes_lh!$A$11:$ZZ$200,166,FALSE)))</f>
        <v/>
      </c>
      <c r="S22" s="221" t="str">
        <f>IF(ISERROR(VLOOKUP($A22,parlvotes_lh!$A$11:$ZZ$200,186,FALSE))=TRUE,"",IF(VLOOKUP($A22,parlvotes_lh!$A$11:$ZZ$200,186,FALSE)=0,"",VLOOKUP($A22,parlvotes_lh!$A$11:$ZZ$200,186,FALSE)))</f>
        <v/>
      </c>
      <c r="T22" s="221" t="str">
        <f>IF(ISERROR(VLOOKUP($A22,parlvotes_lh!$A$11:$ZZ$200,206,FALSE))=TRUE,"",IF(VLOOKUP($A22,parlvotes_lh!$A$11:$ZZ$200,206,FALSE)=0,"",VLOOKUP($A22,parlvotes_lh!$A$11:$ZZ$200,206,FALSE)))</f>
        <v/>
      </c>
      <c r="U22" s="221" t="str">
        <f>IF(ISERROR(VLOOKUP($A22,parlvotes_lh!$A$11:$ZZ$200,226,FALSE))=TRUE,"",IF(VLOOKUP($A22,parlvotes_lh!$A$11:$ZZ$200,226,FALSE)=0,"",VLOOKUP($A22,parlvotes_lh!$A$11:$ZZ$200,226,FALSE)))</f>
        <v/>
      </c>
      <c r="V22" s="221" t="str">
        <f>IF(ISERROR(VLOOKUP($A22,parlvotes_lh!$A$11:$ZZ$200,246,FALSE))=TRUE,"",IF(VLOOKUP($A22,parlvotes_lh!$A$11:$ZZ$200,246,FALSE)=0,"",VLOOKUP($A22,parlvotes_lh!$A$11:$ZZ$200,246,FALSE)))</f>
        <v/>
      </c>
      <c r="W22" s="221" t="str">
        <f>IF(ISERROR(VLOOKUP($A22,parlvotes_lh!$A$11:$ZZ$200,266,FALSE))=TRUE,"",IF(VLOOKUP($A22,parlvotes_lh!$A$11:$ZZ$200,266,FALSE)=0,"",VLOOKUP($A22,parlvotes_lh!$A$11:$ZZ$200,266,FALSE)))</f>
        <v/>
      </c>
      <c r="X22" s="221" t="str">
        <f>IF(ISERROR(VLOOKUP($A22,parlvotes_lh!$A$11:$ZZ$200,286,FALSE))=TRUE,"",IF(VLOOKUP($A22,parlvotes_lh!$A$11:$ZZ$200,286,FALSE)=0,"",VLOOKUP($A22,parlvotes_lh!$A$11:$ZZ$200,286,FALSE)))</f>
        <v/>
      </c>
      <c r="Y22" s="221" t="str">
        <f>IF(ISERROR(VLOOKUP($A22,parlvotes_lh!$A$11:$ZZ$200,306,FALSE))=TRUE,"",IF(VLOOKUP($A22,parlvotes_lh!$A$11:$ZZ$200,306,FALSE)=0,"",VLOOKUP($A22,parlvotes_lh!$A$11:$ZZ$200,306,FALSE)))</f>
        <v/>
      </c>
      <c r="Z22" s="221" t="str">
        <f>IF(ISERROR(VLOOKUP($A22,parlvotes_lh!$A$11:$ZZ$200,326,FALSE))=TRUE,"",IF(VLOOKUP($A22,parlvotes_lh!$A$11:$ZZ$200,326,FALSE)=0,"",VLOOKUP($A22,parlvotes_lh!$A$11:$ZZ$200,326,FALSE)))</f>
        <v/>
      </c>
      <c r="AA22" s="221" t="str">
        <f>IF(ISERROR(VLOOKUP($A22,parlvotes_lh!$A$11:$ZZ$200,346,FALSE))=TRUE,"",IF(VLOOKUP($A22,parlvotes_lh!$A$11:$ZZ$200,346,FALSE)=0,"",VLOOKUP($A22,parlvotes_lh!$A$11:$ZZ$200,346,FALSE)))</f>
        <v/>
      </c>
      <c r="AB22" s="221" t="str">
        <f>IF(ISERROR(VLOOKUP($A22,parlvotes_lh!$A$11:$ZZ$200,366,FALSE))=TRUE,"",IF(VLOOKUP($A22,parlvotes_lh!$A$11:$ZZ$200,366,FALSE)=0,"",VLOOKUP($A22,parlvotes_lh!$A$11:$ZZ$200,366,FALSE)))</f>
        <v/>
      </c>
      <c r="AC22" s="221" t="str">
        <f>IF(ISERROR(VLOOKUP($A22,parlvotes_lh!$A$11:$ZZ$200,386,FALSE))=TRUE,"",IF(VLOOKUP($A22,parlvotes_lh!$A$11:$ZZ$200,386,FALSE)=0,"",VLOOKUP($A22,parlvotes_lh!$A$11:$ZZ$200,386,FALSE)))</f>
        <v/>
      </c>
    </row>
    <row r="23" spans="1:38" ht="13.5" customHeight="1" x14ac:dyDescent="0.25">
      <c r="A23" s="215" t="str">
        <f>IF(info_parties!A23="","",info_parties!A23)</f>
        <v>ie_independent_mh01</v>
      </c>
      <c r="B23" s="98" t="str">
        <f>IF(A23="","",MID(info_weblinks!$C$3,32,3))</f>
        <v>irl</v>
      </c>
      <c r="C23" s="98" t="str">
        <f>IF(info_parties!G23="","",info_parties!G23)</f>
        <v>Independent-Marian Harkin</v>
      </c>
      <c r="D23" s="98" t="str">
        <f>IF(info_parties!K23="","",info_parties!K23)</f>
        <v>-</v>
      </c>
      <c r="E23" s="98" t="str">
        <f>IF(info_parties!H23="","",info_parties!H23)</f>
        <v>no acronym</v>
      </c>
      <c r="F23" s="216" t="str">
        <f t="shared" si="0"/>
        <v/>
      </c>
      <c r="G23" s="217" t="str">
        <f t="shared" si="1"/>
        <v/>
      </c>
      <c r="H23" s="218" t="str">
        <f t="shared" si="2"/>
        <v/>
      </c>
      <c r="I23" s="219" t="str">
        <f t="shared" si="3"/>
        <v/>
      </c>
      <c r="J23" s="220" t="str">
        <f>IF(ISERROR(VLOOKUP($A23,parlvotes_lh!$A$11:$ZZ$200,6,FALSE))=TRUE,"",IF(VLOOKUP($A23,parlvotes_lh!$A$11:$ZZ$200,6,FALSE)=0,"",VLOOKUP($A23,parlvotes_lh!$A$11:$ZZ$200,6,FALSE)))</f>
        <v/>
      </c>
      <c r="K23" s="220" t="str">
        <f>IF(ISERROR(VLOOKUP($A23,parlvotes_lh!$A$11:$ZZ$200,26,FALSE))=TRUE,"",IF(VLOOKUP($A23,parlvotes_lh!$A$11:$ZZ$200,26,FALSE)=0,"",VLOOKUP($A23,parlvotes_lh!$A$11:$ZZ$200,26,FALSE)))</f>
        <v/>
      </c>
      <c r="L23" s="220" t="str">
        <f>IF(ISERROR(VLOOKUP($A23,parlvotes_lh!$A$11:$ZZ$200,46,FALSE))=TRUE,"",IF(VLOOKUP($A23,parlvotes_lh!$A$11:$ZZ$200,46,FALSE)=0,"",VLOOKUP($A23,parlvotes_lh!$A$11:$ZZ$200,46,FALSE)))</f>
        <v/>
      </c>
      <c r="M23" s="220" t="str">
        <f>IF(ISERROR(VLOOKUP($A23,parlvotes_lh!$A$11:$ZZ$200,66,FALSE))=TRUE,"",IF(VLOOKUP($A23,parlvotes_lh!$A$11:$ZZ$200,66,FALSE)=0,"",VLOOKUP($A23,parlvotes_lh!$A$11:$ZZ$200,66,FALSE)))</f>
        <v/>
      </c>
      <c r="N23" s="220" t="str">
        <f>IF(ISERROR(VLOOKUP($A23,parlvotes_lh!$A$11:$ZZ$200,86,FALSE))=TRUE,"",IF(VLOOKUP($A23,parlvotes_lh!$A$11:$ZZ$200,86,FALSE)=0,"",VLOOKUP($A23,parlvotes_lh!$A$11:$ZZ$200,86,FALSE)))</f>
        <v/>
      </c>
      <c r="O23" s="220" t="str">
        <f>IF(ISERROR(VLOOKUP($A23,parlvotes_lh!$A$11:$ZZ$200,106,FALSE))=TRUE,"",IF(VLOOKUP($A23,parlvotes_lh!$A$11:$ZZ$200,106,FALSE)=0,"",VLOOKUP($A23,parlvotes_lh!$A$11:$ZZ$200,106,FALSE)))</f>
        <v/>
      </c>
      <c r="P23" s="220" t="str">
        <f>IF(ISERROR(VLOOKUP($A23,parlvotes_lh!$A$11:$ZZ$200,126,FALSE))=TRUE,"",IF(VLOOKUP($A23,parlvotes_lh!$A$11:$ZZ$200,126,FALSE)=0,"",VLOOKUP($A23,parlvotes_lh!$A$11:$ZZ$200,126,FALSE)))</f>
        <v/>
      </c>
      <c r="Q23" s="221" t="str">
        <f>IF(ISERROR(VLOOKUP($A23,parlvotes_lh!$A$11:$ZZ$200,146,FALSE))=TRUE,"",IF(VLOOKUP($A23,parlvotes_lh!$A$11:$ZZ$200,146,FALSE)=0,"",VLOOKUP($A23,parlvotes_lh!$A$11:$ZZ$200,146,FALSE)))</f>
        <v/>
      </c>
      <c r="R23" s="221" t="str">
        <f>IF(ISERROR(VLOOKUP($A23,parlvotes_lh!$A$11:$ZZ$200,166,FALSE))=TRUE,"",IF(VLOOKUP($A23,parlvotes_lh!$A$11:$ZZ$200,166,FALSE)=0,"",VLOOKUP($A23,parlvotes_lh!$A$11:$ZZ$200,166,FALSE)))</f>
        <v/>
      </c>
      <c r="S23" s="221" t="str">
        <f>IF(ISERROR(VLOOKUP($A23,parlvotes_lh!$A$11:$ZZ$200,186,FALSE))=TRUE,"",IF(VLOOKUP($A23,parlvotes_lh!$A$11:$ZZ$200,186,FALSE)=0,"",VLOOKUP($A23,parlvotes_lh!$A$11:$ZZ$200,186,FALSE)))</f>
        <v/>
      </c>
      <c r="T23" s="221" t="str">
        <f>IF(ISERROR(VLOOKUP($A23,parlvotes_lh!$A$11:$ZZ$200,206,FALSE))=TRUE,"",IF(VLOOKUP($A23,parlvotes_lh!$A$11:$ZZ$200,206,FALSE)=0,"",VLOOKUP($A23,parlvotes_lh!$A$11:$ZZ$200,206,FALSE)))</f>
        <v/>
      </c>
      <c r="U23" s="221" t="str">
        <f>IF(ISERROR(VLOOKUP($A23,parlvotes_lh!$A$11:$ZZ$200,226,FALSE))=TRUE,"",IF(VLOOKUP($A23,parlvotes_lh!$A$11:$ZZ$200,226,FALSE)=0,"",VLOOKUP($A23,parlvotes_lh!$A$11:$ZZ$200,226,FALSE)))</f>
        <v/>
      </c>
      <c r="V23" s="221" t="str">
        <f>IF(ISERROR(VLOOKUP($A23,parlvotes_lh!$A$11:$ZZ$200,246,FALSE))=TRUE,"",IF(VLOOKUP($A23,parlvotes_lh!$A$11:$ZZ$200,246,FALSE)=0,"",VLOOKUP($A23,parlvotes_lh!$A$11:$ZZ$200,246,FALSE)))</f>
        <v/>
      </c>
      <c r="W23" s="221" t="str">
        <f>IF(ISERROR(VLOOKUP($A23,parlvotes_lh!$A$11:$ZZ$200,266,FALSE))=TRUE,"",IF(VLOOKUP($A23,parlvotes_lh!$A$11:$ZZ$200,266,FALSE)=0,"",VLOOKUP($A23,parlvotes_lh!$A$11:$ZZ$200,266,FALSE)))</f>
        <v/>
      </c>
      <c r="X23" s="221" t="str">
        <f>IF(ISERROR(VLOOKUP($A23,parlvotes_lh!$A$11:$ZZ$200,286,FALSE))=TRUE,"",IF(VLOOKUP($A23,parlvotes_lh!$A$11:$ZZ$200,286,FALSE)=0,"",VLOOKUP($A23,parlvotes_lh!$A$11:$ZZ$200,286,FALSE)))</f>
        <v/>
      </c>
      <c r="Y23" s="221" t="str">
        <f>IF(ISERROR(VLOOKUP($A23,parlvotes_lh!$A$11:$ZZ$200,306,FALSE))=TRUE,"",IF(VLOOKUP($A23,parlvotes_lh!$A$11:$ZZ$200,306,FALSE)=0,"",VLOOKUP($A23,parlvotes_lh!$A$11:$ZZ$200,306,FALSE)))</f>
        <v/>
      </c>
      <c r="Z23" s="221" t="str">
        <f>IF(ISERROR(VLOOKUP($A23,parlvotes_lh!$A$11:$ZZ$200,326,FALSE))=TRUE,"",IF(VLOOKUP($A23,parlvotes_lh!$A$11:$ZZ$200,326,FALSE)=0,"",VLOOKUP($A23,parlvotes_lh!$A$11:$ZZ$200,326,FALSE)))</f>
        <v/>
      </c>
      <c r="AA23" s="221" t="str">
        <f>IF(ISERROR(VLOOKUP($A23,parlvotes_lh!$A$11:$ZZ$200,346,FALSE))=TRUE,"",IF(VLOOKUP($A23,parlvotes_lh!$A$11:$ZZ$200,346,FALSE)=0,"",VLOOKUP($A23,parlvotes_lh!$A$11:$ZZ$200,346,FALSE)))</f>
        <v/>
      </c>
      <c r="AB23" s="221" t="str">
        <f>IF(ISERROR(VLOOKUP($A23,parlvotes_lh!$A$11:$ZZ$200,366,FALSE))=TRUE,"",IF(VLOOKUP($A23,parlvotes_lh!$A$11:$ZZ$200,366,FALSE)=0,"",VLOOKUP($A23,parlvotes_lh!$A$11:$ZZ$200,366,FALSE)))</f>
        <v/>
      </c>
      <c r="AC23" s="221" t="str">
        <f>IF(ISERROR(VLOOKUP($A23,parlvotes_lh!$A$11:$ZZ$200,386,FALSE))=TRUE,"",IF(VLOOKUP($A23,parlvotes_lh!$A$11:$ZZ$200,386,FALSE)=0,"",VLOOKUP($A23,parlvotes_lh!$A$11:$ZZ$200,386,FALSE)))</f>
        <v/>
      </c>
    </row>
    <row r="24" spans="1:38" ht="13.5" customHeight="1" x14ac:dyDescent="0.25">
      <c r="A24" s="215" t="str">
        <f>IF(info_parties!A24="","",info_parties!A24)</f>
        <v>ie_independent_ks01</v>
      </c>
      <c r="B24" s="98" t="str">
        <f>IF(A24="","",MID(info_weblinks!$C$3,32,3))</f>
        <v>irl</v>
      </c>
      <c r="C24" s="98" t="str">
        <f>IF(info_parties!G24="","",info_parties!G24)</f>
        <v>Independent-Kathy Sinnott</v>
      </c>
      <c r="D24" s="98" t="str">
        <f>IF(info_parties!K24="","",info_parties!K24)</f>
        <v>-</v>
      </c>
      <c r="E24" s="98" t="str">
        <f>IF(info_parties!H24="","",info_parties!H24)</f>
        <v>no acronym</v>
      </c>
      <c r="F24" s="216" t="str">
        <f t="shared" si="0"/>
        <v/>
      </c>
      <c r="G24" s="217" t="str">
        <f t="shared" si="1"/>
        <v/>
      </c>
      <c r="H24" s="218" t="str">
        <f t="shared" si="2"/>
        <v/>
      </c>
      <c r="I24" s="219" t="str">
        <f t="shared" si="3"/>
        <v/>
      </c>
      <c r="J24" s="220" t="str">
        <f>IF(ISERROR(VLOOKUP($A24,parlvotes_lh!$A$11:$ZZ$200,6,FALSE))=TRUE,"",IF(VLOOKUP($A24,parlvotes_lh!$A$11:$ZZ$200,6,FALSE)=0,"",VLOOKUP($A24,parlvotes_lh!$A$11:$ZZ$200,6,FALSE)))</f>
        <v/>
      </c>
      <c r="K24" s="220" t="str">
        <f>IF(ISERROR(VLOOKUP($A24,parlvotes_lh!$A$11:$ZZ$200,26,FALSE))=TRUE,"",IF(VLOOKUP($A24,parlvotes_lh!$A$11:$ZZ$200,26,FALSE)=0,"",VLOOKUP($A24,parlvotes_lh!$A$11:$ZZ$200,26,FALSE)))</f>
        <v/>
      </c>
      <c r="L24" s="220" t="str">
        <f>IF(ISERROR(VLOOKUP($A24,parlvotes_lh!$A$11:$ZZ$200,46,FALSE))=TRUE,"",IF(VLOOKUP($A24,parlvotes_lh!$A$11:$ZZ$200,46,FALSE)=0,"",VLOOKUP($A24,parlvotes_lh!$A$11:$ZZ$200,46,FALSE)))</f>
        <v/>
      </c>
      <c r="M24" s="220" t="str">
        <f>IF(ISERROR(VLOOKUP($A24,parlvotes_lh!$A$11:$ZZ$200,66,FALSE))=TRUE,"",IF(VLOOKUP($A24,parlvotes_lh!$A$11:$ZZ$200,66,FALSE)=0,"",VLOOKUP($A24,parlvotes_lh!$A$11:$ZZ$200,66,FALSE)))</f>
        <v/>
      </c>
      <c r="N24" s="220" t="str">
        <f>IF(ISERROR(VLOOKUP($A24,parlvotes_lh!$A$11:$ZZ$200,86,FALSE))=TRUE,"",IF(VLOOKUP($A24,parlvotes_lh!$A$11:$ZZ$200,86,FALSE)=0,"",VLOOKUP($A24,parlvotes_lh!$A$11:$ZZ$200,86,FALSE)))</f>
        <v/>
      </c>
      <c r="O24" s="220" t="str">
        <f>IF(ISERROR(VLOOKUP($A24,parlvotes_lh!$A$11:$ZZ$200,106,FALSE))=TRUE,"",IF(VLOOKUP($A24,parlvotes_lh!$A$11:$ZZ$200,106,FALSE)=0,"",VLOOKUP($A24,parlvotes_lh!$A$11:$ZZ$200,106,FALSE)))</f>
        <v/>
      </c>
      <c r="P24" s="220" t="str">
        <f>IF(ISERROR(VLOOKUP($A24,parlvotes_lh!$A$11:$ZZ$200,126,FALSE))=TRUE,"",IF(VLOOKUP($A24,parlvotes_lh!$A$11:$ZZ$200,126,FALSE)=0,"",VLOOKUP($A24,parlvotes_lh!$A$11:$ZZ$200,126,FALSE)))</f>
        <v/>
      </c>
      <c r="Q24" s="221" t="str">
        <f>IF(ISERROR(VLOOKUP($A24,parlvotes_lh!$A$11:$ZZ$200,146,FALSE))=TRUE,"",IF(VLOOKUP($A24,parlvotes_lh!$A$11:$ZZ$200,146,FALSE)=0,"",VLOOKUP($A24,parlvotes_lh!$A$11:$ZZ$200,146,FALSE)))</f>
        <v/>
      </c>
      <c r="R24" s="221" t="str">
        <f>IF(ISERROR(VLOOKUP($A24,parlvotes_lh!$A$11:$ZZ$200,166,FALSE))=TRUE,"",IF(VLOOKUP($A24,parlvotes_lh!$A$11:$ZZ$200,166,FALSE)=0,"",VLOOKUP($A24,parlvotes_lh!$A$11:$ZZ$200,166,FALSE)))</f>
        <v/>
      </c>
      <c r="S24" s="221" t="str">
        <f>IF(ISERROR(VLOOKUP($A24,parlvotes_lh!$A$11:$ZZ$200,186,FALSE))=TRUE,"",IF(VLOOKUP($A24,parlvotes_lh!$A$11:$ZZ$200,186,FALSE)=0,"",VLOOKUP($A24,parlvotes_lh!$A$11:$ZZ$200,186,FALSE)))</f>
        <v/>
      </c>
      <c r="T24" s="221" t="str">
        <f>IF(ISERROR(VLOOKUP($A24,parlvotes_lh!$A$11:$ZZ$200,206,FALSE))=TRUE,"",IF(VLOOKUP($A24,parlvotes_lh!$A$11:$ZZ$200,206,FALSE)=0,"",VLOOKUP($A24,parlvotes_lh!$A$11:$ZZ$200,206,FALSE)))</f>
        <v/>
      </c>
      <c r="U24" s="221" t="str">
        <f>IF(ISERROR(VLOOKUP($A24,parlvotes_lh!$A$11:$ZZ$200,226,FALSE))=TRUE,"",IF(VLOOKUP($A24,parlvotes_lh!$A$11:$ZZ$200,226,FALSE)=0,"",VLOOKUP($A24,parlvotes_lh!$A$11:$ZZ$200,226,FALSE)))</f>
        <v/>
      </c>
      <c r="V24" s="221" t="str">
        <f>IF(ISERROR(VLOOKUP($A24,parlvotes_lh!$A$11:$ZZ$200,246,FALSE))=TRUE,"",IF(VLOOKUP($A24,parlvotes_lh!$A$11:$ZZ$200,246,FALSE)=0,"",VLOOKUP($A24,parlvotes_lh!$A$11:$ZZ$200,246,FALSE)))</f>
        <v/>
      </c>
      <c r="W24" s="221" t="str">
        <f>IF(ISERROR(VLOOKUP($A24,parlvotes_lh!$A$11:$ZZ$200,266,FALSE))=TRUE,"",IF(VLOOKUP($A24,parlvotes_lh!$A$11:$ZZ$200,266,FALSE)=0,"",VLOOKUP($A24,parlvotes_lh!$A$11:$ZZ$200,266,FALSE)))</f>
        <v/>
      </c>
      <c r="X24" s="221" t="str">
        <f>IF(ISERROR(VLOOKUP($A24,parlvotes_lh!$A$11:$ZZ$200,286,FALSE))=TRUE,"",IF(VLOOKUP($A24,parlvotes_lh!$A$11:$ZZ$200,286,FALSE)=0,"",VLOOKUP($A24,parlvotes_lh!$A$11:$ZZ$200,286,FALSE)))</f>
        <v/>
      </c>
      <c r="Y24" s="221" t="str">
        <f>IF(ISERROR(VLOOKUP($A24,parlvotes_lh!$A$11:$ZZ$200,306,FALSE))=TRUE,"",IF(VLOOKUP($A24,parlvotes_lh!$A$11:$ZZ$200,306,FALSE)=0,"",VLOOKUP($A24,parlvotes_lh!$A$11:$ZZ$200,306,FALSE)))</f>
        <v/>
      </c>
      <c r="Z24" s="221" t="str">
        <f>IF(ISERROR(VLOOKUP($A24,parlvotes_lh!$A$11:$ZZ$200,326,FALSE))=TRUE,"",IF(VLOOKUP($A24,parlvotes_lh!$A$11:$ZZ$200,326,FALSE)=0,"",VLOOKUP($A24,parlvotes_lh!$A$11:$ZZ$200,326,FALSE)))</f>
        <v/>
      </c>
      <c r="AA24" s="221" t="str">
        <f>IF(ISERROR(VLOOKUP($A24,parlvotes_lh!$A$11:$ZZ$200,346,FALSE))=TRUE,"",IF(VLOOKUP($A24,parlvotes_lh!$A$11:$ZZ$200,346,FALSE)=0,"",VLOOKUP($A24,parlvotes_lh!$A$11:$ZZ$200,346,FALSE)))</f>
        <v/>
      </c>
      <c r="AB24" s="221" t="str">
        <f>IF(ISERROR(VLOOKUP($A24,parlvotes_lh!$A$11:$ZZ$200,366,FALSE))=TRUE,"",IF(VLOOKUP($A24,parlvotes_lh!$A$11:$ZZ$200,366,FALSE)=0,"",VLOOKUP($A24,parlvotes_lh!$A$11:$ZZ$200,366,FALSE)))</f>
        <v/>
      </c>
      <c r="AC24" s="221" t="str">
        <f>IF(ISERROR(VLOOKUP($A24,parlvotes_lh!$A$11:$ZZ$200,386,FALSE))=TRUE,"",IF(VLOOKUP($A24,parlvotes_lh!$A$11:$ZZ$200,386,FALSE)=0,"",VLOOKUP($A24,parlvotes_lh!$A$11:$ZZ$200,386,FALSE)))</f>
        <v/>
      </c>
    </row>
    <row r="25" spans="1:38" ht="13.5" customHeight="1" x14ac:dyDescent="0.25">
      <c r="A25" s="215" t="str">
        <f>IF(info_parties!A25="","",info_parties!A25)</f>
        <v>ie_independent_lf01</v>
      </c>
      <c r="B25" s="98" t="str">
        <f>IF(A25="","",MID(info_weblinks!$C$3,32,3))</f>
        <v>irl</v>
      </c>
      <c r="C25" s="98" t="str">
        <f>IF(info_parties!G25="","",info_parties!G25)</f>
        <v>Independent-Luke ‘Ming’ Flanagan</v>
      </c>
      <c r="D25" s="98" t="str">
        <f>IF(info_parties!K25="","",info_parties!K25)</f>
        <v>-</v>
      </c>
      <c r="E25" s="98" t="str">
        <f>IF(info_parties!H25="","",info_parties!H25)</f>
        <v>no acronym</v>
      </c>
      <c r="F25" s="216" t="str">
        <f t="shared" si="0"/>
        <v/>
      </c>
      <c r="G25" s="217" t="str">
        <f t="shared" si="1"/>
        <v/>
      </c>
      <c r="H25" s="218" t="str">
        <f t="shared" si="2"/>
        <v/>
      </c>
      <c r="I25" s="219" t="str">
        <f t="shared" si="3"/>
        <v/>
      </c>
      <c r="J25" s="220" t="str">
        <f>IF(ISERROR(VLOOKUP($A25,parlvotes_lh!$A$11:$ZZ$200,6,FALSE))=TRUE,"",IF(VLOOKUP($A25,parlvotes_lh!$A$11:$ZZ$200,6,FALSE)=0,"",VLOOKUP($A25,parlvotes_lh!$A$11:$ZZ$200,6,FALSE)))</f>
        <v/>
      </c>
      <c r="K25" s="220" t="str">
        <f>IF(ISERROR(VLOOKUP($A25,parlvotes_lh!$A$11:$ZZ$200,26,FALSE))=TRUE,"",IF(VLOOKUP($A25,parlvotes_lh!$A$11:$ZZ$200,26,FALSE)=0,"",VLOOKUP($A25,parlvotes_lh!$A$11:$ZZ$200,26,FALSE)))</f>
        <v/>
      </c>
      <c r="L25" s="220" t="str">
        <f>IF(ISERROR(VLOOKUP($A25,parlvotes_lh!$A$11:$ZZ$200,46,FALSE))=TRUE,"",IF(VLOOKUP($A25,parlvotes_lh!$A$11:$ZZ$200,46,FALSE)=0,"",VLOOKUP($A25,parlvotes_lh!$A$11:$ZZ$200,46,FALSE)))</f>
        <v/>
      </c>
      <c r="M25" s="220" t="str">
        <f>IF(ISERROR(VLOOKUP($A25,parlvotes_lh!$A$11:$ZZ$200,66,FALSE))=TRUE,"",IF(VLOOKUP($A25,parlvotes_lh!$A$11:$ZZ$200,66,FALSE)=0,"",VLOOKUP($A25,parlvotes_lh!$A$11:$ZZ$200,66,FALSE)))</f>
        <v/>
      </c>
      <c r="N25" s="220" t="str">
        <f>IF(ISERROR(VLOOKUP($A25,parlvotes_lh!$A$11:$ZZ$200,86,FALSE))=TRUE,"",IF(VLOOKUP($A25,parlvotes_lh!$A$11:$ZZ$200,86,FALSE)=0,"",VLOOKUP($A25,parlvotes_lh!$A$11:$ZZ$200,86,FALSE)))</f>
        <v/>
      </c>
      <c r="O25" s="220" t="str">
        <f>IF(ISERROR(VLOOKUP($A25,parlvotes_lh!$A$11:$ZZ$200,106,FALSE))=TRUE,"",IF(VLOOKUP($A25,parlvotes_lh!$A$11:$ZZ$200,106,FALSE)=0,"",VLOOKUP($A25,parlvotes_lh!$A$11:$ZZ$200,106,FALSE)))</f>
        <v/>
      </c>
      <c r="P25" s="220" t="str">
        <f>IF(ISERROR(VLOOKUP($A25,parlvotes_lh!$A$11:$ZZ$200,126,FALSE))=TRUE,"",IF(VLOOKUP($A25,parlvotes_lh!$A$11:$ZZ$200,126,FALSE)=0,"",VLOOKUP($A25,parlvotes_lh!$A$11:$ZZ$200,126,FALSE)))</f>
        <v/>
      </c>
      <c r="Q25" s="221" t="str">
        <f>IF(ISERROR(VLOOKUP($A25,parlvotes_lh!$A$11:$ZZ$200,146,FALSE))=TRUE,"",IF(VLOOKUP($A25,parlvotes_lh!$A$11:$ZZ$200,146,FALSE)=0,"",VLOOKUP($A25,parlvotes_lh!$A$11:$ZZ$200,146,FALSE)))</f>
        <v/>
      </c>
      <c r="R25" s="221" t="str">
        <f>IF(ISERROR(VLOOKUP($A25,parlvotes_lh!$A$11:$ZZ$200,166,FALSE))=TRUE,"",IF(VLOOKUP($A25,parlvotes_lh!$A$11:$ZZ$200,166,FALSE)=0,"",VLOOKUP($A25,parlvotes_lh!$A$11:$ZZ$200,166,FALSE)))</f>
        <v/>
      </c>
      <c r="S25" s="221" t="str">
        <f>IF(ISERROR(VLOOKUP($A25,parlvotes_lh!$A$11:$ZZ$200,186,FALSE))=TRUE,"",IF(VLOOKUP($A25,parlvotes_lh!$A$11:$ZZ$200,186,FALSE)=0,"",VLOOKUP($A25,parlvotes_lh!$A$11:$ZZ$200,186,FALSE)))</f>
        <v/>
      </c>
      <c r="T25" s="221" t="str">
        <f>IF(ISERROR(VLOOKUP($A25,parlvotes_lh!$A$11:$ZZ$200,206,FALSE))=TRUE,"",IF(VLOOKUP($A25,parlvotes_lh!$A$11:$ZZ$200,206,FALSE)=0,"",VLOOKUP($A25,parlvotes_lh!$A$11:$ZZ$200,206,FALSE)))</f>
        <v/>
      </c>
      <c r="U25" s="221" t="str">
        <f>IF(ISERROR(VLOOKUP($A25,parlvotes_lh!$A$11:$ZZ$200,226,FALSE))=TRUE,"",IF(VLOOKUP($A25,parlvotes_lh!$A$11:$ZZ$200,226,FALSE)=0,"",VLOOKUP($A25,parlvotes_lh!$A$11:$ZZ$200,226,FALSE)))</f>
        <v/>
      </c>
      <c r="V25" s="221" t="str">
        <f>IF(ISERROR(VLOOKUP($A25,parlvotes_lh!$A$11:$ZZ$200,246,FALSE))=TRUE,"",IF(VLOOKUP($A25,parlvotes_lh!$A$11:$ZZ$200,246,FALSE)=0,"",VLOOKUP($A25,parlvotes_lh!$A$11:$ZZ$200,246,FALSE)))</f>
        <v/>
      </c>
      <c r="W25" s="221" t="str">
        <f>IF(ISERROR(VLOOKUP($A25,parlvotes_lh!$A$11:$ZZ$200,266,FALSE))=TRUE,"",IF(VLOOKUP($A25,parlvotes_lh!$A$11:$ZZ$200,266,FALSE)=0,"",VLOOKUP($A25,parlvotes_lh!$A$11:$ZZ$200,266,FALSE)))</f>
        <v/>
      </c>
      <c r="X25" s="221" t="str">
        <f>IF(ISERROR(VLOOKUP($A25,parlvotes_lh!$A$11:$ZZ$200,286,FALSE))=TRUE,"",IF(VLOOKUP($A25,parlvotes_lh!$A$11:$ZZ$200,286,FALSE)=0,"",VLOOKUP($A25,parlvotes_lh!$A$11:$ZZ$200,286,FALSE)))</f>
        <v/>
      </c>
      <c r="Y25" s="221" t="str">
        <f>IF(ISERROR(VLOOKUP($A25,parlvotes_lh!$A$11:$ZZ$200,306,FALSE))=TRUE,"",IF(VLOOKUP($A25,parlvotes_lh!$A$11:$ZZ$200,306,FALSE)=0,"",VLOOKUP($A25,parlvotes_lh!$A$11:$ZZ$200,306,FALSE)))</f>
        <v/>
      </c>
      <c r="Z25" s="221" t="str">
        <f>IF(ISERROR(VLOOKUP($A25,parlvotes_lh!$A$11:$ZZ$200,326,FALSE))=TRUE,"",IF(VLOOKUP($A25,parlvotes_lh!$A$11:$ZZ$200,326,FALSE)=0,"",VLOOKUP($A25,parlvotes_lh!$A$11:$ZZ$200,326,FALSE)))</f>
        <v/>
      </c>
      <c r="AA25" s="221" t="str">
        <f>IF(ISERROR(VLOOKUP($A25,parlvotes_lh!$A$11:$ZZ$200,346,FALSE))=TRUE,"",IF(VLOOKUP($A25,parlvotes_lh!$A$11:$ZZ$200,346,FALSE)=0,"",VLOOKUP($A25,parlvotes_lh!$A$11:$ZZ$200,346,FALSE)))</f>
        <v/>
      </c>
      <c r="AB25" s="221" t="str">
        <f>IF(ISERROR(VLOOKUP($A25,parlvotes_lh!$A$11:$ZZ$200,366,FALSE))=TRUE,"",IF(VLOOKUP($A25,parlvotes_lh!$A$11:$ZZ$200,366,FALSE)=0,"",VLOOKUP($A25,parlvotes_lh!$A$11:$ZZ$200,366,FALSE)))</f>
        <v/>
      </c>
      <c r="AC25" s="221" t="str">
        <f>IF(ISERROR(VLOOKUP($A25,parlvotes_lh!$A$11:$ZZ$200,386,FALSE))=TRUE,"",IF(VLOOKUP($A25,parlvotes_lh!$A$11:$ZZ$200,386,FALSE)=0,"",VLOOKUP($A25,parlvotes_lh!$A$11:$ZZ$200,386,FALSE)))</f>
        <v/>
      </c>
    </row>
    <row r="26" spans="1:38" ht="13.5" customHeight="1" x14ac:dyDescent="0.25">
      <c r="A26" s="215" t="str">
        <f>IF(info_parties!A26="","",info_parties!A26)</f>
        <v>ie_independent_rm01</v>
      </c>
      <c r="B26" s="98" t="str">
        <f>IF(A26="","",MID(info_weblinks!$C$3,32,3))</f>
        <v>irl</v>
      </c>
      <c r="C26" s="98" t="str">
        <f>IF(info_parties!G26="","",info_parties!G26)</f>
        <v>Independent-Rónán Mullen</v>
      </c>
      <c r="D26" s="98" t="str">
        <f>IF(info_parties!K26="","",info_parties!K26)</f>
        <v>-</v>
      </c>
      <c r="E26" s="98" t="str">
        <f>IF(info_parties!H26="","",info_parties!H26)</f>
        <v>no acronym</v>
      </c>
      <c r="F26" s="216" t="str">
        <f t="shared" si="0"/>
        <v/>
      </c>
      <c r="G26" s="217" t="str">
        <f t="shared" si="1"/>
        <v/>
      </c>
      <c r="H26" s="218" t="str">
        <f t="shared" si="2"/>
        <v/>
      </c>
      <c r="I26" s="219" t="str">
        <f t="shared" si="3"/>
        <v/>
      </c>
      <c r="J26" s="220" t="str">
        <f>IF(ISERROR(VLOOKUP($A26,parlvotes_lh!$A$11:$ZZ$200,6,FALSE))=TRUE,"",IF(VLOOKUP($A26,parlvotes_lh!$A$11:$ZZ$200,6,FALSE)=0,"",VLOOKUP($A26,parlvotes_lh!$A$11:$ZZ$200,6,FALSE)))</f>
        <v/>
      </c>
      <c r="K26" s="220" t="str">
        <f>IF(ISERROR(VLOOKUP($A26,parlvotes_lh!$A$11:$ZZ$200,26,FALSE))=TRUE,"",IF(VLOOKUP($A26,parlvotes_lh!$A$11:$ZZ$200,26,FALSE)=0,"",VLOOKUP($A26,parlvotes_lh!$A$11:$ZZ$200,26,FALSE)))</f>
        <v/>
      </c>
      <c r="L26" s="220" t="str">
        <f>IF(ISERROR(VLOOKUP($A26,parlvotes_lh!$A$11:$ZZ$200,46,FALSE))=TRUE,"",IF(VLOOKUP($A26,parlvotes_lh!$A$11:$ZZ$200,46,FALSE)=0,"",VLOOKUP($A26,parlvotes_lh!$A$11:$ZZ$200,46,FALSE)))</f>
        <v/>
      </c>
      <c r="M26" s="220" t="str">
        <f>IF(ISERROR(VLOOKUP($A26,parlvotes_lh!$A$11:$ZZ$200,66,FALSE))=TRUE,"",IF(VLOOKUP($A26,parlvotes_lh!$A$11:$ZZ$200,66,FALSE)=0,"",VLOOKUP($A26,parlvotes_lh!$A$11:$ZZ$200,66,FALSE)))</f>
        <v/>
      </c>
      <c r="N26" s="220" t="str">
        <f>IF(ISERROR(VLOOKUP($A26,parlvotes_lh!$A$11:$ZZ$200,86,FALSE))=TRUE,"",IF(VLOOKUP($A26,parlvotes_lh!$A$11:$ZZ$200,86,FALSE)=0,"",VLOOKUP($A26,parlvotes_lh!$A$11:$ZZ$200,86,FALSE)))</f>
        <v/>
      </c>
      <c r="O26" s="220" t="str">
        <f>IF(ISERROR(VLOOKUP($A26,parlvotes_lh!$A$11:$ZZ$200,106,FALSE))=TRUE,"",IF(VLOOKUP($A26,parlvotes_lh!$A$11:$ZZ$200,106,FALSE)=0,"",VLOOKUP($A26,parlvotes_lh!$A$11:$ZZ$200,106,FALSE)))</f>
        <v/>
      </c>
      <c r="P26" s="220" t="str">
        <f>IF(ISERROR(VLOOKUP($A26,parlvotes_lh!$A$11:$ZZ$200,126,FALSE))=TRUE,"",IF(VLOOKUP($A26,parlvotes_lh!$A$11:$ZZ$200,126,FALSE)=0,"",VLOOKUP($A26,parlvotes_lh!$A$11:$ZZ$200,126,FALSE)))</f>
        <v/>
      </c>
      <c r="Q26" s="221" t="str">
        <f>IF(ISERROR(VLOOKUP($A26,parlvotes_lh!$A$11:$ZZ$200,146,FALSE))=TRUE,"",IF(VLOOKUP($A26,parlvotes_lh!$A$11:$ZZ$200,146,FALSE)=0,"",VLOOKUP($A26,parlvotes_lh!$A$11:$ZZ$200,146,FALSE)))</f>
        <v/>
      </c>
      <c r="R26" s="221" t="str">
        <f>IF(ISERROR(VLOOKUP($A26,parlvotes_lh!$A$11:$ZZ$200,166,FALSE))=TRUE,"",IF(VLOOKUP($A26,parlvotes_lh!$A$11:$ZZ$200,166,FALSE)=0,"",VLOOKUP($A26,parlvotes_lh!$A$11:$ZZ$200,166,FALSE)))</f>
        <v/>
      </c>
      <c r="S26" s="221" t="str">
        <f>IF(ISERROR(VLOOKUP($A26,parlvotes_lh!$A$11:$ZZ$200,186,FALSE))=TRUE,"",IF(VLOOKUP($A26,parlvotes_lh!$A$11:$ZZ$200,186,FALSE)=0,"",VLOOKUP($A26,parlvotes_lh!$A$11:$ZZ$200,186,FALSE)))</f>
        <v/>
      </c>
      <c r="T26" s="221" t="str">
        <f>IF(ISERROR(VLOOKUP($A26,parlvotes_lh!$A$11:$ZZ$200,206,FALSE))=TRUE,"",IF(VLOOKUP($A26,parlvotes_lh!$A$11:$ZZ$200,206,FALSE)=0,"",VLOOKUP($A26,parlvotes_lh!$A$11:$ZZ$200,206,FALSE)))</f>
        <v/>
      </c>
      <c r="U26" s="221" t="str">
        <f>IF(ISERROR(VLOOKUP($A26,parlvotes_lh!$A$11:$ZZ$200,226,FALSE))=TRUE,"",IF(VLOOKUP($A26,parlvotes_lh!$A$11:$ZZ$200,226,FALSE)=0,"",VLOOKUP($A26,parlvotes_lh!$A$11:$ZZ$200,226,FALSE)))</f>
        <v/>
      </c>
      <c r="V26" s="221" t="str">
        <f>IF(ISERROR(VLOOKUP($A26,parlvotes_lh!$A$11:$ZZ$200,246,FALSE))=TRUE,"",IF(VLOOKUP($A26,parlvotes_lh!$A$11:$ZZ$200,246,FALSE)=0,"",VLOOKUP($A26,parlvotes_lh!$A$11:$ZZ$200,246,FALSE)))</f>
        <v/>
      </c>
      <c r="W26" s="221" t="str">
        <f>IF(ISERROR(VLOOKUP($A26,parlvotes_lh!$A$11:$ZZ$200,266,FALSE))=TRUE,"",IF(VLOOKUP($A26,parlvotes_lh!$A$11:$ZZ$200,266,FALSE)=0,"",VLOOKUP($A26,parlvotes_lh!$A$11:$ZZ$200,266,FALSE)))</f>
        <v/>
      </c>
      <c r="X26" s="221" t="str">
        <f>IF(ISERROR(VLOOKUP($A26,parlvotes_lh!$A$11:$ZZ$200,286,FALSE))=TRUE,"",IF(VLOOKUP($A26,parlvotes_lh!$A$11:$ZZ$200,286,FALSE)=0,"",VLOOKUP($A26,parlvotes_lh!$A$11:$ZZ$200,286,FALSE)))</f>
        <v/>
      </c>
      <c r="Y26" s="221" t="str">
        <f>IF(ISERROR(VLOOKUP($A26,parlvotes_lh!$A$11:$ZZ$200,306,FALSE))=TRUE,"",IF(VLOOKUP($A26,parlvotes_lh!$A$11:$ZZ$200,306,FALSE)=0,"",VLOOKUP($A26,parlvotes_lh!$A$11:$ZZ$200,306,FALSE)))</f>
        <v/>
      </c>
      <c r="Z26" s="221" t="str">
        <f>IF(ISERROR(VLOOKUP($A26,parlvotes_lh!$A$11:$ZZ$200,326,FALSE))=TRUE,"",IF(VLOOKUP($A26,parlvotes_lh!$A$11:$ZZ$200,326,FALSE)=0,"",VLOOKUP($A26,parlvotes_lh!$A$11:$ZZ$200,326,FALSE)))</f>
        <v/>
      </c>
      <c r="AA26" s="221" t="str">
        <f>IF(ISERROR(VLOOKUP($A26,parlvotes_lh!$A$11:$ZZ$200,346,FALSE))=TRUE,"",IF(VLOOKUP($A26,parlvotes_lh!$A$11:$ZZ$200,346,FALSE)=0,"",VLOOKUP($A26,parlvotes_lh!$A$11:$ZZ$200,346,FALSE)))</f>
        <v/>
      </c>
      <c r="AB26" s="221" t="str">
        <f>IF(ISERROR(VLOOKUP($A26,parlvotes_lh!$A$11:$ZZ$200,366,FALSE))=TRUE,"",IF(VLOOKUP($A26,parlvotes_lh!$A$11:$ZZ$200,366,FALSE)=0,"",VLOOKUP($A26,parlvotes_lh!$A$11:$ZZ$200,366,FALSE)))</f>
        <v/>
      </c>
      <c r="AC26" s="221" t="str">
        <f>IF(ISERROR(VLOOKUP($A26,parlvotes_lh!$A$11:$ZZ$200,386,FALSE))=TRUE,"",IF(VLOOKUP($A26,parlvotes_lh!$A$11:$ZZ$200,386,FALSE)=0,"",VLOOKUP($A26,parlvotes_lh!$A$11:$ZZ$200,386,FALSE)))</f>
        <v/>
      </c>
    </row>
    <row r="27" spans="1:38" ht="13.5" customHeight="1" x14ac:dyDescent="0.25">
      <c r="A27" s="215" t="str">
        <f>IF(info_parties!A27="","",info_parties!A27)</f>
        <v>ie_independent_nc01</v>
      </c>
      <c r="B27" s="98" t="str">
        <f>IF(A27="","",MID(info_weblinks!$C$3,32,3))</f>
        <v>irl</v>
      </c>
      <c r="C27" s="98" t="str">
        <f>IF(info_parties!G27="","",info_parties!G27)</f>
        <v>Independent-Nessa Childers</v>
      </c>
      <c r="D27" s="98" t="str">
        <f>IF(info_parties!K27="","",info_parties!K27)</f>
        <v>-</v>
      </c>
      <c r="E27" s="98" t="str">
        <f>IF(info_parties!H27="","",info_parties!H27)</f>
        <v>no acronym</v>
      </c>
      <c r="F27" s="216" t="str">
        <f t="shared" si="0"/>
        <v/>
      </c>
      <c r="G27" s="217" t="str">
        <f t="shared" si="1"/>
        <v/>
      </c>
      <c r="H27" s="218" t="str">
        <f t="shared" si="2"/>
        <v/>
      </c>
      <c r="I27" s="219" t="str">
        <f t="shared" si="3"/>
        <v/>
      </c>
      <c r="J27" s="220" t="str">
        <f>IF(ISERROR(VLOOKUP($A27,parlvotes_lh!$A$11:$ZZ$200,6,FALSE))=TRUE,"",IF(VLOOKUP($A27,parlvotes_lh!$A$11:$ZZ$200,6,FALSE)=0,"",VLOOKUP($A27,parlvotes_lh!$A$11:$ZZ$200,6,FALSE)))</f>
        <v/>
      </c>
      <c r="K27" s="220" t="str">
        <f>IF(ISERROR(VLOOKUP($A27,parlvotes_lh!$A$11:$ZZ$200,26,FALSE))=TRUE,"",IF(VLOOKUP($A27,parlvotes_lh!$A$11:$ZZ$200,26,FALSE)=0,"",VLOOKUP($A27,parlvotes_lh!$A$11:$ZZ$200,26,FALSE)))</f>
        <v/>
      </c>
      <c r="L27" s="220" t="str">
        <f>IF(ISERROR(VLOOKUP($A27,parlvotes_lh!$A$11:$ZZ$200,46,FALSE))=TRUE,"",IF(VLOOKUP($A27,parlvotes_lh!$A$11:$ZZ$200,46,FALSE)=0,"",VLOOKUP($A27,parlvotes_lh!$A$11:$ZZ$200,46,FALSE)))</f>
        <v/>
      </c>
      <c r="M27" s="220" t="str">
        <f>IF(ISERROR(VLOOKUP($A27,parlvotes_lh!$A$11:$ZZ$200,66,FALSE))=TRUE,"",IF(VLOOKUP($A27,parlvotes_lh!$A$11:$ZZ$200,66,FALSE)=0,"",VLOOKUP($A27,parlvotes_lh!$A$11:$ZZ$200,66,FALSE)))</f>
        <v/>
      </c>
      <c r="N27" s="220" t="str">
        <f>IF(ISERROR(VLOOKUP($A27,parlvotes_lh!$A$11:$ZZ$200,86,FALSE))=TRUE,"",IF(VLOOKUP($A27,parlvotes_lh!$A$11:$ZZ$200,86,FALSE)=0,"",VLOOKUP($A27,parlvotes_lh!$A$11:$ZZ$200,86,FALSE)))</f>
        <v/>
      </c>
      <c r="O27" s="220" t="str">
        <f>IF(ISERROR(VLOOKUP($A27,parlvotes_lh!$A$11:$ZZ$200,106,FALSE))=TRUE,"",IF(VLOOKUP($A27,parlvotes_lh!$A$11:$ZZ$200,106,FALSE)=0,"",VLOOKUP($A27,parlvotes_lh!$A$11:$ZZ$200,106,FALSE)))</f>
        <v/>
      </c>
      <c r="P27" s="220" t="str">
        <f>IF(ISERROR(VLOOKUP($A27,parlvotes_lh!$A$11:$ZZ$200,126,FALSE))=TRUE,"",IF(VLOOKUP($A27,parlvotes_lh!$A$11:$ZZ$200,126,FALSE)=0,"",VLOOKUP($A27,parlvotes_lh!$A$11:$ZZ$200,126,FALSE)))</f>
        <v/>
      </c>
      <c r="Q27" s="221" t="str">
        <f>IF(ISERROR(VLOOKUP($A27,parlvotes_lh!$A$11:$ZZ$200,146,FALSE))=TRUE,"",IF(VLOOKUP($A27,parlvotes_lh!$A$11:$ZZ$200,146,FALSE)=0,"",VLOOKUP($A27,parlvotes_lh!$A$11:$ZZ$200,146,FALSE)))</f>
        <v/>
      </c>
      <c r="R27" s="221" t="str">
        <f>IF(ISERROR(VLOOKUP($A27,parlvotes_lh!$A$11:$ZZ$200,166,FALSE))=TRUE,"",IF(VLOOKUP($A27,parlvotes_lh!$A$11:$ZZ$200,166,FALSE)=0,"",VLOOKUP($A27,parlvotes_lh!$A$11:$ZZ$200,166,FALSE)))</f>
        <v/>
      </c>
      <c r="S27" s="221" t="str">
        <f>IF(ISERROR(VLOOKUP($A27,parlvotes_lh!$A$11:$ZZ$200,186,FALSE))=TRUE,"",IF(VLOOKUP($A27,parlvotes_lh!$A$11:$ZZ$200,186,FALSE)=0,"",VLOOKUP($A27,parlvotes_lh!$A$11:$ZZ$200,186,FALSE)))</f>
        <v/>
      </c>
      <c r="T27" s="221" t="str">
        <f>IF(ISERROR(VLOOKUP($A27,parlvotes_lh!$A$11:$ZZ$200,206,FALSE))=TRUE,"",IF(VLOOKUP($A27,parlvotes_lh!$A$11:$ZZ$200,206,FALSE)=0,"",VLOOKUP($A27,parlvotes_lh!$A$11:$ZZ$200,206,FALSE)))</f>
        <v/>
      </c>
      <c r="U27" s="221" t="str">
        <f>IF(ISERROR(VLOOKUP($A27,parlvotes_lh!$A$11:$ZZ$200,226,FALSE))=TRUE,"",IF(VLOOKUP($A27,parlvotes_lh!$A$11:$ZZ$200,226,FALSE)=0,"",VLOOKUP($A27,parlvotes_lh!$A$11:$ZZ$200,226,FALSE)))</f>
        <v/>
      </c>
      <c r="V27" s="221" t="str">
        <f>IF(ISERROR(VLOOKUP($A27,parlvotes_lh!$A$11:$ZZ$200,246,FALSE))=TRUE,"",IF(VLOOKUP($A27,parlvotes_lh!$A$11:$ZZ$200,246,FALSE)=0,"",VLOOKUP($A27,parlvotes_lh!$A$11:$ZZ$200,246,FALSE)))</f>
        <v/>
      </c>
      <c r="W27" s="221" t="str">
        <f>IF(ISERROR(VLOOKUP($A27,parlvotes_lh!$A$11:$ZZ$200,266,FALSE))=TRUE,"",IF(VLOOKUP($A27,parlvotes_lh!$A$11:$ZZ$200,266,FALSE)=0,"",VLOOKUP($A27,parlvotes_lh!$A$11:$ZZ$200,266,FALSE)))</f>
        <v/>
      </c>
      <c r="X27" s="221" t="str">
        <f>IF(ISERROR(VLOOKUP($A27,parlvotes_lh!$A$11:$ZZ$200,286,FALSE))=TRUE,"",IF(VLOOKUP($A27,parlvotes_lh!$A$11:$ZZ$200,286,FALSE)=0,"",VLOOKUP($A27,parlvotes_lh!$A$11:$ZZ$200,286,FALSE)))</f>
        <v/>
      </c>
      <c r="Y27" s="221" t="str">
        <f>IF(ISERROR(VLOOKUP($A27,parlvotes_lh!$A$11:$ZZ$200,306,FALSE))=TRUE,"",IF(VLOOKUP($A27,parlvotes_lh!$A$11:$ZZ$200,306,FALSE)=0,"",VLOOKUP($A27,parlvotes_lh!$A$11:$ZZ$200,306,FALSE)))</f>
        <v/>
      </c>
      <c r="Z27" s="221" t="str">
        <f>IF(ISERROR(VLOOKUP($A27,parlvotes_lh!$A$11:$ZZ$200,326,FALSE))=TRUE,"",IF(VLOOKUP($A27,parlvotes_lh!$A$11:$ZZ$200,326,FALSE)=0,"",VLOOKUP($A27,parlvotes_lh!$A$11:$ZZ$200,326,FALSE)))</f>
        <v/>
      </c>
      <c r="AA27" s="221" t="str">
        <f>IF(ISERROR(VLOOKUP($A27,parlvotes_lh!$A$11:$ZZ$200,346,FALSE))=TRUE,"",IF(VLOOKUP($A27,parlvotes_lh!$A$11:$ZZ$200,346,FALSE)=0,"",VLOOKUP($A27,parlvotes_lh!$A$11:$ZZ$200,346,FALSE)))</f>
        <v/>
      </c>
      <c r="AB27" s="221" t="str">
        <f>IF(ISERROR(VLOOKUP($A27,parlvotes_lh!$A$11:$ZZ$200,366,FALSE))=TRUE,"",IF(VLOOKUP($A27,parlvotes_lh!$A$11:$ZZ$200,366,FALSE)=0,"",VLOOKUP($A27,parlvotes_lh!$A$11:$ZZ$200,366,FALSE)))</f>
        <v/>
      </c>
      <c r="AC27" s="221" t="str">
        <f>IF(ISERROR(VLOOKUP($A27,parlvotes_lh!$A$11:$ZZ$200,386,FALSE))=TRUE,"",IF(VLOOKUP($A27,parlvotes_lh!$A$11:$ZZ$200,386,FALSE)=0,"",VLOOKUP($A27,parlvotes_lh!$A$11:$ZZ$200,386,FALSE)))</f>
        <v/>
      </c>
    </row>
    <row r="28" spans="1:38" ht="13.5" customHeight="1" x14ac:dyDescent="0.25">
      <c r="A28" s="215" t="str">
        <f>IF(info_parties!A28="","",info_parties!A28)</f>
        <v>ie_independent_do01</v>
      </c>
      <c r="B28" s="98" t="str">
        <f>IF(A28="","",MID(info_weblinks!$C$3,32,3))</f>
        <v>irl</v>
      </c>
      <c r="C28" s="98" t="str">
        <f>IF(info_parties!G28="","",info_parties!G28)</f>
        <v>Independent-Diarmuid O’Flynn</v>
      </c>
      <c r="D28" s="98" t="str">
        <f>IF(info_parties!K28="","",info_parties!K28)</f>
        <v>-</v>
      </c>
      <c r="E28" s="98" t="str">
        <f>IF(info_parties!H28="","",info_parties!H28)</f>
        <v>no acronym</v>
      </c>
      <c r="F28" s="216" t="str">
        <f t="shared" si="0"/>
        <v/>
      </c>
      <c r="G28" s="217" t="str">
        <f t="shared" si="1"/>
        <v/>
      </c>
      <c r="H28" s="218" t="str">
        <f t="shared" si="2"/>
        <v/>
      </c>
      <c r="I28" s="219" t="str">
        <f t="shared" si="3"/>
        <v/>
      </c>
      <c r="J28" s="220" t="str">
        <f>IF(ISERROR(VLOOKUP($A28,parlvotes_lh!$A$11:$ZZ$200,6,FALSE))=TRUE,"",IF(VLOOKUP($A28,parlvotes_lh!$A$11:$ZZ$200,6,FALSE)=0,"",VLOOKUP($A28,parlvotes_lh!$A$11:$ZZ$200,6,FALSE)))</f>
        <v/>
      </c>
      <c r="K28" s="220" t="str">
        <f>IF(ISERROR(VLOOKUP($A28,parlvotes_lh!$A$11:$ZZ$200,26,FALSE))=TRUE,"",IF(VLOOKUP($A28,parlvotes_lh!$A$11:$ZZ$200,26,FALSE)=0,"",VLOOKUP($A28,parlvotes_lh!$A$11:$ZZ$200,26,FALSE)))</f>
        <v/>
      </c>
      <c r="L28" s="220" t="str">
        <f>IF(ISERROR(VLOOKUP($A28,parlvotes_lh!$A$11:$ZZ$200,46,FALSE))=TRUE,"",IF(VLOOKUP($A28,parlvotes_lh!$A$11:$ZZ$200,46,FALSE)=0,"",VLOOKUP($A28,parlvotes_lh!$A$11:$ZZ$200,46,FALSE)))</f>
        <v/>
      </c>
      <c r="M28" s="220" t="str">
        <f>IF(ISERROR(VLOOKUP($A28,parlvotes_lh!$A$11:$ZZ$200,66,FALSE))=TRUE,"",IF(VLOOKUP($A28,parlvotes_lh!$A$11:$ZZ$200,66,FALSE)=0,"",VLOOKUP($A28,parlvotes_lh!$A$11:$ZZ$200,66,FALSE)))</f>
        <v/>
      </c>
      <c r="N28" s="220" t="str">
        <f>IF(ISERROR(VLOOKUP($A28,parlvotes_lh!$A$11:$ZZ$200,86,FALSE))=TRUE,"",IF(VLOOKUP($A28,parlvotes_lh!$A$11:$ZZ$200,86,FALSE)=0,"",VLOOKUP($A28,parlvotes_lh!$A$11:$ZZ$200,86,FALSE)))</f>
        <v/>
      </c>
      <c r="O28" s="220" t="str">
        <f>IF(ISERROR(VLOOKUP($A28,parlvotes_lh!$A$11:$ZZ$200,106,FALSE))=TRUE,"",IF(VLOOKUP($A28,parlvotes_lh!$A$11:$ZZ$200,106,FALSE)=0,"",VLOOKUP($A28,parlvotes_lh!$A$11:$ZZ$200,106,FALSE)))</f>
        <v/>
      </c>
      <c r="P28" s="220" t="str">
        <f>IF(ISERROR(VLOOKUP($A28,parlvotes_lh!$A$11:$ZZ$200,126,FALSE))=TRUE,"",IF(VLOOKUP($A28,parlvotes_lh!$A$11:$ZZ$200,126,FALSE)=0,"",VLOOKUP($A28,parlvotes_lh!$A$11:$ZZ$200,126,FALSE)))</f>
        <v/>
      </c>
      <c r="Q28" s="221" t="str">
        <f>IF(ISERROR(VLOOKUP($A28,parlvotes_lh!$A$11:$ZZ$200,146,FALSE))=TRUE,"",IF(VLOOKUP($A28,parlvotes_lh!$A$11:$ZZ$200,146,FALSE)=0,"",VLOOKUP($A28,parlvotes_lh!$A$11:$ZZ$200,146,FALSE)))</f>
        <v/>
      </c>
      <c r="R28" s="221" t="str">
        <f>IF(ISERROR(VLOOKUP($A28,parlvotes_lh!$A$11:$ZZ$200,166,FALSE))=TRUE,"",IF(VLOOKUP($A28,parlvotes_lh!$A$11:$ZZ$200,166,FALSE)=0,"",VLOOKUP($A28,parlvotes_lh!$A$11:$ZZ$200,166,FALSE)))</f>
        <v/>
      </c>
      <c r="S28" s="221" t="str">
        <f>IF(ISERROR(VLOOKUP($A28,parlvotes_lh!$A$11:$ZZ$200,186,FALSE))=TRUE,"",IF(VLOOKUP($A28,parlvotes_lh!$A$11:$ZZ$200,186,FALSE)=0,"",VLOOKUP($A28,parlvotes_lh!$A$11:$ZZ$200,186,FALSE)))</f>
        <v/>
      </c>
      <c r="T28" s="221" t="str">
        <f>IF(ISERROR(VLOOKUP($A28,parlvotes_lh!$A$11:$ZZ$200,206,FALSE))=TRUE,"",IF(VLOOKUP($A28,parlvotes_lh!$A$11:$ZZ$200,206,FALSE)=0,"",VLOOKUP($A28,parlvotes_lh!$A$11:$ZZ$200,206,FALSE)))</f>
        <v/>
      </c>
      <c r="U28" s="221" t="str">
        <f>IF(ISERROR(VLOOKUP($A28,parlvotes_lh!$A$11:$ZZ$200,226,FALSE))=TRUE,"",IF(VLOOKUP($A28,parlvotes_lh!$A$11:$ZZ$200,226,FALSE)=0,"",VLOOKUP($A28,parlvotes_lh!$A$11:$ZZ$200,226,FALSE)))</f>
        <v/>
      </c>
      <c r="V28" s="221" t="str">
        <f>IF(ISERROR(VLOOKUP($A28,parlvotes_lh!$A$11:$ZZ$200,246,FALSE))=TRUE,"",IF(VLOOKUP($A28,parlvotes_lh!$A$11:$ZZ$200,246,FALSE)=0,"",VLOOKUP($A28,parlvotes_lh!$A$11:$ZZ$200,246,FALSE)))</f>
        <v/>
      </c>
      <c r="W28" s="221" t="str">
        <f>IF(ISERROR(VLOOKUP($A28,parlvotes_lh!$A$11:$ZZ$200,266,FALSE))=TRUE,"",IF(VLOOKUP($A28,parlvotes_lh!$A$11:$ZZ$200,266,FALSE)=0,"",VLOOKUP($A28,parlvotes_lh!$A$11:$ZZ$200,266,FALSE)))</f>
        <v/>
      </c>
      <c r="X28" s="221" t="str">
        <f>IF(ISERROR(VLOOKUP($A28,parlvotes_lh!$A$11:$ZZ$200,286,FALSE))=TRUE,"",IF(VLOOKUP($A28,parlvotes_lh!$A$11:$ZZ$200,286,FALSE)=0,"",VLOOKUP($A28,parlvotes_lh!$A$11:$ZZ$200,286,FALSE)))</f>
        <v/>
      </c>
      <c r="Y28" s="221" t="str">
        <f>IF(ISERROR(VLOOKUP($A28,parlvotes_lh!$A$11:$ZZ$200,306,FALSE))=TRUE,"",IF(VLOOKUP($A28,parlvotes_lh!$A$11:$ZZ$200,306,FALSE)=0,"",VLOOKUP($A28,parlvotes_lh!$A$11:$ZZ$200,306,FALSE)))</f>
        <v/>
      </c>
      <c r="Z28" s="221" t="str">
        <f>IF(ISERROR(VLOOKUP($A28,parlvotes_lh!$A$11:$ZZ$200,326,FALSE))=TRUE,"",IF(VLOOKUP($A28,parlvotes_lh!$A$11:$ZZ$200,326,FALSE)=0,"",VLOOKUP($A28,parlvotes_lh!$A$11:$ZZ$200,326,FALSE)))</f>
        <v/>
      </c>
      <c r="AA28" s="221" t="str">
        <f>IF(ISERROR(VLOOKUP($A28,parlvotes_lh!$A$11:$ZZ$200,346,FALSE))=TRUE,"",IF(VLOOKUP($A28,parlvotes_lh!$A$11:$ZZ$200,346,FALSE)=0,"",VLOOKUP($A28,parlvotes_lh!$A$11:$ZZ$200,346,FALSE)))</f>
        <v/>
      </c>
      <c r="AB28" s="221" t="str">
        <f>IF(ISERROR(VLOOKUP($A28,parlvotes_lh!$A$11:$ZZ$200,366,FALSE))=TRUE,"",IF(VLOOKUP($A28,parlvotes_lh!$A$11:$ZZ$200,366,FALSE)=0,"",VLOOKUP($A28,parlvotes_lh!$A$11:$ZZ$200,366,FALSE)))</f>
        <v/>
      </c>
      <c r="AC28" s="221" t="str">
        <f>IF(ISERROR(VLOOKUP($A28,parlvotes_lh!$A$11:$ZZ$200,386,FALSE))=TRUE,"",IF(VLOOKUP($A28,parlvotes_lh!$A$11:$ZZ$200,386,FALSE)=0,"",VLOOKUP($A28,parlvotes_lh!$A$11:$ZZ$200,386,FALSE)))</f>
        <v/>
      </c>
    </row>
    <row r="29" spans="1:38" ht="13.5" customHeight="1" x14ac:dyDescent="0.25">
      <c r="A29" s="215" t="str">
        <f>IF(info_parties!A29="","",info_parties!A29)</f>
        <v>ie_cd01</v>
      </c>
      <c r="B29" s="98" t="str">
        <f>IF(A29="","",MID(info_weblinks!$C$3,32,3))</f>
        <v>irl</v>
      </c>
      <c r="C29" s="98" t="str">
        <f>IF(info_parties!G29="","",info_parties!G29)</f>
        <v>Catholic Democrats</v>
      </c>
      <c r="D29" s="98" t="str">
        <f>IF(info_parties!K29="","",info_parties!K29)</f>
        <v>Catholic Democrats</v>
      </c>
      <c r="E29" s="98" t="str">
        <f>IF(info_parties!H29="","",info_parties!H29)</f>
        <v>CD</v>
      </c>
      <c r="F29" s="216" t="str">
        <f t="shared" si="0"/>
        <v/>
      </c>
      <c r="G29" s="217" t="str">
        <f t="shared" si="1"/>
        <v/>
      </c>
      <c r="H29" s="218" t="str">
        <f t="shared" si="2"/>
        <v/>
      </c>
      <c r="I29" s="219" t="str">
        <f t="shared" si="3"/>
        <v/>
      </c>
      <c r="J29" s="220" t="str">
        <f>IF(ISERROR(VLOOKUP($A29,parlvotes_lh!$A$11:$ZZ$200,6,FALSE))=TRUE,"",IF(VLOOKUP($A29,parlvotes_lh!$A$11:$ZZ$200,6,FALSE)=0,"",VLOOKUP($A29,parlvotes_lh!$A$11:$ZZ$200,6,FALSE)))</f>
        <v/>
      </c>
      <c r="K29" s="220" t="str">
        <f>IF(ISERROR(VLOOKUP($A29,parlvotes_lh!$A$11:$ZZ$200,26,FALSE))=TRUE,"",IF(VLOOKUP($A29,parlvotes_lh!$A$11:$ZZ$200,26,FALSE)=0,"",VLOOKUP($A29,parlvotes_lh!$A$11:$ZZ$200,26,FALSE)))</f>
        <v/>
      </c>
      <c r="L29" s="220" t="str">
        <f>IF(ISERROR(VLOOKUP($A29,parlvotes_lh!$A$11:$ZZ$200,46,FALSE))=TRUE,"",IF(VLOOKUP($A29,parlvotes_lh!$A$11:$ZZ$200,46,FALSE)=0,"",VLOOKUP($A29,parlvotes_lh!$A$11:$ZZ$200,46,FALSE)))</f>
        <v/>
      </c>
      <c r="M29" s="220" t="str">
        <f>IF(ISERROR(VLOOKUP($A29,parlvotes_lh!$A$11:$ZZ$200,66,FALSE))=TRUE,"",IF(VLOOKUP($A29,parlvotes_lh!$A$11:$ZZ$200,66,FALSE)=0,"",VLOOKUP($A29,parlvotes_lh!$A$11:$ZZ$200,66,FALSE)))</f>
        <v/>
      </c>
      <c r="N29" s="220" t="str">
        <f>IF(ISERROR(VLOOKUP($A29,parlvotes_lh!$A$11:$ZZ$200,86,FALSE))=TRUE,"",IF(VLOOKUP($A29,parlvotes_lh!$A$11:$ZZ$200,86,FALSE)=0,"",VLOOKUP($A29,parlvotes_lh!$A$11:$ZZ$200,86,FALSE)))</f>
        <v/>
      </c>
      <c r="O29" s="220" t="str">
        <f>IF(ISERROR(VLOOKUP($A29,parlvotes_lh!$A$11:$ZZ$200,106,FALSE))=TRUE,"",IF(VLOOKUP($A29,parlvotes_lh!$A$11:$ZZ$200,106,FALSE)=0,"",VLOOKUP($A29,parlvotes_lh!$A$11:$ZZ$200,106,FALSE)))</f>
        <v/>
      </c>
      <c r="P29" s="220" t="str">
        <f>IF(ISERROR(VLOOKUP($A29,parlvotes_lh!$A$11:$ZZ$200,126,FALSE))=TRUE,"",IF(VLOOKUP($A29,parlvotes_lh!$A$11:$ZZ$200,126,FALSE)=0,"",VLOOKUP($A29,parlvotes_lh!$A$11:$ZZ$200,126,FALSE)))</f>
        <v/>
      </c>
      <c r="Q29" s="221" t="str">
        <f>IF(ISERROR(VLOOKUP($A29,parlvotes_lh!$A$11:$ZZ$200,146,FALSE))=TRUE,"",IF(VLOOKUP($A29,parlvotes_lh!$A$11:$ZZ$200,146,FALSE)=0,"",VLOOKUP($A29,parlvotes_lh!$A$11:$ZZ$200,146,FALSE)))</f>
        <v/>
      </c>
      <c r="R29" s="221" t="str">
        <f>IF(ISERROR(VLOOKUP($A29,parlvotes_lh!$A$11:$ZZ$200,166,FALSE))=TRUE,"",IF(VLOOKUP($A29,parlvotes_lh!$A$11:$ZZ$200,166,FALSE)=0,"",VLOOKUP($A29,parlvotes_lh!$A$11:$ZZ$200,166,FALSE)))</f>
        <v/>
      </c>
      <c r="S29" s="221" t="str">
        <f>IF(ISERROR(VLOOKUP($A29,parlvotes_lh!$A$11:$ZZ$200,186,FALSE))=TRUE,"",IF(VLOOKUP($A29,parlvotes_lh!$A$11:$ZZ$200,186,FALSE)=0,"",VLOOKUP($A29,parlvotes_lh!$A$11:$ZZ$200,186,FALSE)))</f>
        <v/>
      </c>
      <c r="T29" s="221" t="str">
        <f>IF(ISERROR(VLOOKUP($A29,parlvotes_lh!$A$11:$ZZ$200,206,FALSE))=TRUE,"",IF(VLOOKUP($A29,parlvotes_lh!$A$11:$ZZ$200,206,FALSE)=0,"",VLOOKUP($A29,parlvotes_lh!$A$11:$ZZ$200,206,FALSE)))</f>
        <v/>
      </c>
      <c r="U29" s="221" t="str">
        <f>IF(ISERROR(VLOOKUP($A29,parlvotes_lh!$A$11:$ZZ$200,226,FALSE))=TRUE,"",IF(VLOOKUP($A29,parlvotes_lh!$A$11:$ZZ$200,226,FALSE)=0,"",VLOOKUP($A29,parlvotes_lh!$A$11:$ZZ$200,226,FALSE)))</f>
        <v/>
      </c>
      <c r="V29" s="221" t="str">
        <f>IF(ISERROR(VLOOKUP($A29,parlvotes_lh!$A$11:$ZZ$200,246,FALSE))=TRUE,"",IF(VLOOKUP($A29,parlvotes_lh!$A$11:$ZZ$200,246,FALSE)=0,"",VLOOKUP($A29,parlvotes_lh!$A$11:$ZZ$200,246,FALSE)))</f>
        <v/>
      </c>
      <c r="W29" s="221" t="str">
        <f>IF(ISERROR(VLOOKUP($A29,parlvotes_lh!$A$11:$ZZ$200,266,FALSE))=TRUE,"",IF(VLOOKUP($A29,parlvotes_lh!$A$11:$ZZ$200,266,FALSE)=0,"",VLOOKUP($A29,parlvotes_lh!$A$11:$ZZ$200,266,FALSE)))</f>
        <v/>
      </c>
      <c r="X29" s="221" t="str">
        <f>IF(ISERROR(VLOOKUP($A29,parlvotes_lh!$A$11:$ZZ$200,286,FALSE))=TRUE,"",IF(VLOOKUP($A29,parlvotes_lh!$A$11:$ZZ$200,286,FALSE)=0,"",VLOOKUP($A29,parlvotes_lh!$A$11:$ZZ$200,286,FALSE)))</f>
        <v/>
      </c>
      <c r="Y29" s="221" t="str">
        <f>IF(ISERROR(VLOOKUP($A29,parlvotes_lh!$A$11:$ZZ$200,306,FALSE))=TRUE,"",IF(VLOOKUP($A29,parlvotes_lh!$A$11:$ZZ$200,306,FALSE)=0,"",VLOOKUP($A29,parlvotes_lh!$A$11:$ZZ$200,306,FALSE)))</f>
        <v/>
      </c>
      <c r="Z29" s="221" t="str">
        <f>IF(ISERROR(VLOOKUP($A29,parlvotes_lh!$A$11:$ZZ$200,326,FALSE))=TRUE,"",IF(VLOOKUP($A29,parlvotes_lh!$A$11:$ZZ$200,326,FALSE)=0,"",VLOOKUP($A29,parlvotes_lh!$A$11:$ZZ$200,326,FALSE)))</f>
        <v/>
      </c>
      <c r="AA29" s="221" t="str">
        <f>IF(ISERROR(VLOOKUP($A29,parlvotes_lh!$A$11:$ZZ$200,346,FALSE))=TRUE,"",IF(VLOOKUP($A29,parlvotes_lh!$A$11:$ZZ$200,346,FALSE)=0,"",VLOOKUP($A29,parlvotes_lh!$A$11:$ZZ$200,346,FALSE)))</f>
        <v/>
      </c>
      <c r="AB29" s="221" t="str">
        <f>IF(ISERROR(VLOOKUP($A29,parlvotes_lh!$A$11:$ZZ$200,366,FALSE))=TRUE,"",IF(VLOOKUP($A29,parlvotes_lh!$A$11:$ZZ$200,366,FALSE)=0,"",VLOOKUP($A29,parlvotes_lh!$A$11:$ZZ$200,366,FALSE)))</f>
        <v/>
      </c>
      <c r="AC29" s="221" t="str">
        <f>IF(ISERROR(VLOOKUP($A29,parlvotes_lh!$A$11:$ZZ$200,386,FALSE))=TRUE,"",IF(VLOOKUP($A29,parlvotes_lh!$A$11:$ZZ$200,386,FALSE)=0,"",VLOOKUP($A29,parlvotes_lh!$A$11:$ZZ$200,386,FALSE)))</f>
        <v/>
      </c>
    </row>
    <row r="30" spans="1:38" ht="13.5" customHeight="1" x14ac:dyDescent="0.25">
      <c r="A30" s="215" t="str">
        <f>IF(info_parties!A30="","",info_parties!A30)</f>
        <v>ie_sd01</v>
      </c>
      <c r="B30" s="98" t="str">
        <f>IF(A30="","",MID(info_weblinks!$C$3,32,3))</f>
        <v>irl</v>
      </c>
      <c r="C30" s="98" t="str">
        <f>IF(info_parties!G30="","",info_parties!G30)</f>
        <v>Social Democrats</v>
      </c>
      <c r="D30" s="98" t="str">
        <f>IF(info_parties!K30="","",info_parties!K30)</f>
        <v>Daonlathaigh Shóisialta</v>
      </c>
      <c r="E30" s="98" t="str">
        <f>IF(info_parties!H30="","",info_parties!H30)</f>
        <v>SD</v>
      </c>
      <c r="F30" s="216">
        <f t="shared" si="0"/>
        <v>42426</v>
      </c>
      <c r="G30" s="217">
        <f t="shared" si="1"/>
        <v>43869</v>
      </c>
      <c r="H30" s="218">
        <f t="shared" si="2"/>
        <v>3.0050236884609886E-2</v>
      </c>
      <c r="I30" s="219">
        <f t="shared" si="3"/>
        <v>42426</v>
      </c>
      <c r="J30" s="220" t="str">
        <f>IF(ISERROR(VLOOKUP($A30,parlvotes_lh!$A$11:$ZZ$200,6,FALSE))=TRUE,"",IF(VLOOKUP($A30,parlvotes_lh!$A$11:$ZZ$200,6,FALSE)=0,"",VLOOKUP($A30,parlvotes_lh!$A$11:$ZZ$200,6,FALSE)))</f>
        <v/>
      </c>
      <c r="K30" s="220" t="str">
        <f>IF(ISERROR(VLOOKUP($A30,parlvotes_lh!$A$11:$ZZ$200,26,FALSE))=TRUE,"",IF(VLOOKUP($A30,parlvotes_lh!$A$11:$ZZ$200,26,FALSE)=0,"",VLOOKUP($A30,parlvotes_lh!$A$11:$ZZ$200,26,FALSE)))</f>
        <v/>
      </c>
      <c r="L30" s="220" t="str">
        <f>IF(ISERROR(VLOOKUP($A30,parlvotes_lh!$A$11:$ZZ$200,46,FALSE))=TRUE,"",IF(VLOOKUP($A30,parlvotes_lh!$A$11:$ZZ$200,46,FALSE)=0,"",VLOOKUP($A30,parlvotes_lh!$A$11:$ZZ$200,46,FALSE)))</f>
        <v/>
      </c>
      <c r="M30" s="220" t="str">
        <f>IF(ISERROR(VLOOKUP($A30,parlvotes_lh!$A$11:$ZZ$200,66,FALSE))=TRUE,"",IF(VLOOKUP($A30,parlvotes_lh!$A$11:$ZZ$200,66,FALSE)=0,"",VLOOKUP($A30,parlvotes_lh!$A$11:$ZZ$200,66,FALSE)))</f>
        <v/>
      </c>
      <c r="N30" s="220" t="str">
        <f>IF(ISERROR(VLOOKUP($A30,parlvotes_lh!$A$11:$ZZ$200,86,FALSE))=TRUE,"",IF(VLOOKUP($A30,parlvotes_lh!$A$11:$ZZ$200,86,FALSE)=0,"",VLOOKUP($A30,parlvotes_lh!$A$11:$ZZ$200,86,FALSE)))</f>
        <v/>
      </c>
      <c r="O30" s="220">
        <f>IF(ISERROR(VLOOKUP($A30,parlvotes_lh!$A$11:$ZZ$200,106,FALSE))=TRUE,"",IF(VLOOKUP($A30,parlvotes_lh!$A$11:$ZZ$200,106,FALSE)=0,"",VLOOKUP($A30,parlvotes_lh!$A$11:$ZZ$200,106,FALSE)))</f>
        <v>3.0050236884609886E-2</v>
      </c>
      <c r="P30" s="220">
        <f>IF(ISERROR(VLOOKUP($A30,parlvotes_lh!$A$11:$ZZ$200,126,FALSE))=TRUE,"",IF(VLOOKUP($A30,parlvotes_lh!$A$11:$ZZ$200,126,FALSE)=0,"",VLOOKUP($A30,parlvotes_lh!$A$11:$ZZ$200,126,FALSE)))</f>
        <v>2.9034723783815719E-2</v>
      </c>
      <c r="Q30" s="221" t="str">
        <f>IF(ISERROR(VLOOKUP($A30,parlvotes_lh!$A$11:$ZZ$200,146,FALSE))=TRUE,"",IF(VLOOKUP($A30,parlvotes_lh!$A$11:$ZZ$200,146,FALSE)=0,"",VLOOKUP($A30,parlvotes_lh!$A$11:$ZZ$200,146,FALSE)))</f>
        <v/>
      </c>
      <c r="R30" s="221" t="str">
        <f>IF(ISERROR(VLOOKUP($A30,parlvotes_lh!$A$11:$ZZ$200,166,FALSE))=TRUE,"",IF(VLOOKUP($A30,parlvotes_lh!$A$11:$ZZ$200,166,FALSE)=0,"",VLOOKUP($A30,parlvotes_lh!$A$11:$ZZ$200,166,FALSE)))</f>
        <v/>
      </c>
      <c r="S30" s="221" t="str">
        <f>IF(ISERROR(VLOOKUP($A30,parlvotes_lh!$A$11:$ZZ$200,186,FALSE))=TRUE,"",IF(VLOOKUP($A30,parlvotes_lh!$A$11:$ZZ$200,186,FALSE)=0,"",VLOOKUP($A30,parlvotes_lh!$A$11:$ZZ$200,186,FALSE)))</f>
        <v/>
      </c>
      <c r="T30" s="221" t="str">
        <f>IF(ISERROR(VLOOKUP($A30,parlvotes_lh!$A$11:$ZZ$200,206,FALSE))=TRUE,"",IF(VLOOKUP($A30,parlvotes_lh!$A$11:$ZZ$200,206,FALSE)=0,"",VLOOKUP($A30,parlvotes_lh!$A$11:$ZZ$200,206,FALSE)))</f>
        <v/>
      </c>
      <c r="U30" s="221" t="str">
        <f>IF(ISERROR(VLOOKUP($A30,parlvotes_lh!$A$11:$ZZ$200,226,FALSE))=TRUE,"",IF(VLOOKUP($A30,parlvotes_lh!$A$11:$ZZ$200,226,FALSE)=0,"",VLOOKUP($A30,parlvotes_lh!$A$11:$ZZ$200,226,FALSE)))</f>
        <v/>
      </c>
      <c r="V30" s="221" t="str">
        <f>IF(ISERROR(VLOOKUP($A30,parlvotes_lh!$A$11:$ZZ$200,246,FALSE))=TRUE,"",IF(VLOOKUP($A30,parlvotes_lh!$A$11:$ZZ$200,246,FALSE)=0,"",VLOOKUP($A30,parlvotes_lh!$A$11:$ZZ$200,246,FALSE)))</f>
        <v/>
      </c>
      <c r="W30" s="221" t="str">
        <f>IF(ISERROR(VLOOKUP($A30,parlvotes_lh!$A$11:$ZZ$200,266,FALSE))=TRUE,"",IF(VLOOKUP($A30,parlvotes_lh!$A$11:$ZZ$200,266,FALSE)=0,"",VLOOKUP($A30,parlvotes_lh!$A$11:$ZZ$200,266,FALSE)))</f>
        <v/>
      </c>
      <c r="X30" s="221" t="str">
        <f>IF(ISERROR(VLOOKUP($A30,parlvotes_lh!$A$11:$ZZ$200,286,FALSE))=TRUE,"",IF(VLOOKUP($A30,parlvotes_lh!$A$11:$ZZ$200,286,FALSE)=0,"",VLOOKUP($A30,parlvotes_lh!$A$11:$ZZ$200,286,FALSE)))</f>
        <v/>
      </c>
      <c r="Y30" s="221" t="str">
        <f>IF(ISERROR(VLOOKUP($A30,parlvotes_lh!$A$11:$ZZ$200,306,FALSE))=TRUE,"",IF(VLOOKUP($A30,parlvotes_lh!$A$11:$ZZ$200,306,FALSE)=0,"",VLOOKUP($A30,parlvotes_lh!$A$11:$ZZ$200,306,FALSE)))</f>
        <v/>
      </c>
      <c r="Z30" s="221" t="str">
        <f>IF(ISERROR(VLOOKUP($A30,parlvotes_lh!$A$11:$ZZ$200,326,FALSE))=TRUE,"",IF(VLOOKUP($A30,parlvotes_lh!$A$11:$ZZ$200,326,FALSE)=0,"",VLOOKUP($A30,parlvotes_lh!$A$11:$ZZ$200,326,FALSE)))</f>
        <v/>
      </c>
      <c r="AA30" s="221" t="str">
        <f>IF(ISERROR(VLOOKUP($A30,parlvotes_lh!$A$11:$ZZ$200,346,FALSE))=TRUE,"",IF(VLOOKUP($A30,parlvotes_lh!$A$11:$ZZ$200,346,FALSE)=0,"",VLOOKUP($A30,parlvotes_lh!$A$11:$ZZ$200,346,FALSE)))</f>
        <v/>
      </c>
      <c r="AB30" s="221" t="str">
        <f>IF(ISERROR(VLOOKUP($A30,parlvotes_lh!$A$11:$ZZ$200,366,FALSE))=TRUE,"",IF(VLOOKUP($A30,parlvotes_lh!$A$11:$ZZ$200,366,FALSE)=0,"",VLOOKUP($A30,parlvotes_lh!$A$11:$ZZ$200,366,FALSE)))</f>
        <v/>
      </c>
      <c r="AC30" s="221" t="str">
        <f>IF(ISERROR(VLOOKUP($A30,parlvotes_lh!$A$11:$ZZ$200,386,FALSE))=TRUE,"",IF(VLOOKUP($A30,parlvotes_lh!$A$11:$ZZ$200,386,FALSE)=0,"",VLOOKUP($A30,parlvotes_lh!$A$11:$ZZ$200,386,FALSE)))</f>
        <v/>
      </c>
    </row>
    <row r="31" spans="1:38" ht="13.5" customHeight="1" x14ac:dyDescent="0.25">
      <c r="A31" s="215" t="str">
        <f>IF(info_parties!A31="","",info_parties!A31)</f>
        <v>ie_aaa-pbp01</v>
      </c>
      <c r="B31" s="98" t="str">
        <f>IF(A31="","",MID(info_weblinks!$C$3,32,3))</f>
        <v>irl</v>
      </c>
      <c r="C31" s="98" t="str">
        <f>IF(info_parties!G31="","",info_parties!G31)</f>
        <v>Anti-Austerity Party-People Before Profits</v>
      </c>
      <c r="D31" s="98" t="str">
        <f>IF(info_parties!K31="","",info_parties!K31)</f>
        <v/>
      </c>
      <c r="E31" s="98" t="str">
        <f>IF(info_parties!H31="","",info_parties!H31)</f>
        <v>AAA-PBP</v>
      </c>
      <c r="F31" s="216">
        <f t="shared" si="0"/>
        <v>42426</v>
      </c>
      <c r="G31" s="217">
        <f t="shared" si="1"/>
        <v>43869</v>
      </c>
      <c r="H31" s="218">
        <f t="shared" si="2"/>
        <v>3.9461858178672649E-2</v>
      </c>
      <c r="I31" s="219">
        <f t="shared" si="3"/>
        <v>42426</v>
      </c>
      <c r="J31" s="220" t="str">
        <f>IF(ISERROR(VLOOKUP($A31,parlvotes_lh!$A$11:$ZZ$200,6,FALSE))=TRUE,"",IF(VLOOKUP($A31,parlvotes_lh!$A$11:$ZZ$200,6,FALSE)=0,"",VLOOKUP($A31,parlvotes_lh!$A$11:$ZZ$200,6,FALSE)))</f>
        <v/>
      </c>
      <c r="K31" s="220" t="str">
        <f>IF(ISERROR(VLOOKUP($A31,parlvotes_lh!$A$11:$ZZ$200,26,FALSE))=TRUE,"",IF(VLOOKUP($A31,parlvotes_lh!$A$11:$ZZ$200,26,FALSE)=0,"",VLOOKUP($A31,parlvotes_lh!$A$11:$ZZ$200,26,FALSE)))</f>
        <v/>
      </c>
      <c r="L31" s="220" t="str">
        <f>IF(ISERROR(VLOOKUP($A31,parlvotes_lh!$A$11:$ZZ$200,46,FALSE))=TRUE,"",IF(VLOOKUP($A31,parlvotes_lh!$A$11:$ZZ$200,46,FALSE)=0,"",VLOOKUP($A31,parlvotes_lh!$A$11:$ZZ$200,46,FALSE)))</f>
        <v/>
      </c>
      <c r="M31" s="220" t="str">
        <f>IF(ISERROR(VLOOKUP($A31,parlvotes_lh!$A$11:$ZZ$200,66,FALSE))=TRUE,"",IF(VLOOKUP($A31,parlvotes_lh!$A$11:$ZZ$200,66,FALSE)=0,"",VLOOKUP($A31,parlvotes_lh!$A$11:$ZZ$200,66,FALSE)))</f>
        <v/>
      </c>
      <c r="N31" s="220" t="str">
        <f>IF(ISERROR(VLOOKUP($A31,parlvotes_lh!$A$11:$ZZ$200,86,FALSE))=TRUE,"",IF(VLOOKUP($A31,parlvotes_lh!$A$11:$ZZ$200,86,FALSE)=0,"",VLOOKUP($A31,parlvotes_lh!$A$11:$ZZ$200,86,FALSE)))</f>
        <v/>
      </c>
      <c r="O31" s="220">
        <f>IF(ISERROR(VLOOKUP($A31,parlvotes_lh!$A$11:$ZZ$200,106,FALSE))=TRUE,"",IF(VLOOKUP($A31,parlvotes_lh!$A$11:$ZZ$200,106,FALSE)=0,"",VLOOKUP($A31,parlvotes_lh!$A$11:$ZZ$200,106,FALSE)))</f>
        <v>3.9461858178672649E-2</v>
      </c>
      <c r="P31" s="220">
        <f>IF(ISERROR(VLOOKUP($A31,parlvotes_lh!$A$11:$ZZ$200,126,FALSE))=TRUE,"",IF(VLOOKUP($A31,parlvotes_lh!$A$11:$ZZ$200,126,FALSE)=0,"",VLOOKUP($A31,parlvotes_lh!$A$11:$ZZ$200,126,FALSE)))</f>
        <v>2.6297361699555162E-2</v>
      </c>
      <c r="Q31" s="221" t="str">
        <f>IF(ISERROR(VLOOKUP($A31,parlvotes_lh!$A$11:$ZZ$200,146,FALSE))=TRUE,"",IF(VLOOKUP($A31,parlvotes_lh!$A$11:$ZZ$200,146,FALSE)=0,"",VLOOKUP($A31,parlvotes_lh!$A$11:$ZZ$200,146,FALSE)))</f>
        <v/>
      </c>
      <c r="R31" s="221" t="str">
        <f>IF(ISERROR(VLOOKUP($A31,parlvotes_lh!$A$11:$ZZ$200,166,FALSE))=TRUE,"",IF(VLOOKUP($A31,parlvotes_lh!$A$11:$ZZ$200,166,FALSE)=0,"",VLOOKUP($A31,parlvotes_lh!$A$11:$ZZ$200,166,FALSE)))</f>
        <v/>
      </c>
      <c r="S31" s="221" t="str">
        <f>IF(ISERROR(VLOOKUP($A31,parlvotes_lh!$A$11:$ZZ$200,186,FALSE))=TRUE,"",IF(VLOOKUP($A31,parlvotes_lh!$A$11:$ZZ$200,186,FALSE)=0,"",VLOOKUP($A31,parlvotes_lh!$A$11:$ZZ$200,186,FALSE)))</f>
        <v/>
      </c>
      <c r="T31" s="221" t="str">
        <f>IF(ISERROR(VLOOKUP($A31,parlvotes_lh!$A$11:$ZZ$200,206,FALSE))=TRUE,"",IF(VLOOKUP($A31,parlvotes_lh!$A$11:$ZZ$200,206,FALSE)=0,"",VLOOKUP($A31,parlvotes_lh!$A$11:$ZZ$200,206,FALSE)))</f>
        <v/>
      </c>
      <c r="U31" s="221" t="str">
        <f>IF(ISERROR(VLOOKUP($A31,parlvotes_lh!$A$11:$ZZ$200,226,FALSE))=TRUE,"",IF(VLOOKUP($A31,parlvotes_lh!$A$11:$ZZ$200,226,FALSE)=0,"",VLOOKUP($A31,parlvotes_lh!$A$11:$ZZ$200,226,FALSE)))</f>
        <v/>
      </c>
      <c r="V31" s="221" t="str">
        <f>IF(ISERROR(VLOOKUP($A31,parlvotes_lh!$A$11:$ZZ$200,246,FALSE))=TRUE,"",IF(VLOOKUP($A31,parlvotes_lh!$A$11:$ZZ$200,246,FALSE)=0,"",VLOOKUP($A31,parlvotes_lh!$A$11:$ZZ$200,246,FALSE)))</f>
        <v/>
      </c>
      <c r="W31" s="221" t="str">
        <f>IF(ISERROR(VLOOKUP($A31,parlvotes_lh!$A$11:$ZZ$200,266,FALSE))=TRUE,"",IF(VLOOKUP($A31,parlvotes_lh!$A$11:$ZZ$200,266,FALSE)=0,"",VLOOKUP($A31,parlvotes_lh!$A$11:$ZZ$200,266,FALSE)))</f>
        <v/>
      </c>
      <c r="X31" s="221" t="str">
        <f>IF(ISERROR(VLOOKUP($A31,parlvotes_lh!$A$11:$ZZ$200,286,FALSE))=TRUE,"",IF(VLOOKUP($A31,parlvotes_lh!$A$11:$ZZ$200,286,FALSE)=0,"",VLOOKUP($A31,parlvotes_lh!$A$11:$ZZ$200,286,FALSE)))</f>
        <v/>
      </c>
      <c r="Y31" s="221" t="str">
        <f>IF(ISERROR(VLOOKUP($A31,parlvotes_lh!$A$11:$ZZ$200,306,FALSE))=TRUE,"",IF(VLOOKUP($A31,parlvotes_lh!$A$11:$ZZ$200,306,FALSE)=0,"",VLOOKUP($A31,parlvotes_lh!$A$11:$ZZ$200,306,FALSE)))</f>
        <v/>
      </c>
      <c r="Z31" s="221" t="str">
        <f>IF(ISERROR(VLOOKUP($A31,parlvotes_lh!$A$11:$ZZ$200,326,FALSE))=TRUE,"",IF(VLOOKUP($A31,parlvotes_lh!$A$11:$ZZ$200,326,FALSE)=0,"",VLOOKUP($A31,parlvotes_lh!$A$11:$ZZ$200,326,FALSE)))</f>
        <v/>
      </c>
      <c r="AA31" s="221" t="str">
        <f>IF(ISERROR(VLOOKUP($A31,parlvotes_lh!$A$11:$ZZ$200,346,FALSE))=TRUE,"",IF(VLOOKUP($A31,parlvotes_lh!$A$11:$ZZ$200,346,FALSE)=0,"",VLOOKUP($A31,parlvotes_lh!$A$11:$ZZ$200,346,FALSE)))</f>
        <v/>
      </c>
      <c r="AB31" s="221" t="str">
        <f>IF(ISERROR(VLOOKUP($A31,parlvotes_lh!$A$11:$ZZ$200,366,FALSE))=TRUE,"",IF(VLOOKUP($A31,parlvotes_lh!$A$11:$ZZ$200,366,FALSE)=0,"",VLOOKUP($A31,parlvotes_lh!$A$11:$ZZ$200,366,FALSE)))</f>
        <v/>
      </c>
      <c r="AC31" s="221" t="str">
        <f>IF(ISERROR(VLOOKUP($A31,parlvotes_lh!$A$11:$ZZ$200,386,FALSE))=TRUE,"",IF(VLOOKUP($A31,parlvotes_lh!$A$11:$ZZ$200,386,FALSE)=0,"",VLOOKUP($A31,parlvotes_lh!$A$11:$ZZ$200,386,FALSE)))</f>
        <v/>
      </c>
    </row>
    <row r="32" spans="1:38" ht="13.5" customHeight="1" x14ac:dyDescent="0.25">
      <c r="A32" s="215" t="str">
        <f>IF(info_parties!A32="","",info_parties!A32)</f>
        <v>ie_i4c01</v>
      </c>
      <c r="B32" s="98" t="str">
        <f>IF(A32="","",MID(info_weblinks!$C$3,32,3))</f>
        <v>irl</v>
      </c>
      <c r="C32" s="98" t="str">
        <f>IF(info_parties!G32="","",info_parties!G32)</f>
        <v>Independents 4 Change</v>
      </c>
      <c r="D32" s="98" t="str">
        <f>IF(info_parties!K32="","",info_parties!K32)</f>
        <v>Neamhspleáigh ar son an Athraithe</v>
      </c>
      <c r="E32" s="98" t="str">
        <f>IF(info_parties!H32="","",info_parties!H32)</f>
        <v>I4C</v>
      </c>
      <c r="F32" s="216">
        <f t="shared" si="0"/>
        <v>42426</v>
      </c>
      <c r="G32" s="217">
        <f t="shared" si="1"/>
        <v>43869</v>
      </c>
      <c r="H32" s="218">
        <f t="shared" si="2"/>
        <v>1.4705365243014776E-2</v>
      </c>
      <c r="I32" s="219">
        <f t="shared" si="3"/>
        <v>42426</v>
      </c>
      <c r="J32" s="220" t="str">
        <f>IF(ISERROR(VLOOKUP($A32,parlvotes_lh!$A$11:$ZZ$200,6,FALSE))=TRUE,"",IF(VLOOKUP($A32,parlvotes_lh!$A$11:$ZZ$200,6,FALSE)=0,"",VLOOKUP($A32,parlvotes_lh!$A$11:$ZZ$200,6,FALSE)))</f>
        <v/>
      </c>
      <c r="K32" s="220" t="str">
        <f>IF(ISERROR(VLOOKUP($A32,parlvotes_lh!$A$11:$ZZ$200,26,FALSE))=TRUE,"",IF(VLOOKUP($A32,parlvotes_lh!$A$11:$ZZ$200,26,FALSE)=0,"",VLOOKUP($A32,parlvotes_lh!$A$11:$ZZ$200,26,FALSE)))</f>
        <v/>
      </c>
      <c r="L32" s="220" t="str">
        <f>IF(ISERROR(VLOOKUP($A32,parlvotes_lh!$A$11:$ZZ$200,46,FALSE))=TRUE,"",IF(VLOOKUP($A32,parlvotes_lh!$A$11:$ZZ$200,46,FALSE)=0,"",VLOOKUP($A32,parlvotes_lh!$A$11:$ZZ$200,46,FALSE)))</f>
        <v/>
      </c>
      <c r="M32" s="220" t="str">
        <f>IF(ISERROR(VLOOKUP($A32,parlvotes_lh!$A$11:$ZZ$200,66,FALSE))=TRUE,"",IF(VLOOKUP($A32,parlvotes_lh!$A$11:$ZZ$200,66,FALSE)=0,"",VLOOKUP($A32,parlvotes_lh!$A$11:$ZZ$200,66,FALSE)))</f>
        <v/>
      </c>
      <c r="N32" s="220" t="str">
        <f>IF(ISERROR(VLOOKUP($A32,parlvotes_lh!$A$11:$ZZ$200,86,FALSE))=TRUE,"",IF(VLOOKUP($A32,parlvotes_lh!$A$11:$ZZ$200,86,FALSE)=0,"",VLOOKUP($A32,parlvotes_lh!$A$11:$ZZ$200,86,FALSE)))</f>
        <v/>
      </c>
      <c r="O32" s="220">
        <f>IF(ISERROR(VLOOKUP($A32,parlvotes_lh!$A$11:$ZZ$200,106,FALSE))=TRUE,"",IF(VLOOKUP($A32,parlvotes_lh!$A$11:$ZZ$200,106,FALSE)=0,"",VLOOKUP($A32,parlvotes_lh!$A$11:$ZZ$200,106,FALSE)))</f>
        <v>1.4705365243014776E-2</v>
      </c>
      <c r="P32" s="220">
        <f>IF(ISERROR(VLOOKUP($A32,parlvotes_lh!$A$11:$ZZ$200,126,FALSE))=TRUE,"",IF(VLOOKUP($A32,parlvotes_lh!$A$11:$ZZ$200,126,FALSE)=0,"",VLOOKUP($A32,parlvotes_lh!$A$11:$ZZ$200,126,FALSE)))</f>
        <v>3.8566715930329854E-3</v>
      </c>
      <c r="Q32" s="221" t="str">
        <f>IF(ISERROR(VLOOKUP($A32,parlvotes_lh!$A$11:$ZZ$200,146,FALSE))=TRUE,"",IF(VLOOKUP($A32,parlvotes_lh!$A$11:$ZZ$200,146,FALSE)=0,"",VLOOKUP($A32,parlvotes_lh!$A$11:$ZZ$200,146,FALSE)))</f>
        <v/>
      </c>
      <c r="R32" s="221" t="str">
        <f>IF(ISERROR(VLOOKUP($A32,parlvotes_lh!$A$11:$ZZ$200,166,FALSE))=TRUE,"",IF(VLOOKUP($A32,parlvotes_lh!$A$11:$ZZ$200,166,FALSE)=0,"",VLOOKUP($A32,parlvotes_lh!$A$11:$ZZ$200,166,FALSE)))</f>
        <v/>
      </c>
      <c r="S32" s="221" t="str">
        <f>IF(ISERROR(VLOOKUP($A32,parlvotes_lh!$A$11:$ZZ$200,186,FALSE))=TRUE,"",IF(VLOOKUP($A32,parlvotes_lh!$A$11:$ZZ$200,186,FALSE)=0,"",VLOOKUP($A32,parlvotes_lh!$A$11:$ZZ$200,186,FALSE)))</f>
        <v/>
      </c>
      <c r="T32" s="221" t="str">
        <f>IF(ISERROR(VLOOKUP($A32,parlvotes_lh!$A$11:$ZZ$200,206,FALSE))=TRUE,"",IF(VLOOKUP($A32,parlvotes_lh!$A$11:$ZZ$200,206,FALSE)=0,"",VLOOKUP($A32,parlvotes_lh!$A$11:$ZZ$200,206,FALSE)))</f>
        <v/>
      </c>
      <c r="U32" s="221" t="str">
        <f>IF(ISERROR(VLOOKUP($A32,parlvotes_lh!$A$11:$ZZ$200,226,FALSE))=TRUE,"",IF(VLOOKUP($A32,parlvotes_lh!$A$11:$ZZ$200,226,FALSE)=0,"",VLOOKUP($A32,parlvotes_lh!$A$11:$ZZ$200,226,FALSE)))</f>
        <v/>
      </c>
      <c r="V32" s="221" t="str">
        <f>IF(ISERROR(VLOOKUP($A32,parlvotes_lh!$A$11:$ZZ$200,246,FALSE))=TRUE,"",IF(VLOOKUP($A32,parlvotes_lh!$A$11:$ZZ$200,246,FALSE)=0,"",VLOOKUP($A32,parlvotes_lh!$A$11:$ZZ$200,246,FALSE)))</f>
        <v/>
      </c>
      <c r="W32" s="221" t="str">
        <f>IF(ISERROR(VLOOKUP($A32,parlvotes_lh!$A$11:$ZZ$200,266,FALSE))=TRUE,"",IF(VLOOKUP($A32,parlvotes_lh!$A$11:$ZZ$200,266,FALSE)=0,"",VLOOKUP($A32,parlvotes_lh!$A$11:$ZZ$200,266,FALSE)))</f>
        <v/>
      </c>
      <c r="X32" s="221" t="str">
        <f>IF(ISERROR(VLOOKUP($A32,parlvotes_lh!$A$11:$ZZ$200,286,FALSE))=TRUE,"",IF(VLOOKUP($A32,parlvotes_lh!$A$11:$ZZ$200,286,FALSE)=0,"",VLOOKUP($A32,parlvotes_lh!$A$11:$ZZ$200,286,FALSE)))</f>
        <v/>
      </c>
      <c r="Y32" s="221" t="str">
        <f>IF(ISERROR(VLOOKUP($A32,parlvotes_lh!$A$11:$ZZ$200,306,FALSE))=TRUE,"",IF(VLOOKUP($A32,parlvotes_lh!$A$11:$ZZ$200,306,FALSE)=0,"",VLOOKUP($A32,parlvotes_lh!$A$11:$ZZ$200,306,FALSE)))</f>
        <v/>
      </c>
      <c r="Z32" s="221" t="str">
        <f>IF(ISERROR(VLOOKUP($A32,parlvotes_lh!$A$11:$ZZ$200,326,FALSE))=TRUE,"",IF(VLOOKUP($A32,parlvotes_lh!$A$11:$ZZ$200,326,FALSE)=0,"",VLOOKUP($A32,parlvotes_lh!$A$11:$ZZ$200,326,FALSE)))</f>
        <v/>
      </c>
      <c r="AA32" s="221" t="str">
        <f>IF(ISERROR(VLOOKUP($A32,parlvotes_lh!$A$11:$ZZ$200,346,FALSE))=TRUE,"",IF(VLOOKUP($A32,parlvotes_lh!$A$11:$ZZ$200,346,FALSE)=0,"",VLOOKUP($A32,parlvotes_lh!$A$11:$ZZ$200,346,FALSE)))</f>
        <v/>
      </c>
      <c r="AB32" s="221" t="str">
        <f>IF(ISERROR(VLOOKUP($A32,parlvotes_lh!$A$11:$ZZ$200,366,FALSE))=TRUE,"",IF(VLOOKUP($A32,parlvotes_lh!$A$11:$ZZ$200,366,FALSE)=0,"",VLOOKUP($A32,parlvotes_lh!$A$11:$ZZ$200,366,FALSE)))</f>
        <v/>
      </c>
      <c r="AC32" s="221" t="str">
        <f>IF(ISERROR(VLOOKUP($A32,parlvotes_lh!$A$11:$ZZ$200,386,FALSE))=TRUE,"",IF(VLOOKUP($A32,parlvotes_lh!$A$11:$ZZ$200,386,FALSE)=0,"",VLOOKUP($A32,parlvotes_lh!$A$11:$ZZ$200,386,FALSE)))</f>
        <v/>
      </c>
    </row>
    <row r="33" spans="1:29" ht="13.5" customHeight="1" x14ac:dyDescent="0.25">
      <c r="A33" s="215" t="str">
        <f>IF(info_parties!A33="","",info_parties!A33)</f>
        <v>ie_aontu01</v>
      </c>
      <c r="B33" s="98" t="str">
        <f>IF(A33="","",MID(info_weblinks!$C$3,32,3))</f>
        <v>irl</v>
      </c>
      <c r="C33" s="98" t="str">
        <f>IF(info_parties!G33="","",info_parties!G33)</f>
        <v>Unite</v>
      </c>
      <c r="D33" s="98" t="str">
        <f>IF(info_parties!K33="","",info_parties!K33)</f>
        <v>Aontú</v>
      </c>
      <c r="E33" s="98" t="str">
        <f>IF(info_parties!H33="","",info_parties!H33)</f>
        <v>Aontú</v>
      </c>
      <c r="F33" s="216">
        <f t="shared" si="0"/>
        <v>43869</v>
      </c>
      <c r="G33" s="217">
        <f t="shared" si="1"/>
        <v>43869</v>
      </c>
      <c r="H33" s="218">
        <f t="shared" si="2"/>
        <v>1.9040627179711004E-2</v>
      </c>
      <c r="I33" s="219">
        <f t="shared" si="3"/>
        <v>43869</v>
      </c>
      <c r="J33" s="220" t="str">
        <f>IF(ISERROR(VLOOKUP($A33,parlvotes_lh!$A$11:$ZZ$200,6,FALSE))=TRUE,"",IF(VLOOKUP($A33,parlvotes_lh!$A$11:$ZZ$200,6,FALSE)=0,"",VLOOKUP($A33,parlvotes_lh!$A$11:$ZZ$200,6,FALSE)))</f>
        <v/>
      </c>
      <c r="K33" s="220" t="str">
        <f>IF(ISERROR(VLOOKUP($A33,parlvotes_lh!$A$11:$ZZ$200,26,FALSE))=TRUE,"",IF(VLOOKUP($A33,parlvotes_lh!$A$11:$ZZ$200,26,FALSE)=0,"",VLOOKUP($A33,parlvotes_lh!$A$11:$ZZ$200,26,FALSE)))</f>
        <v/>
      </c>
      <c r="L33" s="220" t="str">
        <f>IF(ISERROR(VLOOKUP($A33,parlvotes_lh!$A$11:$ZZ$200,46,FALSE))=TRUE,"",IF(VLOOKUP($A33,parlvotes_lh!$A$11:$ZZ$200,46,FALSE)=0,"",VLOOKUP($A33,parlvotes_lh!$A$11:$ZZ$200,46,FALSE)))</f>
        <v/>
      </c>
      <c r="M33" s="220" t="str">
        <f>IF(ISERROR(VLOOKUP($A33,parlvotes_lh!$A$11:$ZZ$200,66,FALSE))=TRUE,"",IF(VLOOKUP($A33,parlvotes_lh!$A$11:$ZZ$200,66,FALSE)=0,"",VLOOKUP($A33,parlvotes_lh!$A$11:$ZZ$200,66,FALSE)))</f>
        <v/>
      </c>
      <c r="N33" s="220" t="str">
        <f>IF(ISERROR(VLOOKUP($A33,parlvotes_lh!$A$11:$ZZ$200,86,FALSE))=TRUE,"",IF(VLOOKUP($A33,parlvotes_lh!$A$11:$ZZ$200,86,FALSE)=0,"",VLOOKUP($A33,parlvotes_lh!$A$11:$ZZ$200,86,FALSE)))</f>
        <v/>
      </c>
      <c r="O33" s="220" t="str">
        <f>IF(ISERROR(VLOOKUP($A33,parlvotes_lh!$A$11:$ZZ$200,106,FALSE))=TRUE,"",IF(VLOOKUP($A33,parlvotes_lh!$A$11:$ZZ$200,106,FALSE)=0,"",VLOOKUP($A33,parlvotes_lh!$A$11:$ZZ$200,106,FALSE)))</f>
        <v/>
      </c>
      <c r="P33" s="220">
        <f>IF(ISERROR(VLOOKUP($A33,parlvotes_lh!$A$11:$ZZ$200,126,FALSE))=TRUE,"",IF(VLOOKUP($A33,parlvotes_lh!$A$11:$ZZ$200,126,FALSE)=0,"",VLOOKUP($A33,parlvotes_lh!$A$11:$ZZ$200,126,FALSE)))</f>
        <v>1.9040627179711004E-2</v>
      </c>
      <c r="Q33" s="221" t="str">
        <f>IF(ISERROR(VLOOKUP($A33,parlvotes_lh!$A$11:$ZZ$200,146,FALSE))=TRUE,"",IF(VLOOKUP($A33,parlvotes_lh!$A$11:$ZZ$200,146,FALSE)=0,"",VLOOKUP($A33,parlvotes_lh!$A$11:$ZZ$200,146,FALSE)))</f>
        <v/>
      </c>
      <c r="R33" s="221" t="str">
        <f>IF(ISERROR(VLOOKUP($A33,parlvotes_lh!$A$11:$ZZ$200,166,FALSE))=TRUE,"",IF(VLOOKUP($A33,parlvotes_lh!$A$11:$ZZ$200,166,FALSE)=0,"",VLOOKUP($A33,parlvotes_lh!$A$11:$ZZ$200,166,FALSE)))</f>
        <v/>
      </c>
      <c r="S33" s="221" t="str">
        <f>IF(ISERROR(VLOOKUP($A33,parlvotes_lh!$A$11:$ZZ$200,186,FALSE))=TRUE,"",IF(VLOOKUP($A33,parlvotes_lh!$A$11:$ZZ$200,186,FALSE)=0,"",VLOOKUP($A33,parlvotes_lh!$A$11:$ZZ$200,186,FALSE)))</f>
        <v/>
      </c>
      <c r="T33" s="221" t="str">
        <f>IF(ISERROR(VLOOKUP($A33,parlvotes_lh!$A$11:$ZZ$200,206,FALSE))=TRUE,"",IF(VLOOKUP($A33,parlvotes_lh!$A$11:$ZZ$200,206,FALSE)=0,"",VLOOKUP($A33,parlvotes_lh!$A$11:$ZZ$200,206,FALSE)))</f>
        <v/>
      </c>
      <c r="U33" s="221" t="str">
        <f>IF(ISERROR(VLOOKUP($A33,parlvotes_lh!$A$11:$ZZ$200,226,FALSE))=TRUE,"",IF(VLOOKUP($A33,parlvotes_lh!$A$11:$ZZ$200,226,FALSE)=0,"",VLOOKUP($A33,parlvotes_lh!$A$11:$ZZ$200,226,FALSE)))</f>
        <v/>
      </c>
      <c r="V33" s="221" t="str">
        <f>IF(ISERROR(VLOOKUP($A33,parlvotes_lh!$A$11:$ZZ$200,246,FALSE))=TRUE,"",IF(VLOOKUP($A33,parlvotes_lh!$A$11:$ZZ$200,246,FALSE)=0,"",VLOOKUP($A33,parlvotes_lh!$A$11:$ZZ$200,246,FALSE)))</f>
        <v/>
      </c>
      <c r="W33" s="221" t="str">
        <f>IF(ISERROR(VLOOKUP($A33,parlvotes_lh!$A$11:$ZZ$200,266,FALSE))=TRUE,"",IF(VLOOKUP($A33,parlvotes_lh!$A$11:$ZZ$200,266,FALSE)=0,"",VLOOKUP($A33,parlvotes_lh!$A$11:$ZZ$200,266,FALSE)))</f>
        <v/>
      </c>
      <c r="X33" s="221" t="str">
        <f>IF(ISERROR(VLOOKUP($A33,parlvotes_lh!$A$11:$ZZ$200,286,FALSE))=TRUE,"",IF(VLOOKUP($A33,parlvotes_lh!$A$11:$ZZ$200,286,FALSE)=0,"",VLOOKUP($A33,parlvotes_lh!$A$11:$ZZ$200,286,FALSE)))</f>
        <v/>
      </c>
      <c r="Y33" s="221" t="str">
        <f>IF(ISERROR(VLOOKUP($A33,parlvotes_lh!$A$11:$ZZ$200,306,FALSE))=TRUE,"",IF(VLOOKUP($A33,parlvotes_lh!$A$11:$ZZ$200,306,FALSE)=0,"",VLOOKUP($A33,parlvotes_lh!$A$11:$ZZ$200,306,FALSE)))</f>
        <v/>
      </c>
      <c r="Z33" s="221" t="str">
        <f>IF(ISERROR(VLOOKUP($A33,parlvotes_lh!$A$11:$ZZ$200,326,FALSE))=TRUE,"",IF(VLOOKUP($A33,parlvotes_lh!$A$11:$ZZ$200,326,FALSE)=0,"",VLOOKUP($A33,parlvotes_lh!$A$11:$ZZ$200,326,FALSE)))</f>
        <v/>
      </c>
      <c r="AA33" s="221" t="str">
        <f>IF(ISERROR(VLOOKUP($A33,parlvotes_lh!$A$11:$ZZ$200,346,FALSE))=TRUE,"",IF(VLOOKUP($A33,parlvotes_lh!$A$11:$ZZ$200,346,FALSE)=0,"",VLOOKUP($A33,parlvotes_lh!$A$11:$ZZ$200,346,FALSE)))</f>
        <v/>
      </c>
      <c r="AB33" s="221" t="str">
        <f>IF(ISERROR(VLOOKUP($A33,parlvotes_lh!$A$11:$ZZ$200,366,FALSE))=TRUE,"",IF(VLOOKUP($A33,parlvotes_lh!$A$11:$ZZ$200,366,FALSE)=0,"",VLOOKUP($A33,parlvotes_lh!$A$11:$ZZ$200,366,FALSE)))</f>
        <v/>
      </c>
      <c r="AC33" s="221" t="str">
        <f>IF(ISERROR(VLOOKUP($A33,parlvotes_lh!$A$11:$ZZ$200,386,FALSE))=TRUE,"",IF(VLOOKUP($A33,parlvotes_lh!$A$11:$ZZ$200,386,FALSE)=0,"",VLOOKUP($A33,parlvotes_lh!$A$11:$ZZ$200,386,FALSE)))</f>
        <v/>
      </c>
    </row>
    <row r="34" spans="1:29" ht="13.5" customHeight="1" x14ac:dyDescent="0.25">
      <c r="A34" s="215" t="str">
        <f>IF(info_parties!A34="","",info_parties!A34)</f>
        <v/>
      </c>
      <c r="B34" s="98" t="str">
        <f>IF(A34="","",MID(info_weblinks!$C$3,32,3))</f>
        <v/>
      </c>
      <c r="C34" s="98" t="str">
        <f>IF(info_parties!G34="","",info_parties!G34)</f>
        <v/>
      </c>
      <c r="D34" s="98" t="str">
        <f>IF(info_parties!K34="","",info_parties!K34)</f>
        <v/>
      </c>
      <c r="E34" s="98" t="str">
        <f>IF(info_parties!H34="","",info_parties!H34)</f>
        <v/>
      </c>
      <c r="F34" s="216" t="str">
        <f t="shared" ref="F34:F65" si="4">IF(MAX(J34:AC34)=0,"",INDEX(J$1:AC$1,MATCH(TRUE,INDEX((J34:AC34&lt;&gt;""),0),0)))</f>
        <v/>
      </c>
      <c r="G34" s="217" t="str">
        <f t="shared" ref="G34:G65" si="5">IF(MAX(J34:AC34)=0,"",INDEX(J$1:AC$1,1,MATCH(LOOKUP(9.99+307,J34:AC34),J34:AC34,0)))</f>
        <v/>
      </c>
      <c r="H34" s="218" t="str">
        <f t="shared" ref="H34:H65" si="6">IF(MAX(J34:AC34)=0,"",MAX(J34:AC34))</f>
        <v/>
      </c>
      <c r="I34" s="219" t="str">
        <f t="shared" ref="I34:I65" si="7">IF(H34="","",INDEX(J$1:AC$1,1,MATCH(H34,J34:AC34,0)))</f>
        <v/>
      </c>
      <c r="J34" s="220" t="str">
        <f>IF(ISERROR(VLOOKUP($A34,parlvotes_lh!$A$11:$ZZ$200,6,FALSE))=TRUE,"",IF(VLOOKUP($A34,parlvotes_lh!$A$11:$ZZ$200,6,FALSE)=0,"",VLOOKUP($A34,parlvotes_lh!$A$11:$ZZ$200,6,FALSE)))</f>
        <v/>
      </c>
      <c r="K34" s="220" t="str">
        <f>IF(ISERROR(VLOOKUP($A34,parlvotes_lh!$A$11:$ZZ$200,26,FALSE))=TRUE,"",IF(VLOOKUP($A34,parlvotes_lh!$A$11:$ZZ$200,26,FALSE)=0,"",VLOOKUP($A34,parlvotes_lh!$A$11:$ZZ$200,26,FALSE)))</f>
        <v/>
      </c>
      <c r="L34" s="220" t="str">
        <f>IF(ISERROR(VLOOKUP($A34,parlvotes_lh!$A$11:$ZZ$200,46,FALSE))=TRUE,"",IF(VLOOKUP($A34,parlvotes_lh!$A$11:$ZZ$200,46,FALSE)=0,"",VLOOKUP($A34,parlvotes_lh!$A$11:$ZZ$200,46,FALSE)))</f>
        <v/>
      </c>
      <c r="M34" s="220" t="str">
        <f>IF(ISERROR(VLOOKUP($A34,parlvotes_lh!$A$11:$ZZ$200,66,FALSE))=TRUE,"",IF(VLOOKUP($A34,parlvotes_lh!$A$11:$ZZ$200,66,FALSE)=0,"",VLOOKUP($A34,parlvotes_lh!$A$11:$ZZ$200,66,FALSE)))</f>
        <v/>
      </c>
      <c r="N34" s="220" t="str">
        <f>IF(ISERROR(VLOOKUP($A34,parlvotes_lh!$A$11:$ZZ$200,86,FALSE))=TRUE,"",IF(VLOOKUP($A34,parlvotes_lh!$A$11:$ZZ$200,86,FALSE)=0,"",VLOOKUP($A34,parlvotes_lh!$A$11:$ZZ$200,86,FALSE)))</f>
        <v/>
      </c>
      <c r="O34" s="220" t="str">
        <f>IF(ISERROR(VLOOKUP($A34,parlvotes_lh!$A$11:$ZZ$200,106,FALSE))=TRUE,"",IF(VLOOKUP($A34,parlvotes_lh!$A$11:$ZZ$200,106,FALSE)=0,"",VLOOKUP($A34,parlvotes_lh!$A$11:$ZZ$200,106,FALSE)))</f>
        <v/>
      </c>
      <c r="P34" s="220" t="str">
        <f>IF(ISERROR(VLOOKUP($A34,parlvotes_lh!$A$11:$ZZ$200,126,FALSE))=TRUE,"",IF(VLOOKUP($A34,parlvotes_lh!$A$11:$ZZ$200,126,FALSE)=0,"",VLOOKUP($A34,parlvotes_lh!$A$11:$ZZ$200,126,FALSE)))</f>
        <v/>
      </c>
      <c r="Q34" s="221" t="str">
        <f>IF(ISERROR(VLOOKUP($A34,parlvotes_lh!$A$11:$ZZ$200,146,FALSE))=TRUE,"",IF(VLOOKUP($A34,parlvotes_lh!$A$11:$ZZ$200,146,FALSE)=0,"",VLOOKUP($A34,parlvotes_lh!$A$11:$ZZ$200,146,FALSE)))</f>
        <v/>
      </c>
      <c r="R34" s="221" t="str">
        <f>IF(ISERROR(VLOOKUP($A34,parlvotes_lh!$A$11:$ZZ$200,166,FALSE))=TRUE,"",IF(VLOOKUP($A34,parlvotes_lh!$A$11:$ZZ$200,166,FALSE)=0,"",VLOOKUP($A34,parlvotes_lh!$A$11:$ZZ$200,166,FALSE)))</f>
        <v/>
      </c>
      <c r="S34" s="221" t="str">
        <f>IF(ISERROR(VLOOKUP($A34,parlvotes_lh!$A$11:$ZZ$200,186,FALSE))=TRUE,"",IF(VLOOKUP($A34,parlvotes_lh!$A$11:$ZZ$200,186,FALSE)=0,"",VLOOKUP($A34,parlvotes_lh!$A$11:$ZZ$200,186,FALSE)))</f>
        <v/>
      </c>
      <c r="T34" s="221" t="str">
        <f>IF(ISERROR(VLOOKUP($A34,parlvotes_lh!$A$11:$ZZ$200,206,FALSE))=TRUE,"",IF(VLOOKUP($A34,parlvotes_lh!$A$11:$ZZ$200,206,FALSE)=0,"",VLOOKUP($A34,parlvotes_lh!$A$11:$ZZ$200,206,FALSE)))</f>
        <v/>
      </c>
      <c r="U34" s="221" t="str">
        <f>IF(ISERROR(VLOOKUP($A34,parlvotes_lh!$A$11:$ZZ$200,226,FALSE))=TRUE,"",IF(VLOOKUP($A34,parlvotes_lh!$A$11:$ZZ$200,226,FALSE)=0,"",VLOOKUP($A34,parlvotes_lh!$A$11:$ZZ$200,226,FALSE)))</f>
        <v/>
      </c>
      <c r="V34" s="221" t="str">
        <f>IF(ISERROR(VLOOKUP($A34,parlvotes_lh!$A$11:$ZZ$200,246,FALSE))=TRUE,"",IF(VLOOKUP($A34,parlvotes_lh!$A$11:$ZZ$200,246,FALSE)=0,"",VLOOKUP($A34,parlvotes_lh!$A$11:$ZZ$200,246,FALSE)))</f>
        <v/>
      </c>
      <c r="W34" s="221" t="str">
        <f>IF(ISERROR(VLOOKUP($A34,parlvotes_lh!$A$11:$ZZ$200,266,FALSE))=TRUE,"",IF(VLOOKUP($A34,parlvotes_lh!$A$11:$ZZ$200,266,FALSE)=0,"",VLOOKUP($A34,parlvotes_lh!$A$11:$ZZ$200,266,FALSE)))</f>
        <v/>
      </c>
      <c r="X34" s="221" t="str">
        <f>IF(ISERROR(VLOOKUP($A34,parlvotes_lh!$A$11:$ZZ$200,286,FALSE))=TRUE,"",IF(VLOOKUP($A34,parlvotes_lh!$A$11:$ZZ$200,286,FALSE)=0,"",VLOOKUP($A34,parlvotes_lh!$A$11:$ZZ$200,286,FALSE)))</f>
        <v/>
      </c>
      <c r="Y34" s="221" t="str">
        <f>IF(ISERROR(VLOOKUP($A34,parlvotes_lh!$A$11:$ZZ$200,306,FALSE))=TRUE,"",IF(VLOOKUP($A34,parlvotes_lh!$A$11:$ZZ$200,306,FALSE)=0,"",VLOOKUP($A34,parlvotes_lh!$A$11:$ZZ$200,306,FALSE)))</f>
        <v/>
      </c>
      <c r="Z34" s="221" t="str">
        <f>IF(ISERROR(VLOOKUP($A34,parlvotes_lh!$A$11:$ZZ$200,326,FALSE))=TRUE,"",IF(VLOOKUP($A34,parlvotes_lh!$A$11:$ZZ$200,326,FALSE)=0,"",VLOOKUP($A34,parlvotes_lh!$A$11:$ZZ$200,326,FALSE)))</f>
        <v/>
      </c>
      <c r="AA34" s="221" t="str">
        <f>IF(ISERROR(VLOOKUP($A34,parlvotes_lh!$A$11:$ZZ$200,346,FALSE))=TRUE,"",IF(VLOOKUP($A34,parlvotes_lh!$A$11:$ZZ$200,346,FALSE)=0,"",VLOOKUP($A34,parlvotes_lh!$A$11:$ZZ$200,346,FALSE)))</f>
        <v/>
      </c>
      <c r="AB34" s="221" t="str">
        <f>IF(ISERROR(VLOOKUP($A34,parlvotes_lh!$A$11:$ZZ$200,366,FALSE))=TRUE,"",IF(VLOOKUP($A34,parlvotes_lh!$A$11:$ZZ$200,366,FALSE)=0,"",VLOOKUP($A34,parlvotes_lh!$A$11:$ZZ$200,366,FALSE)))</f>
        <v/>
      </c>
      <c r="AC34" s="221" t="str">
        <f>IF(ISERROR(VLOOKUP($A34,parlvotes_lh!$A$11:$ZZ$200,386,FALSE))=TRUE,"",IF(VLOOKUP($A34,parlvotes_lh!$A$11:$ZZ$200,386,FALSE)=0,"",VLOOKUP($A34,parlvotes_lh!$A$11:$ZZ$200,386,FALSE)))</f>
        <v/>
      </c>
    </row>
    <row r="35" spans="1:29" ht="13.5" customHeight="1" x14ac:dyDescent="0.25">
      <c r="A35" s="215" t="str">
        <f>IF(info_parties!A35="","",info_parties!A35)</f>
        <v/>
      </c>
      <c r="B35" s="98" t="str">
        <f>IF(A35="","",MID(info_weblinks!$C$3,32,3))</f>
        <v/>
      </c>
      <c r="C35" s="98" t="str">
        <f>IF(info_parties!G35="","",info_parties!G35)</f>
        <v/>
      </c>
      <c r="D35" s="98" t="str">
        <f>IF(info_parties!K35="","",info_parties!K35)</f>
        <v/>
      </c>
      <c r="E35" s="98" t="str">
        <f>IF(info_parties!H35="","",info_parties!H35)</f>
        <v/>
      </c>
      <c r="F35" s="216" t="str">
        <f t="shared" si="4"/>
        <v/>
      </c>
      <c r="G35" s="217" t="str">
        <f t="shared" si="5"/>
        <v/>
      </c>
      <c r="H35" s="218" t="str">
        <f t="shared" si="6"/>
        <v/>
      </c>
      <c r="I35" s="219" t="str">
        <f t="shared" si="7"/>
        <v/>
      </c>
      <c r="J35" s="220" t="str">
        <f>IF(ISERROR(VLOOKUP($A35,parlvotes_lh!$A$11:$ZZ$200,6,FALSE))=TRUE,"",IF(VLOOKUP($A35,parlvotes_lh!$A$11:$ZZ$200,6,FALSE)=0,"",VLOOKUP($A35,parlvotes_lh!$A$11:$ZZ$200,6,FALSE)))</f>
        <v/>
      </c>
      <c r="K35" s="220" t="str">
        <f>IF(ISERROR(VLOOKUP($A35,parlvotes_lh!$A$11:$ZZ$200,26,FALSE))=TRUE,"",IF(VLOOKUP($A35,parlvotes_lh!$A$11:$ZZ$200,26,FALSE)=0,"",VLOOKUP($A35,parlvotes_lh!$A$11:$ZZ$200,26,FALSE)))</f>
        <v/>
      </c>
      <c r="L35" s="220" t="str">
        <f>IF(ISERROR(VLOOKUP($A35,parlvotes_lh!$A$11:$ZZ$200,46,FALSE))=TRUE,"",IF(VLOOKUP($A35,parlvotes_lh!$A$11:$ZZ$200,46,FALSE)=0,"",VLOOKUP($A35,parlvotes_lh!$A$11:$ZZ$200,46,FALSE)))</f>
        <v/>
      </c>
      <c r="M35" s="220" t="str">
        <f>IF(ISERROR(VLOOKUP($A35,parlvotes_lh!$A$11:$ZZ$200,66,FALSE))=TRUE,"",IF(VLOOKUP($A35,parlvotes_lh!$A$11:$ZZ$200,66,FALSE)=0,"",VLOOKUP($A35,parlvotes_lh!$A$11:$ZZ$200,66,FALSE)))</f>
        <v/>
      </c>
      <c r="N35" s="220" t="str">
        <f>IF(ISERROR(VLOOKUP($A35,parlvotes_lh!$A$11:$ZZ$200,86,FALSE))=TRUE,"",IF(VLOOKUP($A35,parlvotes_lh!$A$11:$ZZ$200,86,FALSE)=0,"",VLOOKUP($A35,parlvotes_lh!$A$11:$ZZ$200,86,FALSE)))</f>
        <v/>
      </c>
      <c r="O35" s="220" t="str">
        <f>IF(ISERROR(VLOOKUP($A35,parlvotes_lh!$A$11:$ZZ$200,106,FALSE))=TRUE,"",IF(VLOOKUP($A35,parlvotes_lh!$A$11:$ZZ$200,106,FALSE)=0,"",VLOOKUP($A35,parlvotes_lh!$A$11:$ZZ$200,106,FALSE)))</f>
        <v/>
      </c>
      <c r="P35" s="220" t="str">
        <f>IF(ISERROR(VLOOKUP($A35,parlvotes_lh!$A$11:$ZZ$200,126,FALSE))=TRUE,"",IF(VLOOKUP($A35,parlvotes_lh!$A$11:$ZZ$200,126,FALSE)=0,"",VLOOKUP($A35,parlvotes_lh!$A$11:$ZZ$200,126,FALSE)))</f>
        <v/>
      </c>
      <c r="Q35" s="221" t="str">
        <f>IF(ISERROR(VLOOKUP($A35,parlvotes_lh!$A$11:$ZZ$200,146,FALSE))=TRUE,"",IF(VLOOKUP($A35,parlvotes_lh!$A$11:$ZZ$200,146,FALSE)=0,"",VLOOKUP($A35,parlvotes_lh!$A$11:$ZZ$200,146,FALSE)))</f>
        <v/>
      </c>
      <c r="R35" s="221" t="str">
        <f>IF(ISERROR(VLOOKUP($A35,parlvotes_lh!$A$11:$ZZ$200,166,FALSE))=TRUE,"",IF(VLOOKUP($A35,parlvotes_lh!$A$11:$ZZ$200,166,FALSE)=0,"",VLOOKUP($A35,parlvotes_lh!$A$11:$ZZ$200,166,FALSE)))</f>
        <v/>
      </c>
      <c r="S35" s="221" t="str">
        <f>IF(ISERROR(VLOOKUP($A35,parlvotes_lh!$A$11:$ZZ$200,186,FALSE))=TRUE,"",IF(VLOOKUP($A35,parlvotes_lh!$A$11:$ZZ$200,186,FALSE)=0,"",VLOOKUP($A35,parlvotes_lh!$A$11:$ZZ$200,186,FALSE)))</f>
        <v/>
      </c>
      <c r="T35" s="221" t="str">
        <f>IF(ISERROR(VLOOKUP($A35,parlvotes_lh!$A$11:$ZZ$200,206,FALSE))=TRUE,"",IF(VLOOKUP($A35,parlvotes_lh!$A$11:$ZZ$200,206,FALSE)=0,"",VLOOKUP($A35,parlvotes_lh!$A$11:$ZZ$200,206,FALSE)))</f>
        <v/>
      </c>
      <c r="U35" s="221" t="str">
        <f>IF(ISERROR(VLOOKUP($A35,parlvotes_lh!$A$11:$ZZ$200,226,FALSE))=TRUE,"",IF(VLOOKUP($A35,parlvotes_lh!$A$11:$ZZ$200,226,FALSE)=0,"",VLOOKUP($A35,parlvotes_lh!$A$11:$ZZ$200,226,FALSE)))</f>
        <v/>
      </c>
      <c r="V35" s="221" t="str">
        <f>IF(ISERROR(VLOOKUP($A35,parlvotes_lh!$A$11:$ZZ$200,246,FALSE))=TRUE,"",IF(VLOOKUP($A35,parlvotes_lh!$A$11:$ZZ$200,246,FALSE)=0,"",VLOOKUP($A35,parlvotes_lh!$A$11:$ZZ$200,246,FALSE)))</f>
        <v/>
      </c>
      <c r="W35" s="221" t="str">
        <f>IF(ISERROR(VLOOKUP($A35,parlvotes_lh!$A$11:$ZZ$200,266,FALSE))=TRUE,"",IF(VLOOKUP($A35,parlvotes_lh!$A$11:$ZZ$200,266,FALSE)=0,"",VLOOKUP($A35,parlvotes_lh!$A$11:$ZZ$200,266,FALSE)))</f>
        <v/>
      </c>
      <c r="X35" s="221" t="str">
        <f>IF(ISERROR(VLOOKUP($A35,parlvotes_lh!$A$11:$ZZ$200,286,FALSE))=TRUE,"",IF(VLOOKUP($A35,parlvotes_lh!$A$11:$ZZ$200,286,FALSE)=0,"",VLOOKUP($A35,parlvotes_lh!$A$11:$ZZ$200,286,FALSE)))</f>
        <v/>
      </c>
      <c r="Y35" s="221" t="str">
        <f>IF(ISERROR(VLOOKUP($A35,parlvotes_lh!$A$11:$ZZ$200,306,FALSE))=TRUE,"",IF(VLOOKUP($A35,parlvotes_lh!$A$11:$ZZ$200,306,FALSE)=0,"",VLOOKUP($A35,parlvotes_lh!$A$11:$ZZ$200,306,FALSE)))</f>
        <v/>
      </c>
      <c r="Z35" s="221" t="str">
        <f>IF(ISERROR(VLOOKUP($A35,parlvotes_lh!$A$11:$ZZ$200,326,FALSE))=TRUE,"",IF(VLOOKUP($A35,parlvotes_lh!$A$11:$ZZ$200,326,FALSE)=0,"",VLOOKUP($A35,parlvotes_lh!$A$11:$ZZ$200,326,FALSE)))</f>
        <v/>
      </c>
      <c r="AA35" s="221" t="str">
        <f>IF(ISERROR(VLOOKUP($A35,parlvotes_lh!$A$11:$ZZ$200,346,FALSE))=TRUE,"",IF(VLOOKUP($A35,parlvotes_lh!$A$11:$ZZ$200,346,FALSE)=0,"",VLOOKUP($A35,parlvotes_lh!$A$11:$ZZ$200,346,FALSE)))</f>
        <v/>
      </c>
      <c r="AB35" s="221" t="str">
        <f>IF(ISERROR(VLOOKUP($A35,parlvotes_lh!$A$11:$ZZ$200,366,FALSE))=TRUE,"",IF(VLOOKUP($A35,parlvotes_lh!$A$11:$ZZ$200,366,FALSE)=0,"",VLOOKUP($A35,parlvotes_lh!$A$11:$ZZ$200,366,FALSE)))</f>
        <v/>
      </c>
      <c r="AC35" s="221" t="str">
        <f>IF(ISERROR(VLOOKUP($A35,parlvotes_lh!$A$11:$ZZ$200,386,FALSE))=TRUE,"",IF(VLOOKUP($A35,parlvotes_lh!$A$11:$ZZ$200,386,FALSE)=0,"",VLOOKUP($A35,parlvotes_lh!$A$11:$ZZ$200,386,FALSE)))</f>
        <v/>
      </c>
    </row>
    <row r="36" spans="1:29" ht="13.5" customHeight="1" x14ac:dyDescent="0.25">
      <c r="A36" s="215" t="str">
        <f>IF(info_parties!A36="","",info_parties!A36)</f>
        <v/>
      </c>
      <c r="B36" s="98" t="str">
        <f>IF(A36="","",MID(info_weblinks!$C$3,32,3))</f>
        <v/>
      </c>
      <c r="C36" s="98" t="str">
        <f>IF(info_parties!G36="","",info_parties!G36)</f>
        <v/>
      </c>
      <c r="D36" s="98" t="str">
        <f>IF(info_parties!K36="","",info_parties!K36)</f>
        <v/>
      </c>
      <c r="E36" s="98" t="str">
        <f>IF(info_parties!H36="","",info_parties!H36)</f>
        <v/>
      </c>
      <c r="F36" s="216" t="str">
        <f t="shared" si="4"/>
        <v/>
      </c>
      <c r="G36" s="217" t="str">
        <f t="shared" si="5"/>
        <v/>
      </c>
      <c r="H36" s="218" t="str">
        <f t="shared" si="6"/>
        <v/>
      </c>
      <c r="I36" s="219" t="str">
        <f t="shared" si="7"/>
        <v/>
      </c>
      <c r="J36" s="220" t="str">
        <f>IF(ISERROR(VLOOKUP($A36,parlvotes_lh!$A$11:$ZZ$200,6,FALSE))=TRUE,"",IF(VLOOKUP($A36,parlvotes_lh!$A$11:$ZZ$200,6,FALSE)=0,"",VLOOKUP($A36,parlvotes_lh!$A$11:$ZZ$200,6,FALSE)))</f>
        <v/>
      </c>
      <c r="K36" s="220" t="str">
        <f>IF(ISERROR(VLOOKUP($A36,parlvotes_lh!$A$11:$ZZ$200,26,FALSE))=TRUE,"",IF(VLOOKUP($A36,parlvotes_lh!$A$11:$ZZ$200,26,FALSE)=0,"",VLOOKUP($A36,parlvotes_lh!$A$11:$ZZ$200,26,FALSE)))</f>
        <v/>
      </c>
      <c r="L36" s="220" t="str">
        <f>IF(ISERROR(VLOOKUP($A36,parlvotes_lh!$A$11:$ZZ$200,46,FALSE))=TRUE,"",IF(VLOOKUP($A36,parlvotes_lh!$A$11:$ZZ$200,46,FALSE)=0,"",VLOOKUP($A36,parlvotes_lh!$A$11:$ZZ$200,46,FALSE)))</f>
        <v/>
      </c>
      <c r="M36" s="220" t="str">
        <f>IF(ISERROR(VLOOKUP($A36,parlvotes_lh!$A$11:$ZZ$200,66,FALSE))=TRUE,"",IF(VLOOKUP($A36,parlvotes_lh!$A$11:$ZZ$200,66,FALSE)=0,"",VLOOKUP($A36,parlvotes_lh!$A$11:$ZZ$200,66,FALSE)))</f>
        <v/>
      </c>
      <c r="N36" s="220" t="str">
        <f>IF(ISERROR(VLOOKUP($A36,parlvotes_lh!$A$11:$ZZ$200,86,FALSE))=TRUE,"",IF(VLOOKUP($A36,parlvotes_lh!$A$11:$ZZ$200,86,FALSE)=0,"",VLOOKUP($A36,parlvotes_lh!$A$11:$ZZ$200,86,FALSE)))</f>
        <v/>
      </c>
      <c r="O36" s="220" t="str">
        <f>IF(ISERROR(VLOOKUP($A36,parlvotes_lh!$A$11:$ZZ$200,106,FALSE))=TRUE,"",IF(VLOOKUP($A36,parlvotes_lh!$A$11:$ZZ$200,106,FALSE)=0,"",VLOOKUP($A36,parlvotes_lh!$A$11:$ZZ$200,106,FALSE)))</f>
        <v/>
      </c>
      <c r="P36" s="220" t="str">
        <f>IF(ISERROR(VLOOKUP($A36,parlvotes_lh!$A$11:$ZZ$200,126,FALSE))=TRUE,"",IF(VLOOKUP($A36,parlvotes_lh!$A$11:$ZZ$200,126,FALSE)=0,"",VLOOKUP($A36,parlvotes_lh!$A$11:$ZZ$200,126,FALSE)))</f>
        <v/>
      </c>
      <c r="Q36" s="221" t="str">
        <f>IF(ISERROR(VLOOKUP($A36,parlvotes_lh!$A$11:$ZZ$200,146,FALSE))=TRUE,"",IF(VLOOKUP($A36,parlvotes_lh!$A$11:$ZZ$200,146,FALSE)=0,"",VLOOKUP($A36,parlvotes_lh!$A$11:$ZZ$200,146,FALSE)))</f>
        <v/>
      </c>
      <c r="R36" s="221" t="str">
        <f>IF(ISERROR(VLOOKUP($A36,parlvotes_lh!$A$11:$ZZ$200,166,FALSE))=TRUE,"",IF(VLOOKUP($A36,parlvotes_lh!$A$11:$ZZ$200,166,FALSE)=0,"",VLOOKUP($A36,parlvotes_lh!$A$11:$ZZ$200,166,FALSE)))</f>
        <v/>
      </c>
      <c r="S36" s="221" t="str">
        <f>IF(ISERROR(VLOOKUP($A36,parlvotes_lh!$A$11:$ZZ$200,186,FALSE))=TRUE,"",IF(VLOOKUP($A36,parlvotes_lh!$A$11:$ZZ$200,186,FALSE)=0,"",VLOOKUP($A36,parlvotes_lh!$A$11:$ZZ$200,186,FALSE)))</f>
        <v/>
      </c>
      <c r="T36" s="221" t="str">
        <f>IF(ISERROR(VLOOKUP($A36,parlvotes_lh!$A$11:$ZZ$200,206,FALSE))=TRUE,"",IF(VLOOKUP($A36,parlvotes_lh!$A$11:$ZZ$200,206,FALSE)=0,"",VLOOKUP($A36,parlvotes_lh!$A$11:$ZZ$200,206,FALSE)))</f>
        <v/>
      </c>
      <c r="U36" s="221" t="str">
        <f>IF(ISERROR(VLOOKUP($A36,parlvotes_lh!$A$11:$ZZ$200,226,FALSE))=TRUE,"",IF(VLOOKUP($A36,parlvotes_lh!$A$11:$ZZ$200,226,FALSE)=0,"",VLOOKUP($A36,parlvotes_lh!$A$11:$ZZ$200,226,FALSE)))</f>
        <v/>
      </c>
      <c r="V36" s="221" t="str">
        <f>IF(ISERROR(VLOOKUP($A36,parlvotes_lh!$A$11:$ZZ$200,246,FALSE))=TRUE,"",IF(VLOOKUP($A36,parlvotes_lh!$A$11:$ZZ$200,246,FALSE)=0,"",VLOOKUP($A36,parlvotes_lh!$A$11:$ZZ$200,246,FALSE)))</f>
        <v/>
      </c>
      <c r="W36" s="221" t="str">
        <f>IF(ISERROR(VLOOKUP($A36,parlvotes_lh!$A$11:$ZZ$200,266,FALSE))=TRUE,"",IF(VLOOKUP($A36,parlvotes_lh!$A$11:$ZZ$200,266,FALSE)=0,"",VLOOKUP($A36,parlvotes_lh!$A$11:$ZZ$200,266,FALSE)))</f>
        <v/>
      </c>
      <c r="X36" s="221" t="str">
        <f>IF(ISERROR(VLOOKUP($A36,parlvotes_lh!$A$11:$ZZ$200,286,FALSE))=TRUE,"",IF(VLOOKUP($A36,parlvotes_lh!$A$11:$ZZ$200,286,FALSE)=0,"",VLOOKUP($A36,parlvotes_lh!$A$11:$ZZ$200,286,FALSE)))</f>
        <v/>
      </c>
      <c r="Y36" s="221" t="str">
        <f>IF(ISERROR(VLOOKUP($A36,parlvotes_lh!$A$11:$ZZ$200,306,FALSE))=TRUE,"",IF(VLOOKUP($A36,parlvotes_lh!$A$11:$ZZ$200,306,FALSE)=0,"",VLOOKUP($A36,parlvotes_lh!$A$11:$ZZ$200,306,FALSE)))</f>
        <v/>
      </c>
      <c r="Z36" s="221" t="str">
        <f>IF(ISERROR(VLOOKUP($A36,parlvotes_lh!$A$11:$ZZ$200,326,FALSE))=TRUE,"",IF(VLOOKUP($A36,parlvotes_lh!$A$11:$ZZ$200,326,FALSE)=0,"",VLOOKUP($A36,parlvotes_lh!$A$11:$ZZ$200,326,FALSE)))</f>
        <v/>
      </c>
      <c r="AA36" s="221" t="str">
        <f>IF(ISERROR(VLOOKUP($A36,parlvotes_lh!$A$11:$ZZ$200,346,FALSE))=TRUE,"",IF(VLOOKUP($A36,parlvotes_lh!$A$11:$ZZ$200,346,FALSE)=0,"",VLOOKUP($A36,parlvotes_lh!$A$11:$ZZ$200,346,FALSE)))</f>
        <v/>
      </c>
      <c r="AB36" s="221" t="str">
        <f>IF(ISERROR(VLOOKUP($A36,parlvotes_lh!$A$11:$ZZ$200,366,FALSE))=TRUE,"",IF(VLOOKUP($A36,parlvotes_lh!$A$11:$ZZ$200,366,FALSE)=0,"",VLOOKUP($A36,parlvotes_lh!$A$11:$ZZ$200,366,FALSE)))</f>
        <v/>
      </c>
      <c r="AC36" s="221" t="str">
        <f>IF(ISERROR(VLOOKUP($A36,parlvotes_lh!$A$11:$ZZ$200,386,FALSE))=TRUE,"",IF(VLOOKUP($A36,parlvotes_lh!$A$11:$ZZ$200,386,FALSE)=0,"",VLOOKUP($A36,parlvotes_lh!$A$11:$ZZ$200,386,FALSE)))</f>
        <v/>
      </c>
    </row>
    <row r="37" spans="1:29" ht="13.5" customHeight="1" x14ac:dyDescent="0.25">
      <c r="A37" s="215" t="str">
        <f>IF(info_parties!A37="","",info_parties!A37)</f>
        <v/>
      </c>
      <c r="B37" s="98" t="str">
        <f>IF(A37="","",MID(info_weblinks!$C$3,32,3))</f>
        <v/>
      </c>
      <c r="C37" s="98" t="str">
        <f>IF(info_parties!G37="","",info_parties!G37)</f>
        <v/>
      </c>
      <c r="D37" s="98" t="str">
        <f>IF(info_parties!K37="","",info_parties!K37)</f>
        <v/>
      </c>
      <c r="E37" s="98" t="str">
        <f>IF(info_parties!H37="","",info_parties!H37)</f>
        <v/>
      </c>
      <c r="F37" s="216" t="str">
        <f t="shared" si="4"/>
        <v/>
      </c>
      <c r="G37" s="217" t="str">
        <f t="shared" si="5"/>
        <v/>
      </c>
      <c r="H37" s="218" t="str">
        <f t="shared" si="6"/>
        <v/>
      </c>
      <c r="I37" s="219" t="str">
        <f t="shared" si="7"/>
        <v/>
      </c>
      <c r="J37" s="220" t="str">
        <f>IF(ISERROR(VLOOKUP($A37,parlvotes_lh!$A$11:$ZZ$200,6,FALSE))=TRUE,"",IF(VLOOKUP($A37,parlvotes_lh!$A$11:$ZZ$200,6,FALSE)=0,"",VLOOKUP($A37,parlvotes_lh!$A$11:$ZZ$200,6,FALSE)))</f>
        <v/>
      </c>
      <c r="K37" s="220" t="str">
        <f>IF(ISERROR(VLOOKUP($A37,parlvotes_lh!$A$11:$ZZ$200,26,FALSE))=TRUE,"",IF(VLOOKUP($A37,parlvotes_lh!$A$11:$ZZ$200,26,FALSE)=0,"",VLOOKUP($A37,parlvotes_lh!$A$11:$ZZ$200,26,FALSE)))</f>
        <v/>
      </c>
      <c r="L37" s="220" t="str">
        <f>IF(ISERROR(VLOOKUP($A37,parlvotes_lh!$A$11:$ZZ$200,46,FALSE))=TRUE,"",IF(VLOOKUP($A37,parlvotes_lh!$A$11:$ZZ$200,46,FALSE)=0,"",VLOOKUP($A37,parlvotes_lh!$A$11:$ZZ$200,46,FALSE)))</f>
        <v/>
      </c>
      <c r="M37" s="220" t="str">
        <f>IF(ISERROR(VLOOKUP($A37,parlvotes_lh!$A$11:$ZZ$200,66,FALSE))=TRUE,"",IF(VLOOKUP($A37,parlvotes_lh!$A$11:$ZZ$200,66,FALSE)=0,"",VLOOKUP($A37,parlvotes_lh!$A$11:$ZZ$200,66,FALSE)))</f>
        <v/>
      </c>
      <c r="N37" s="220" t="str">
        <f>IF(ISERROR(VLOOKUP($A37,parlvotes_lh!$A$11:$ZZ$200,86,FALSE))=TRUE,"",IF(VLOOKUP($A37,parlvotes_lh!$A$11:$ZZ$200,86,FALSE)=0,"",VLOOKUP($A37,parlvotes_lh!$A$11:$ZZ$200,86,FALSE)))</f>
        <v/>
      </c>
      <c r="O37" s="220" t="str">
        <f>IF(ISERROR(VLOOKUP($A37,parlvotes_lh!$A$11:$ZZ$200,106,FALSE))=TRUE,"",IF(VLOOKUP($A37,parlvotes_lh!$A$11:$ZZ$200,106,FALSE)=0,"",VLOOKUP($A37,parlvotes_lh!$A$11:$ZZ$200,106,FALSE)))</f>
        <v/>
      </c>
      <c r="P37" s="220" t="str">
        <f>IF(ISERROR(VLOOKUP($A37,parlvotes_lh!$A$11:$ZZ$200,126,FALSE))=TRUE,"",IF(VLOOKUP($A37,parlvotes_lh!$A$11:$ZZ$200,126,FALSE)=0,"",VLOOKUP($A37,parlvotes_lh!$A$11:$ZZ$200,126,FALSE)))</f>
        <v/>
      </c>
      <c r="Q37" s="221" t="str">
        <f>IF(ISERROR(VLOOKUP($A37,parlvotes_lh!$A$11:$ZZ$200,146,FALSE))=TRUE,"",IF(VLOOKUP($A37,parlvotes_lh!$A$11:$ZZ$200,146,FALSE)=0,"",VLOOKUP($A37,parlvotes_lh!$A$11:$ZZ$200,146,FALSE)))</f>
        <v/>
      </c>
      <c r="R37" s="221" t="str">
        <f>IF(ISERROR(VLOOKUP($A37,parlvotes_lh!$A$11:$ZZ$200,166,FALSE))=TRUE,"",IF(VLOOKUP($A37,parlvotes_lh!$A$11:$ZZ$200,166,FALSE)=0,"",VLOOKUP($A37,parlvotes_lh!$A$11:$ZZ$200,166,FALSE)))</f>
        <v/>
      </c>
      <c r="S37" s="221" t="str">
        <f>IF(ISERROR(VLOOKUP($A37,parlvotes_lh!$A$11:$ZZ$200,186,FALSE))=TRUE,"",IF(VLOOKUP($A37,parlvotes_lh!$A$11:$ZZ$200,186,FALSE)=0,"",VLOOKUP($A37,parlvotes_lh!$A$11:$ZZ$200,186,FALSE)))</f>
        <v/>
      </c>
      <c r="T37" s="221" t="str">
        <f>IF(ISERROR(VLOOKUP($A37,parlvotes_lh!$A$11:$ZZ$200,206,FALSE))=TRUE,"",IF(VLOOKUP($A37,parlvotes_lh!$A$11:$ZZ$200,206,FALSE)=0,"",VLOOKUP($A37,parlvotes_lh!$A$11:$ZZ$200,206,FALSE)))</f>
        <v/>
      </c>
      <c r="U37" s="221" t="str">
        <f>IF(ISERROR(VLOOKUP($A37,parlvotes_lh!$A$11:$ZZ$200,226,FALSE))=TRUE,"",IF(VLOOKUP($A37,parlvotes_lh!$A$11:$ZZ$200,226,FALSE)=0,"",VLOOKUP($A37,parlvotes_lh!$A$11:$ZZ$200,226,FALSE)))</f>
        <v/>
      </c>
      <c r="V37" s="221" t="str">
        <f>IF(ISERROR(VLOOKUP($A37,parlvotes_lh!$A$11:$ZZ$200,246,FALSE))=TRUE,"",IF(VLOOKUP($A37,parlvotes_lh!$A$11:$ZZ$200,246,FALSE)=0,"",VLOOKUP($A37,parlvotes_lh!$A$11:$ZZ$200,246,FALSE)))</f>
        <v/>
      </c>
      <c r="W37" s="221" t="str">
        <f>IF(ISERROR(VLOOKUP($A37,parlvotes_lh!$A$11:$ZZ$200,266,FALSE))=TRUE,"",IF(VLOOKUP($A37,parlvotes_lh!$A$11:$ZZ$200,266,FALSE)=0,"",VLOOKUP($A37,parlvotes_lh!$A$11:$ZZ$200,266,FALSE)))</f>
        <v/>
      </c>
      <c r="X37" s="221" t="str">
        <f>IF(ISERROR(VLOOKUP($A37,parlvotes_lh!$A$11:$ZZ$200,286,FALSE))=TRUE,"",IF(VLOOKUP($A37,parlvotes_lh!$A$11:$ZZ$200,286,FALSE)=0,"",VLOOKUP($A37,parlvotes_lh!$A$11:$ZZ$200,286,FALSE)))</f>
        <v/>
      </c>
      <c r="Y37" s="221" t="str">
        <f>IF(ISERROR(VLOOKUP($A37,parlvotes_lh!$A$11:$ZZ$200,306,FALSE))=TRUE,"",IF(VLOOKUP($A37,parlvotes_lh!$A$11:$ZZ$200,306,FALSE)=0,"",VLOOKUP($A37,parlvotes_lh!$A$11:$ZZ$200,306,FALSE)))</f>
        <v/>
      </c>
      <c r="Z37" s="221" t="str">
        <f>IF(ISERROR(VLOOKUP($A37,parlvotes_lh!$A$11:$ZZ$200,326,FALSE))=TRUE,"",IF(VLOOKUP($A37,parlvotes_lh!$A$11:$ZZ$200,326,FALSE)=0,"",VLOOKUP($A37,parlvotes_lh!$A$11:$ZZ$200,326,FALSE)))</f>
        <v/>
      </c>
      <c r="AA37" s="221" t="str">
        <f>IF(ISERROR(VLOOKUP($A37,parlvotes_lh!$A$11:$ZZ$200,346,FALSE))=TRUE,"",IF(VLOOKUP($A37,parlvotes_lh!$A$11:$ZZ$200,346,FALSE)=0,"",VLOOKUP($A37,parlvotes_lh!$A$11:$ZZ$200,346,FALSE)))</f>
        <v/>
      </c>
      <c r="AB37" s="221" t="str">
        <f>IF(ISERROR(VLOOKUP($A37,parlvotes_lh!$A$11:$ZZ$200,366,FALSE))=TRUE,"",IF(VLOOKUP($A37,parlvotes_lh!$A$11:$ZZ$200,366,FALSE)=0,"",VLOOKUP($A37,parlvotes_lh!$A$11:$ZZ$200,366,FALSE)))</f>
        <v/>
      </c>
      <c r="AC37" s="221" t="str">
        <f>IF(ISERROR(VLOOKUP($A37,parlvotes_lh!$A$11:$ZZ$200,386,FALSE))=TRUE,"",IF(VLOOKUP($A37,parlvotes_lh!$A$11:$ZZ$200,386,FALSE)=0,"",VLOOKUP($A37,parlvotes_lh!$A$11:$ZZ$200,386,FALSE)))</f>
        <v/>
      </c>
    </row>
    <row r="38" spans="1:29" ht="13.5" customHeight="1" x14ac:dyDescent="0.25">
      <c r="A38" s="215" t="str">
        <f>IF(info_parties!A38="","",info_parties!A38)</f>
        <v/>
      </c>
      <c r="B38" s="98" t="str">
        <f>IF(A38="","",MID(info_weblinks!$C$3,32,3))</f>
        <v/>
      </c>
      <c r="C38" s="98" t="str">
        <f>IF(info_parties!G38="","",info_parties!G38)</f>
        <v/>
      </c>
      <c r="D38" s="98" t="str">
        <f>IF(info_parties!K38="","",info_parties!K38)</f>
        <v/>
      </c>
      <c r="E38" s="98" t="str">
        <f>IF(info_parties!H38="","",info_parties!H38)</f>
        <v/>
      </c>
      <c r="F38" s="216" t="str">
        <f t="shared" si="4"/>
        <v/>
      </c>
      <c r="G38" s="217" t="str">
        <f t="shared" si="5"/>
        <v/>
      </c>
      <c r="H38" s="218" t="str">
        <f t="shared" si="6"/>
        <v/>
      </c>
      <c r="I38" s="219" t="str">
        <f t="shared" si="7"/>
        <v/>
      </c>
      <c r="J38" s="220" t="str">
        <f>IF(ISERROR(VLOOKUP($A38,parlvotes_lh!$A$11:$ZZ$200,6,FALSE))=TRUE,"",IF(VLOOKUP($A38,parlvotes_lh!$A$11:$ZZ$200,6,FALSE)=0,"",VLOOKUP($A38,parlvotes_lh!$A$11:$ZZ$200,6,FALSE)))</f>
        <v/>
      </c>
      <c r="K38" s="220" t="str">
        <f>IF(ISERROR(VLOOKUP($A38,parlvotes_lh!$A$11:$ZZ$200,26,FALSE))=TRUE,"",IF(VLOOKUP($A38,parlvotes_lh!$A$11:$ZZ$200,26,FALSE)=0,"",VLOOKUP($A38,parlvotes_lh!$A$11:$ZZ$200,26,FALSE)))</f>
        <v/>
      </c>
      <c r="L38" s="220" t="str">
        <f>IF(ISERROR(VLOOKUP($A38,parlvotes_lh!$A$11:$ZZ$200,46,FALSE))=TRUE,"",IF(VLOOKUP($A38,parlvotes_lh!$A$11:$ZZ$200,46,FALSE)=0,"",VLOOKUP($A38,parlvotes_lh!$A$11:$ZZ$200,46,FALSE)))</f>
        <v/>
      </c>
      <c r="M38" s="220" t="str">
        <f>IF(ISERROR(VLOOKUP($A38,parlvotes_lh!$A$11:$ZZ$200,66,FALSE))=TRUE,"",IF(VLOOKUP($A38,parlvotes_lh!$A$11:$ZZ$200,66,FALSE)=0,"",VLOOKUP($A38,parlvotes_lh!$A$11:$ZZ$200,66,FALSE)))</f>
        <v/>
      </c>
      <c r="N38" s="220" t="str">
        <f>IF(ISERROR(VLOOKUP($A38,parlvotes_lh!$A$11:$ZZ$200,86,FALSE))=TRUE,"",IF(VLOOKUP($A38,parlvotes_lh!$A$11:$ZZ$200,86,FALSE)=0,"",VLOOKUP($A38,parlvotes_lh!$A$11:$ZZ$200,86,FALSE)))</f>
        <v/>
      </c>
      <c r="O38" s="220" t="str">
        <f>IF(ISERROR(VLOOKUP($A38,parlvotes_lh!$A$11:$ZZ$200,106,FALSE))=TRUE,"",IF(VLOOKUP($A38,parlvotes_lh!$A$11:$ZZ$200,106,FALSE)=0,"",VLOOKUP($A38,parlvotes_lh!$A$11:$ZZ$200,106,FALSE)))</f>
        <v/>
      </c>
      <c r="P38" s="220" t="str">
        <f>IF(ISERROR(VLOOKUP($A38,parlvotes_lh!$A$11:$ZZ$200,126,FALSE))=TRUE,"",IF(VLOOKUP($A38,parlvotes_lh!$A$11:$ZZ$200,126,FALSE)=0,"",VLOOKUP($A38,parlvotes_lh!$A$11:$ZZ$200,126,FALSE)))</f>
        <v/>
      </c>
      <c r="Q38" s="221" t="str">
        <f>IF(ISERROR(VLOOKUP($A38,parlvotes_lh!$A$11:$ZZ$200,146,FALSE))=TRUE,"",IF(VLOOKUP($A38,parlvotes_lh!$A$11:$ZZ$200,146,FALSE)=0,"",VLOOKUP($A38,parlvotes_lh!$A$11:$ZZ$200,146,FALSE)))</f>
        <v/>
      </c>
      <c r="R38" s="221" t="str">
        <f>IF(ISERROR(VLOOKUP($A38,parlvotes_lh!$A$11:$ZZ$200,166,FALSE))=TRUE,"",IF(VLOOKUP($A38,parlvotes_lh!$A$11:$ZZ$200,166,FALSE)=0,"",VLOOKUP($A38,parlvotes_lh!$A$11:$ZZ$200,166,FALSE)))</f>
        <v/>
      </c>
      <c r="S38" s="221" t="str">
        <f>IF(ISERROR(VLOOKUP($A38,parlvotes_lh!$A$11:$ZZ$200,186,FALSE))=TRUE,"",IF(VLOOKUP($A38,parlvotes_lh!$A$11:$ZZ$200,186,FALSE)=0,"",VLOOKUP($A38,parlvotes_lh!$A$11:$ZZ$200,186,FALSE)))</f>
        <v/>
      </c>
      <c r="T38" s="221" t="str">
        <f>IF(ISERROR(VLOOKUP($A38,parlvotes_lh!$A$11:$ZZ$200,206,FALSE))=TRUE,"",IF(VLOOKUP($A38,parlvotes_lh!$A$11:$ZZ$200,206,FALSE)=0,"",VLOOKUP($A38,parlvotes_lh!$A$11:$ZZ$200,206,FALSE)))</f>
        <v/>
      </c>
      <c r="U38" s="221" t="str">
        <f>IF(ISERROR(VLOOKUP($A38,parlvotes_lh!$A$11:$ZZ$200,226,FALSE))=TRUE,"",IF(VLOOKUP($A38,parlvotes_lh!$A$11:$ZZ$200,226,FALSE)=0,"",VLOOKUP($A38,parlvotes_lh!$A$11:$ZZ$200,226,FALSE)))</f>
        <v/>
      </c>
      <c r="V38" s="221" t="str">
        <f>IF(ISERROR(VLOOKUP($A38,parlvotes_lh!$A$11:$ZZ$200,246,FALSE))=TRUE,"",IF(VLOOKUP($A38,parlvotes_lh!$A$11:$ZZ$200,246,FALSE)=0,"",VLOOKUP($A38,parlvotes_lh!$A$11:$ZZ$200,246,FALSE)))</f>
        <v/>
      </c>
      <c r="W38" s="221" t="str">
        <f>IF(ISERROR(VLOOKUP($A38,parlvotes_lh!$A$11:$ZZ$200,266,FALSE))=TRUE,"",IF(VLOOKUP($A38,parlvotes_lh!$A$11:$ZZ$200,266,FALSE)=0,"",VLOOKUP($A38,parlvotes_lh!$A$11:$ZZ$200,266,FALSE)))</f>
        <v/>
      </c>
      <c r="X38" s="221" t="str">
        <f>IF(ISERROR(VLOOKUP($A38,parlvotes_lh!$A$11:$ZZ$200,286,FALSE))=TRUE,"",IF(VLOOKUP($A38,parlvotes_lh!$A$11:$ZZ$200,286,FALSE)=0,"",VLOOKUP($A38,parlvotes_lh!$A$11:$ZZ$200,286,FALSE)))</f>
        <v/>
      </c>
      <c r="Y38" s="221" t="str">
        <f>IF(ISERROR(VLOOKUP($A38,parlvotes_lh!$A$11:$ZZ$200,306,FALSE))=TRUE,"",IF(VLOOKUP($A38,parlvotes_lh!$A$11:$ZZ$200,306,FALSE)=0,"",VLOOKUP($A38,parlvotes_lh!$A$11:$ZZ$200,306,FALSE)))</f>
        <v/>
      </c>
      <c r="Z38" s="221" t="str">
        <f>IF(ISERROR(VLOOKUP($A38,parlvotes_lh!$A$11:$ZZ$200,326,FALSE))=TRUE,"",IF(VLOOKUP($A38,parlvotes_lh!$A$11:$ZZ$200,326,FALSE)=0,"",VLOOKUP($A38,parlvotes_lh!$A$11:$ZZ$200,326,FALSE)))</f>
        <v/>
      </c>
      <c r="AA38" s="221" t="str">
        <f>IF(ISERROR(VLOOKUP($A38,parlvotes_lh!$A$11:$ZZ$200,346,FALSE))=TRUE,"",IF(VLOOKUP($A38,parlvotes_lh!$A$11:$ZZ$200,346,FALSE)=0,"",VLOOKUP($A38,parlvotes_lh!$A$11:$ZZ$200,346,FALSE)))</f>
        <v/>
      </c>
      <c r="AB38" s="221" t="str">
        <f>IF(ISERROR(VLOOKUP($A38,parlvotes_lh!$A$11:$ZZ$200,366,FALSE))=TRUE,"",IF(VLOOKUP($A38,parlvotes_lh!$A$11:$ZZ$200,366,FALSE)=0,"",VLOOKUP($A38,parlvotes_lh!$A$11:$ZZ$200,366,FALSE)))</f>
        <v/>
      </c>
      <c r="AC38" s="221" t="str">
        <f>IF(ISERROR(VLOOKUP($A38,parlvotes_lh!$A$11:$ZZ$200,386,FALSE))=TRUE,"",IF(VLOOKUP($A38,parlvotes_lh!$A$11:$ZZ$200,386,FALSE)=0,"",VLOOKUP($A38,parlvotes_lh!$A$11:$ZZ$200,386,FALSE)))</f>
        <v/>
      </c>
    </row>
    <row r="39" spans="1:29" ht="13.5" customHeight="1" x14ac:dyDescent="0.25">
      <c r="A39" s="215" t="str">
        <f>IF(info_parties!A39="","",info_parties!A39)</f>
        <v/>
      </c>
      <c r="B39" s="98" t="str">
        <f>IF(A39="","",MID(info_weblinks!$C$3,32,3))</f>
        <v/>
      </c>
      <c r="C39" s="98" t="str">
        <f>IF(info_parties!G39="","",info_parties!G39)</f>
        <v/>
      </c>
      <c r="D39" s="98" t="str">
        <f>IF(info_parties!K39="","",info_parties!K39)</f>
        <v/>
      </c>
      <c r="E39" s="98" t="str">
        <f>IF(info_parties!H39="","",info_parties!H39)</f>
        <v/>
      </c>
      <c r="F39" s="216" t="str">
        <f t="shared" si="4"/>
        <v/>
      </c>
      <c r="G39" s="217" t="str">
        <f t="shared" si="5"/>
        <v/>
      </c>
      <c r="H39" s="218" t="str">
        <f t="shared" si="6"/>
        <v/>
      </c>
      <c r="I39" s="219" t="str">
        <f t="shared" si="7"/>
        <v/>
      </c>
      <c r="J39" s="220" t="str">
        <f>IF(ISERROR(VLOOKUP($A39,parlvotes_lh!$A$11:$ZZ$200,6,FALSE))=TRUE,"",IF(VLOOKUP($A39,parlvotes_lh!$A$11:$ZZ$200,6,FALSE)=0,"",VLOOKUP($A39,parlvotes_lh!$A$11:$ZZ$200,6,FALSE)))</f>
        <v/>
      </c>
      <c r="K39" s="220" t="str">
        <f>IF(ISERROR(VLOOKUP($A39,parlvotes_lh!$A$11:$ZZ$200,26,FALSE))=TRUE,"",IF(VLOOKUP($A39,parlvotes_lh!$A$11:$ZZ$200,26,FALSE)=0,"",VLOOKUP($A39,parlvotes_lh!$A$11:$ZZ$200,26,FALSE)))</f>
        <v/>
      </c>
      <c r="L39" s="220" t="str">
        <f>IF(ISERROR(VLOOKUP($A39,parlvotes_lh!$A$11:$ZZ$200,46,FALSE))=TRUE,"",IF(VLOOKUP($A39,parlvotes_lh!$A$11:$ZZ$200,46,FALSE)=0,"",VLOOKUP($A39,parlvotes_lh!$A$11:$ZZ$200,46,FALSE)))</f>
        <v/>
      </c>
      <c r="M39" s="220" t="str">
        <f>IF(ISERROR(VLOOKUP($A39,parlvotes_lh!$A$11:$ZZ$200,66,FALSE))=TRUE,"",IF(VLOOKUP($A39,parlvotes_lh!$A$11:$ZZ$200,66,FALSE)=0,"",VLOOKUP($A39,parlvotes_lh!$A$11:$ZZ$200,66,FALSE)))</f>
        <v/>
      </c>
      <c r="N39" s="220" t="str">
        <f>IF(ISERROR(VLOOKUP($A39,parlvotes_lh!$A$11:$ZZ$200,86,FALSE))=TRUE,"",IF(VLOOKUP($A39,parlvotes_lh!$A$11:$ZZ$200,86,FALSE)=0,"",VLOOKUP($A39,parlvotes_lh!$A$11:$ZZ$200,86,FALSE)))</f>
        <v/>
      </c>
      <c r="O39" s="220" t="str">
        <f>IF(ISERROR(VLOOKUP($A39,parlvotes_lh!$A$11:$ZZ$200,106,FALSE))=TRUE,"",IF(VLOOKUP($A39,parlvotes_lh!$A$11:$ZZ$200,106,FALSE)=0,"",VLOOKUP($A39,parlvotes_lh!$A$11:$ZZ$200,106,FALSE)))</f>
        <v/>
      </c>
      <c r="P39" s="220" t="str">
        <f>IF(ISERROR(VLOOKUP($A39,parlvotes_lh!$A$11:$ZZ$200,126,FALSE))=TRUE,"",IF(VLOOKUP($A39,parlvotes_lh!$A$11:$ZZ$200,126,FALSE)=0,"",VLOOKUP($A39,parlvotes_lh!$A$11:$ZZ$200,126,FALSE)))</f>
        <v/>
      </c>
      <c r="Q39" s="221" t="str">
        <f>IF(ISERROR(VLOOKUP($A39,parlvotes_lh!$A$11:$ZZ$200,146,FALSE))=TRUE,"",IF(VLOOKUP($A39,parlvotes_lh!$A$11:$ZZ$200,146,FALSE)=0,"",VLOOKUP($A39,parlvotes_lh!$A$11:$ZZ$200,146,FALSE)))</f>
        <v/>
      </c>
      <c r="R39" s="221" t="str">
        <f>IF(ISERROR(VLOOKUP($A39,parlvotes_lh!$A$11:$ZZ$200,166,FALSE))=TRUE,"",IF(VLOOKUP($A39,parlvotes_lh!$A$11:$ZZ$200,166,FALSE)=0,"",VLOOKUP($A39,parlvotes_lh!$A$11:$ZZ$200,166,FALSE)))</f>
        <v/>
      </c>
      <c r="S39" s="221" t="str">
        <f>IF(ISERROR(VLOOKUP($A39,parlvotes_lh!$A$11:$ZZ$200,186,FALSE))=TRUE,"",IF(VLOOKUP($A39,parlvotes_lh!$A$11:$ZZ$200,186,FALSE)=0,"",VLOOKUP($A39,parlvotes_lh!$A$11:$ZZ$200,186,FALSE)))</f>
        <v/>
      </c>
      <c r="T39" s="221" t="str">
        <f>IF(ISERROR(VLOOKUP($A39,parlvotes_lh!$A$11:$ZZ$200,206,FALSE))=TRUE,"",IF(VLOOKUP($A39,parlvotes_lh!$A$11:$ZZ$200,206,FALSE)=0,"",VLOOKUP($A39,parlvotes_lh!$A$11:$ZZ$200,206,FALSE)))</f>
        <v/>
      </c>
      <c r="U39" s="221" t="str">
        <f>IF(ISERROR(VLOOKUP($A39,parlvotes_lh!$A$11:$ZZ$200,226,FALSE))=TRUE,"",IF(VLOOKUP($A39,parlvotes_lh!$A$11:$ZZ$200,226,FALSE)=0,"",VLOOKUP($A39,parlvotes_lh!$A$11:$ZZ$200,226,FALSE)))</f>
        <v/>
      </c>
      <c r="V39" s="221" t="str">
        <f>IF(ISERROR(VLOOKUP($A39,parlvotes_lh!$A$11:$ZZ$200,246,FALSE))=TRUE,"",IF(VLOOKUP($A39,parlvotes_lh!$A$11:$ZZ$200,246,FALSE)=0,"",VLOOKUP($A39,parlvotes_lh!$A$11:$ZZ$200,246,FALSE)))</f>
        <v/>
      </c>
      <c r="W39" s="221" t="str">
        <f>IF(ISERROR(VLOOKUP($A39,parlvotes_lh!$A$11:$ZZ$200,266,FALSE))=TRUE,"",IF(VLOOKUP($A39,parlvotes_lh!$A$11:$ZZ$200,266,FALSE)=0,"",VLOOKUP($A39,parlvotes_lh!$A$11:$ZZ$200,266,FALSE)))</f>
        <v/>
      </c>
      <c r="X39" s="221" t="str">
        <f>IF(ISERROR(VLOOKUP($A39,parlvotes_lh!$A$11:$ZZ$200,286,FALSE))=TRUE,"",IF(VLOOKUP($A39,parlvotes_lh!$A$11:$ZZ$200,286,FALSE)=0,"",VLOOKUP($A39,parlvotes_lh!$A$11:$ZZ$200,286,FALSE)))</f>
        <v/>
      </c>
      <c r="Y39" s="221" t="str">
        <f>IF(ISERROR(VLOOKUP($A39,parlvotes_lh!$A$11:$ZZ$200,306,FALSE))=TRUE,"",IF(VLOOKUP($A39,parlvotes_lh!$A$11:$ZZ$200,306,FALSE)=0,"",VLOOKUP($A39,parlvotes_lh!$A$11:$ZZ$200,306,FALSE)))</f>
        <v/>
      </c>
      <c r="Z39" s="221" t="str">
        <f>IF(ISERROR(VLOOKUP($A39,parlvotes_lh!$A$11:$ZZ$200,326,FALSE))=TRUE,"",IF(VLOOKUP($A39,parlvotes_lh!$A$11:$ZZ$200,326,FALSE)=0,"",VLOOKUP($A39,parlvotes_lh!$A$11:$ZZ$200,326,FALSE)))</f>
        <v/>
      </c>
      <c r="AA39" s="221" t="str">
        <f>IF(ISERROR(VLOOKUP($A39,parlvotes_lh!$A$11:$ZZ$200,346,FALSE))=TRUE,"",IF(VLOOKUP($A39,parlvotes_lh!$A$11:$ZZ$200,346,FALSE)=0,"",VLOOKUP($A39,parlvotes_lh!$A$11:$ZZ$200,346,FALSE)))</f>
        <v/>
      </c>
      <c r="AB39" s="221" t="str">
        <f>IF(ISERROR(VLOOKUP($A39,parlvotes_lh!$A$11:$ZZ$200,366,FALSE))=TRUE,"",IF(VLOOKUP($A39,parlvotes_lh!$A$11:$ZZ$200,366,FALSE)=0,"",VLOOKUP($A39,parlvotes_lh!$A$11:$ZZ$200,366,FALSE)))</f>
        <v/>
      </c>
      <c r="AC39" s="221" t="str">
        <f>IF(ISERROR(VLOOKUP($A39,parlvotes_lh!$A$11:$ZZ$200,386,FALSE))=TRUE,"",IF(VLOOKUP($A39,parlvotes_lh!$A$11:$ZZ$200,386,FALSE)=0,"",VLOOKUP($A39,parlvotes_lh!$A$11:$ZZ$200,386,FALSE)))</f>
        <v/>
      </c>
    </row>
    <row r="40" spans="1:29" ht="13.5" customHeight="1" x14ac:dyDescent="0.25">
      <c r="A40" s="215" t="str">
        <f>IF(info_parties!A40="","",info_parties!A40)</f>
        <v/>
      </c>
      <c r="B40" s="98" t="str">
        <f>IF(A40="","",MID(info_weblinks!$C$3,32,3))</f>
        <v/>
      </c>
      <c r="C40" s="98" t="str">
        <f>IF(info_parties!G40="","",info_parties!G40)</f>
        <v/>
      </c>
      <c r="D40" s="98" t="str">
        <f>IF(info_parties!K40="","",info_parties!K40)</f>
        <v/>
      </c>
      <c r="E40" s="98" t="str">
        <f>IF(info_parties!H40="","",info_parties!H40)</f>
        <v/>
      </c>
      <c r="F40" s="216" t="str">
        <f t="shared" si="4"/>
        <v/>
      </c>
      <c r="G40" s="217" t="str">
        <f t="shared" si="5"/>
        <v/>
      </c>
      <c r="H40" s="218" t="str">
        <f t="shared" si="6"/>
        <v/>
      </c>
      <c r="I40" s="219" t="str">
        <f t="shared" si="7"/>
        <v/>
      </c>
      <c r="J40" s="220" t="str">
        <f>IF(ISERROR(VLOOKUP($A40,parlvotes_lh!$A$11:$ZZ$200,6,FALSE))=TRUE,"",IF(VLOOKUP($A40,parlvotes_lh!$A$11:$ZZ$200,6,FALSE)=0,"",VLOOKUP($A40,parlvotes_lh!$A$11:$ZZ$200,6,FALSE)))</f>
        <v/>
      </c>
      <c r="K40" s="220" t="str">
        <f>IF(ISERROR(VLOOKUP($A40,parlvotes_lh!$A$11:$ZZ$200,26,FALSE))=TRUE,"",IF(VLOOKUP($A40,parlvotes_lh!$A$11:$ZZ$200,26,FALSE)=0,"",VLOOKUP($A40,parlvotes_lh!$A$11:$ZZ$200,26,FALSE)))</f>
        <v/>
      </c>
      <c r="L40" s="220" t="str">
        <f>IF(ISERROR(VLOOKUP($A40,parlvotes_lh!$A$11:$ZZ$200,46,FALSE))=TRUE,"",IF(VLOOKUP($A40,parlvotes_lh!$A$11:$ZZ$200,46,FALSE)=0,"",VLOOKUP($A40,parlvotes_lh!$A$11:$ZZ$200,46,FALSE)))</f>
        <v/>
      </c>
      <c r="M40" s="220" t="str">
        <f>IF(ISERROR(VLOOKUP($A40,parlvotes_lh!$A$11:$ZZ$200,66,FALSE))=TRUE,"",IF(VLOOKUP($A40,parlvotes_lh!$A$11:$ZZ$200,66,FALSE)=0,"",VLOOKUP($A40,parlvotes_lh!$A$11:$ZZ$200,66,FALSE)))</f>
        <v/>
      </c>
      <c r="N40" s="220" t="str">
        <f>IF(ISERROR(VLOOKUP($A40,parlvotes_lh!$A$11:$ZZ$200,86,FALSE))=TRUE,"",IF(VLOOKUP($A40,parlvotes_lh!$A$11:$ZZ$200,86,FALSE)=0,"",VLOOKUP($A40,parlvotes_lh!$A$11:$ZZ$200,86,FALSE)))</f>
        <v/>
      </c>
      <c r="O40" s="220" t="str">
        <f>IF(ISERROR(VLOOKUP($A40,parlvotes_lh!$A$11:$ZZ$200,106,FALSE))=TRUE,"",IF(VLOOKUP($A40,parlvotes_lh!$A$11:$ZZ$200,106,FALSE)=0,"",VLOOKUP($A40,parlvotes_lh!$A$11:$ZZ$200,106,FALSE)))</f>
        <v/>
      </c>
      <c r="P40" s="220" t="str">
        <f>IF(ISERROR(VLOOKUP($A40,parlvotes_lh!$A$11:$ZZ$200,126,FALSE))=TRUE,"",IF(VLOOKUP($A40,parlvotes_lh!$A$11:$ZZ$200,126,FALSE)=0,"",VLOOKUP($A40,parlvotes_lh!$A$11:$ZZ$200,126,FALSE)))</f>
        <v/>
      </c>
      <c r="Q40" s="221" t="str">
        <f>IF(ISERROR(VLOOKUP($A40,parlvotes_lh!$A$11:$ZZ$200,146,FALSE))=TRUE,"",IF(VLOOKUP($A40,parlvotes_lh!$A$11:$ZZ$200,146,FALSE)=0,"",VLOOKUP($A40,parlvotes_lh!$A$11:$ZZ$200,146,FALSE)))</f>
        <v/>
      </c>
      <c r="R40" s="221" t="str">
        <f>IF(ISERROR(VLOOKUP($A40,parlvotes_lh!$A$11:$ZZ$200,166,FALSE))=TRUE,"",IF(VLOOKUP($A40,parlvotes_lh!$A$11:$ZZ$200,166,FALSE)=0,"",VLOOKUP($A40,parlvotes_lh!$A$11:$ZZ$200,166,FALSE)))</f>
        <v/>
      </c>
      <c r="S40" s="221" t="str">
        <f>IF(ISERROR(VLOOKUP($A40,parlvotes_lh!$A$11:$ZZ$200,186,FALSE))=TRUE,"",IF(VLOOKUP($A40,parlvotes_lh!$A$11:$ZZ$200,186,FALSE)=0,"",VLOOKUP($A40,parlvotes_lh!$A$11:$ZZ$200,186,FALSE)))</f>
        <v/>
      </c>
      <c r="T40" s="221" t="str">
        <f>IF(ISERROR(VLOOKUP($A40,parlvotes_lh!$A$11:$ZZ$200,206,FALSE))=TRUE,"",IF(VLOOKUP($A40,parlvotes_lh!$A$11:$ZZ$200,206,FALSE)=0,"",VLOOKUP($A40,parlvotes_lh!$A$11:$ZZ$200,206,FALSE)))</f>
        <v/>
      </c>
      <c r="U40" s="221" t="str">
        <f>IF(ISERROR(VLOOKUP($A40,parlvotes_lh!$A$11:$ZZ$200,226,FALSE))=TRUE,"",IF(VLOOKUP($A40,parlvotes_lh!$A$11:$ZZ$200,226,FALSE)=0,"",VLOOKUP($A40,parlvotes_lh!$A$11:$ZZ$200,226,FALSE)))</f>
        <v/>
      </c>
      <c r="V40" s="221" t="str">
        <f>IF(ISERROR(VLOOKUP($A40,parlvotes_lh!$A$11:$ZZ$200,246,FALSE))=TRUE,"",IF(VLOOKUP($A40,parlvotes_lh!$A$11:$ZZ$200,246,FALSE)=0,"",VLOOKUP($A40,parlvotes_lh!$A$11:$ZZ$200,246,FALSE)))</f>
        <v/>
      </c>
      <c r="W40" s="221" t="str">
        <f>IF(ISERROR(VLOOKUP($A40,parlvotes_lh!$A$11:$ZZ$200,266,FALSE))=TRUE,"",IF(VLOOKUP($A40,parlvotes_lh!$A$11:$ZZ$200,266,FALSE)=0,"",VLOOKUP($A40,parlvotes_lh!$A$11:$ZZ$200,266,FALSE)))</f>
        <v/>
      </c>
      <c r="X40" s="221" t="str">
        <f>IF(ISERROR(VLOOKUP($A40,parlvotes_lh!$A$11:$ZZ$200,286,FALSE))=TRUE,"",IF(VLOOKUP($A40,parlvotes_lh!$A$11:$ZZ$200,286,FALSE)=0,"",VLOOKUP($A40,parlvotes_lh!$A$11:$ZZ$200,286,FALSE)))</f>
        <v/>
      </c>
      <c r="Y40" s="221" t="str">
        <f>IF(ISERROR(VLOOKUP($A40,parlvotes_lh!$A$11:$ZZ$200,306,FALSE))=TRUE,"",IF(VLOOKUP($A40,parlvotes_lh!$A$11:$ZZ$200,306,FALSE)=0,"",VLOOKUP($A40,parlvotes_lh!$A$11:$ZZ$200,306,FALSE)))</f>
        <v/>
      </c>
      <c r="Z40" s="221" t="str">
        <f>IF(ISERROR(VLOOKUP($A40,parlvotes_lh!$A$11:$ZZ$200,326,FALSE))=TRUE,"",IF(VLOOKUP($A40,parlvotes_lh!$A$11:$ZZ$200,326,FALSE)=0,"",VLOOKUP($A40,parlvotes_lh!$A$11:$ZZ$200,326,FALSE)))</f>
        <v/>
      </c>
      <c r="AA40" s="221" t="str">
        <f>IF(ISERROR(VLOOKUP($A40,parlvotes_lh!$A$11:$ZZ$200,346,FALSE))=TRUE,"",IF(VLOOKUP($A40,parlvotes_lh!$A$11:$ZZ$200,346,FALSE)=0,"",VLOOKUP($A40,parlvotes_lh!$A$11:$ZZ$200,346,FALSE)))</f>
        <v/>
      </c>
      <c r="AB40" s="221" t="str">
        <f>IF(ISERROR(VLOOKUP($A40,parlvotes_lh!$A$11:$ZZ$200,366,FALSE))=TRUE,"",IF(VLOOKUP($A40,parlvotes_lh!$A$11:$ZZ$200,366,FALSE)=0,"",VLOOKUP($A40,parlvotes_lh!$A$11:$ZZ$200,366,FALSE)))</f>
        <v/>
      </c>
      <c r="AC40" s="221" t="str">
        <f>IF(ISERROR(VLOOKUP($A40,parlvotes_lh!$A$11:$ZZ$200,386,FALSE))=TRUE,"",IF(VLOOKUP($A40,parlvotes_lh!$A$11:$ZZ$200,386,FALSE)=0,"",VLOOKUP($A40,parlvotes_lh!$A$11:$ZZ$200,386,FALSE)))</f>
        <v/>
      </c>
    </row>
    <row r="41" spans="1:29" ht="13.5" customHeight="1" x14ac:dyDescent="0.25">
      <c r="A41" s="215" t="str">
        <f>IF(info_parties!A41="","",info_parties!A41)</f>
        <v/>
      </c>
      <c r="B41" s="98" t="str">
        <f>IF(A41="","",MID(info_weblinks!$C$3,32,3))</f>
        <v/>
      </c>
      <c r="C41" s="98" t="str">
        <f>IF(info_parties!G41="","",info_parties!G41)</f>
        <v/>
      </c>
      <c r="D41" s="98" t="str">
        <f>IF(info_parties!K41="","",info_parties!K41)</f>
        <v/>
      </c>
      <c r="E41" s="98" t="str">
        <f>IF(info_parties!H41="","",info_parties!H41)</f>
        <v/>
      </c>
      <c r="F41" s="216" t="str">
        <f t="shared" si="4"/>
        <v/>
      </c>
      <c r="G41" s="217" t="str">
        <f t="shared" si="5"/>
        <v/>
      </c>
      <c r="H41" s="218" t="str">
        <f t="shared" si="6"/>
        <v/>
      </c>
      <c r="I41" s="219" t="str">
        <f t="shared" si="7"/>
        <v/>
      </c>
      <c r="J41" s="220" t="str">
        <f>IF(ISERROR(VLOOKUP($A41,parlvotes_lh!$A$11:$ZZ$200,6,FALSE))=TRUE,"",IF(VLOOKUP($A41,parlvotes_lh!$A$11:$ZZ$200,6,FALSE)=0,"",VLOOKUP($A41,parlvotes_lh!$A$11:$ZZ$200,6,FALSE)))</f>
        <v/>
      </c>
      <c r="K41" s="220" t="str">
        <f>IF(ISERROR(VLOOKUP($A41,parlvotes_lh!$A$11:$ZZ$200,26,FALSE))=TRUE,"",IF(VLOOKUP($A41,parlvotes_lh!$A$11:$ZZ$200,26,FALSE)=0,"",VLOOKUP($A41,parlvotes_lh!$A$11:$ZZ$200,26,FALSE)))</f>
        <v/>
      </c>
      <c r="L41" s="220" t="str">
        <f>IF(ISERROR(VLOOKUP($A41,parlvotes_lh!$A$11:$ZZ$200,46,FALSE))=TRUE,"",IF(VLOOKUP($A41,parlvotes_lh!$A$11:$ZZ$200,46,FALSE)=0,"",VLOOKUP($A41,parlvotes_lh!$A$11:$ZZ$200,46,FALSE)))</f>
        <v/>
      </c>
      <c r="M41" s="220" t="str">
        <f>IF(ISERROR(VLOOKUP($A41,parlvotes_lh!$A$11:$ZZ$200,66,FALSE))=TRUE,"",IF(VLOOKUP($A41,parlvotes_lh!$A$11:$ZZ$200,66,FALSE)=0,"",VLOOKUP($A41,parlvotes_lh!$A$11:$ZZ$200,66,FALSE)))</f>
        <v/>
      </c>
      <c r="N41" s="220" t="str">
        <f>IF(ISERROR(VLOOKUP($A41,parlvotes_lh!$A$11:$ZZ$200,86,FALSE))=TRUE,"",IF(VLOOKUP($A41,parlvotes_lh!$A$11:$ZZ$200,86,FALSE)=0,"",VLOOKUP($A41,parlvotes_lh!$A$11:$ZZ$200,86,FALSE)))</f>
        <v/>
      </c>
      <c r="O41" s="220" t="str">
        <f>IF(ISERROR(VLOOKUP($A41,parlvotes_lh!$A$11:$ZZ$200,106,FALSE))=TRUE,"",IF(VLOOKUP($A41,parlvotes_lh!$A$11:$ZZ$200,106,FALSE)=0,"",VLOOKUP($A41,parlvotes_lh!$A$11:$ZZ$200,106,FALSE)))</f>
        <v/>
      </c>
      <c r="P41" s="220" t="str">
        <f>IF(ISERROR(VLOOKUP($A41,parlvotes_lh!$A$11:$ZZ$200,126,FALSE))=TRUE,"",IF(VLOOKUP($A41,parlvotes_lh!$A$11:$ZZ$200,126,FALSE)=0,"",VLOOKUP($A41,parlvotes_lh!$A$11:$ZZ$200,126,FALSE)))</f>
        <v/>
      </c>
      <c r="Q41" s="221" t="str">
        <f>IF(ISERROR(VLOOKUP($A41,parlvotes_lh!$A$11:$ZZ$200,146,FALSE))=TRUE,"",IF(VLOOKUP($A41,parlvotes_lh!$A$11:$ZZ$200,146,FALSE)=0,"",VLOOKUP($A41,parlvotes_lh!$A$11:$ZZ$200,146,FALSE)))</f>
        <v/>
      </c>
      <c r="R41" s="221" t="str">
        <f>IF(ISERROR(VLOOKUP($A41,parlvotes_lh!$A$11:$ZZ$200,166,FALSE))=TRUE,"",IF(VLOOKUP($A41,parlvotes_lh!$A$11:$ZZ$200,166,FALSE)=0,"",VLOOKUP($A41,parlvotes_lh!$A$11:$ZZ$200,166,FALSE)))</f>
        <v/>
      </c>
      <c r="S41" s="221" t="str">
        <f>IF(ISERROR(VLOOKUP($A41,parlvotes_lh!$A$11:$ZZ$200,186,FALSE))=TRUE,"",IF(VLOOKUP($A41,parlvotes_lh!$A$11:$ZZ$200,186,FALSE)=0,"",VLOOKUP($A41,parlvotes_lh!$A$11:$ZZ$200,186,FALSE)))</f>
        <v/>
      </c>
      <c r="T41" s="221" t="str">
        <f>IF(ISERROR(VLOOKUP($A41,parlvotes_lh!$A$11:$ZZ$200,206,FALSE))=TRUE,"",IF(VLOOKUP($A41,parlvotes_lh!$A$11:$ZZ$200,206,FALSE)=0,"",VLOOKUP($A41,parlvotes_lh!$A$11:$ZZ$200,206,FALSE)))</f>
        <v/>
      </c>
      <c r="U41" s="221" t="str">
        <f>IF(ISERROR(VLOOKUP($A41,parlvotes_lh!$A$11:$ZZ$200,226,FALSE))=TRUE,"",IF(VLOOKUP($A41,parlvotes_lh!$A$11:$ZZ$200,226,FALSE)=0,"",VLOOKUP($A41,parlvotes_lh!$A$11:$ZZ$200,226,FALSE)))</f>
        <v/>
      </c>
      <c r="V41" s="221" t="str">
        <f>IF(ISERROR(VLOOKUP($A41,parlvotes_lh!$A$11:$ZZ$200,246,FALSE))=TRUE,"",IF(VLOOKUP($A41,parlvotes_lh!$A$11:$ZZ$200,246,FALSE)=0,"",VLOOKUP($A41,parlvotes_lh!$A$11:$ZZ$200,246,FALSE)))</f>
        <v/>
      </c>
      <c r="W41" s="221" t="str">
        <f>IF(ISERROR(VLOOKUP($A41,parlvotes_lh!$A$11:$ZZ$200,266,FALSE))=TRUE,"",IF(VLOOKUP($A41,parlvotes_lh!$A$11:$ZZ$200,266,FALSE)=0,"",VLOOKUP($A41,parlvotes_lh!$A$11:$ZZ$200,266,FALSE)))</f>
        <v/>
      </c>
      <c r="X41" s="221" t="str">
        <f>IF(ISERROR(VLOOKUP($A41,parlvotes_lh!$A$11:$ZZ$200,286,FALSE))=TRUE,"",IF(VLOOKUP($A41,parlvotes_lh!$A$11:$ZZ$200,286,FALSE)=0,"",VLOOKUP($A41,parlvotes_lh!$A$11:$ZZ$200,286,FALSE)))</f>
        <v/>
      </c>
      <c r="Y41" s="221" t="str">
        <f>IF(ISERROR(VLOOKUP($A41,parlvotes_lh!$A$11:$ZZ$200,306,FALSE))=TRUE,"",IF(VLOOKUP($A41,parlvotes_lh!$A$11:$ZZ$200,306,FALSE)=0,"",VLOOKUP($A41,parlvotes_lh!$A$11:$ZZ$200,306,FALSE)))</f>
        <v/>
      </c>
      <c r="Z41" s="221" t="str">
        <f>IF(ISERROR(VLOOKUP($A41,parlvotes_lh!$A$11:$ZZ$200,326,FALSE))=TRUE,"",IF(VLOOKUP($A41,parlvotes_lh!$A$11:$ZZ$200,326,FALSE)=0,"",VLOOKUP($A41,parlvotes_lh!$A$11:$ZZ$200,326,FALSE)))</f>
        <v/>
      </c>
      <c r="AA41" s="221" t="str">
        <f>IF(ISERROR(VLOOKUP($A41,parlvotes_lh!$A$11:$ZZ$200,346,FALSE))=TRUE,"",IF(VLOOKUP($A41,parlvotes_lh!$A$11:$ZZ$200,346,FALSE)=0,"",VLOOKUP($A41,parlvotes_lh!$A$11:$ZZ$200,346,FALSE)))</f>
        <v/>
      </c>
      <c r="AB41" s="221" t="str">
        <f>IF(ISERROR(VLOOKUP($A41,parlvotes_lh!$A$11:$ZZ$200,366,FALSE))=TRUE,"",IF(VLOOKUP($A41,parlvotes_lh!$A$11:$ZZ$200,366,FALSE)=0,"",VLOOKUP($A41,parlvotes_lh!$A$11:$ZZ$200,366,FALSE)))</f>
        <v/>
      </c>
      <c r="AC41" s="221" t="str">
        <f>IF(ISERROR(VLOOKUP($A41,parlvotes_lh!$A$11:$ZZ$200,386,FALSE))=TRUE,"",IF(VLOOKUP($A41,parlvotes_lh!$A$11:$ZZ$200,386,FALSE)=0,"",VLOOKUP($A41,parlvotes_lh!$A$11:$ZZ$200,386,FALSE)))</f>
        <v/>
      </c>
    </row>
    <row r="42" spans="1:29" ht="13.5" customHeight="1" x14ac:dyDescent="0.25">
      <c r="A42" s="215" t="str">
        <f>IF(info_parties!A42="","",info_parties!A42)</f>
        <v/>
      </c>
      <c r="B42" s="98" t="str">
        <f>IF(A42="","",MID(info_weblinks!$C$3,32,3))</f>
        <v/>
      </c>
      <c r="C42" s="98" t="str">
        <f>IF(info_parties!G42="","",info_parties!G42)</f>
        <v/>
      </c>
      <c r="D42" s="98" t="str">
        <f>IF(info_parties!K42="","",info_parties!K42)</f>
        <v/>
      </c>
      <c r="E42" s="98" t="str">
        <f>IF(info_parties!H42="","",info_parties!H42)</f>
        <v/>
      </c>
      <c r="F42" s="216" t="str">
        <f t="shared" si="4"/>
        <v/>
      </c>
      <c r="G42" s="217" t="str">
        <f t="shared" si="5"/>
        <v/>
      </c>
      <c r="H42" s="218" t="str">
        <f t="shared" si="6"/>
        <v/>
      </c>
      <c r="I42" s="219" t="str">
        <f t="shared" si="7"/>
        <v/>
      </c>
      <c r="J42" s="220" t="str">
        <f>IF(ISERROR(VLOOKUP($A42,parlvotes_lh!$A$11:$ZZ$200,6,FALSE))=TRUE,"",IF(VLOOKUP($A42,parlvotes_lh!$A$11:$ZZ$200,6,FALSE)=0,"",VLOOKUP($A42,parlvotes_lh!$A$11:$ZZ$200,6,FALSE)))</f>
        <v/>
      </c>
      <c r="K42" s="220" t="str">
        <f>IF(ISERROR(VLOOKUP($A42,parlvotes_lh!$A$11:$ZZ$200,26,FALSE))=TRUE,"",IF(VLOOKUP($A42,parlvotes_lh!$A$11:$ZZ$200,26,FALSE)=0,"",VLOOKUP($A42,parlvotes_lh!$A$11:$ZZ$200,26,FALSE)))</f>
        <v/>
      </c>
      <c r="L42" s="220" t="str">
        <f>IF(ISERROR(VLOOKUP($A42,parlvotes_lh!$A$11:$ZZ$200,46,FALSE))=TRUE,"",IF(VLOOKUP($A42,parlvotes_lh!$A$11:$ZZ$200,46,FALSE)=0,"",VLOOKUP($A42,parlvotes_lh!$A$11:$ZZ$200,46,FALSE)))</f>
        <v/>
      </c>
      <c r="M42" s="220" t="str">
        <f>IF(ISERROR(VLOOKUP($A42,parlvotes_lh!$A$11:$ZZ$200,66,FALSE))=TRUE,"",IF(VLOOKUP($A42,parlvotes_lh!$A$11:$ZZ$200,66,FALSE)=0,"",VLOOKUP($A42,parlvotes_lh!$A$11:$ZZ$200,66,FALSE)))</f>
        <v/>
      </c>
      <c r="N42" s="220" t="str">
        <f>IF(ISERROR(VLOOKUP($A42,parlvotes_lh!$A$11:$ZZ$200,86,FALSE))=TRUE,"",IF(VLOOKUP($A42,parlvotes_lh!$A$11:$ZZ$200,86,FALSE)=0,"",VLOOKUP($A42,parlvotes_lh!$A$11:$ZZ$200,86,FALSE)))</f>
        <v/>
      </c>
      <c r="O42" s="220" t="str">
        <f>IF(ISERROR(VLOOKUP($A42,parlvotes_lh!$A$11:$ZZ$200,106,FALSE))=TRUE,"",IF(VLOOKUP($A42,parlvotes_lh!$A$11:$ZZ$200,106,FALSE)=0,"",VLOOKUP($A42,parlvotes_lh!$A$11:$ZZ$200,106,FALSE)))</f>
        <v/>
      </c>
      <c r="P42" s="220" t="str">
        <f>IF(ISERROR(VLOOKUP($A42,parlvotes_lh!$A$11:$ZZ$200,126,FALSE))=TRUE,"",IF(VLOOKUP($A42,parlvotes_lh!$A$11:$ZZ$200,126,FALSE)=0,"",VLOOKUP($A42,parlvotes_lh!$A$11:$ZZ$200,126,FALSE)))</f>
        <v/>
      </c>
      <c r="Q42" s="221" t="str">
        <f>IF(ISERROR(VLOOKUP($A42,parlvotes_lh!$A$11:$ZZ$200,146,FALSE))=TRUE,"",IF(VLOOKUP($A42,parlvotes_lh!$A$11:$ZZ$200,146,FALSE)=0,"",VLOOKUP($A42,parlvotes_lh!$A$11:$ZZ$200,146,FALSE)))</f>
        <v/>
      </c>
      <c r="R42" s="221" t="str">
        <f>IF(ISERROR(VLOOKUP($A42,parlvotes_lh!$A$11:$ZZ$200,166,FALSE))=TRUE,"",IF(VLOOKUP($A42,parlvotes_lh!$A$11:$ZZ$200,166,FALSE)=0,"",VLOOKUP($A42,parlvotes_lh!$A$11:$ZZ$200,166,FALSE)))</f>
        <v/>
      </c>
      <c r="S42" s="221" t="str">
        <f>IF(ISERROR(VLOOKUP($A42,parlvotes_lh!$A$11:$ZZ$200,186,FALSE))=TRUE,"",IF(VLOOKUP($A42,parlvotes_lh!$A$11:$ZZ$200,186,FALSE)=0,"",VLOOKUP($A42,parlvotes_lh!$A$11:$ZZ$200,186,FALSE)))</f>
        <v/>
      </c>
      <c r="T42" s="221" t="str">
        <f>IF(ISERROR(VLOOKUP($A42,parlvotes_lh!$A$11:$ZZ$200,206,FALSE))=TRUE,"",IF(VLOOKUP($A42,parlvotes_lh!$A$11:$ZZ$200,206,FALSE)=0,"",VLOOKUP($A42,parlvotes_lh!$A$11:$ZZ$200,206,FALSE)))</f>
        <v/>
      </c>
      <c r="U42" s="221" t="str">
        <f>IF(ISERROR(VLOOKUP($A42,parlvotes_lh!$A$11:$ZZ$200,226,FALSE))=TRUE,"",IF(VLOOKUP($A42,parlvotes_lh!$A$11:$ZZ$200,226,FALSE)=0,"",VLOOKUP($A42,parlvotes_lh!$A$11:$ZZ$200,226,FALSE)))</f>
        <v/>
      </c>
      <c r="V42" s="221" t="str">
        <f>IF(ISERROR(VLOOKUP($A42,parlvotes_lh!$A$11:$ZZ$200,246,FALSE))=TRUE,"",IF(VLOOKUP($A42,parlvotes_lh!$A$11:$ZZ$200,246,FALSE)=0,"",VLOOKUP($A42,parlvotes_lh!$A$11:$ZZ$200,246,FALSE)))</f>
        <v/>
      </c>
      <c r="W42" s="221" t="str">
        <f>IF(ISERROR(VLOOKUP($A42,parlvotes_lh!$A$11:$ZZ$200,266,FALSE))=TRUE,"",IF(VLOOKUP($A42,parlvotes_lh!$A$11:$ZZ$200,266,FALSE)=0,"",VLOOKUP($A42,parlvotes_lh!$A$11:$ZZ$200,266,FALSE)))</f>
        <v/>
      </c>
      <c r="X42" s="221" t="str">
        <f>IF(ISERROR(VLOOKUP($A42,parlvotes_lh!$A$11:$ZZ$200,286,FALSE))=TRUE,"",IF(VLOOKUP($A42,parlvotes_lh!$A$11:$ZZ$200,286,FALSE)=0,"",VLOOKUP($A42,parlvotes_lh!$A$11:$ZZ$200,286,FALSE)))</f>
        <v/>
      </c>
      <c r="Y42" s="221" t="str">
        <f>IF(ISERROR(VLOOKUP($A42,parlvotes_lh!$A$11:$ZZ$200,306,FALSE))=TRUE,"",IF(VLOOKUP($A42,parlvotes_lh!$A$11:$ZZ$200,306,FALSE)=0,"",VLOOKUP($A42,parlvotes_lh!$A$11:$ZZ$200,306,FALSE)))</f>
        <v/>
      </c>
      <c r="Z42" s="221" t="str">
        <f>IF(ISERROR(VLOOKUP($A42,parlvotes_lh!$A$11:$ZZ$200,326,FALSE))=TRUE,"",IF(VLOOKUP($A42,parlvotes_lh!$A$11:$ZZ$200,326,FALSE)=0,"",VLOOKUP($A42,parlvotes_lh!$A$11:$ZZ$200,326,FALSE)))</f>
        <v/>
      </c>
      <c r="AA42" s="221" t="str">
        <f>IF(ISERROR(VLOOKUP($A42,parlvotes_lh!$A$11:$ZZ$200,346,FALSE))=TRUE,"",IF(VLOOKUP($A42,parlvotes_lh!$A$11:$ZZ$200,346,FALSE)=0,"",VLOOKUP($A42,parlvotes_lh!$A$11:$ZZ$200,346,FALSE)))</f>
        <v/>
      </c>
      <c r="AB42" s="221" t="str">
        <f>IF(ISERROR(VLOOKUP($A42,parlvotes_lh!$A$11:$ZZ$200,366,FALSE))=TRUE,"",IF(VLOOKUP($A42,parlvotes_lh!$A$11:$ZZ$200,366,FALSE)=0,"",VLOOKUP($A42,parlvotes_lh!$A$11:$ZZ$200,366,FALSE)))</f>
        <v/>
      </c>
      <c r="AC42" s="221" t="str">
        <f>IF(ISERROR(VLOOKUP($A42,parlvotes_lh!$A$11:$ZZ$200,386,FALSE))=TRUE,"",IF(VLOOKUP($A42,parlvotes_lh!$A$11:$ZZ$200,386,FALSE)=0,"",VLOOKUP($A42,parlvotes_lh!$A$11:$ZZ$200,386,FALSE)))</f>
        <v/>
      </c>
    </row>
    <row r="43" spans="1:29" ht="13.5" customHeight="1" x14ac:dyDescent="0.25">
      <c r="A43" s="215" t="str">
        <f>IF(info_parties!A43="","",info_parties!A43)</f>
        <v/>
      </c>
      <c r="B43" s="98" t="str">
        <f>IF(A43="","",MID(info_weblinks!$C$3,32,3))</f>
        <v/>
      </c>
      <c r="C43" s="98" t="str">
        <f>IF(info_parties!G43="","",info_parties!G43)</f>
        <v/>
      </c>
      <c r="D43" s="98" t="str">
        <f>IF(info_parties!K43="","",info_parties!K43)</f>
        <v/>
      </c>
      <c r="E43" s="98" t="str">
        <f>IF(info_parties!H43="","",info_parties!H43)</f>
        <v/>
      </c>
      <c r="F43" s="216" t="str">
        <f t="shared" si="4"/>
        <v/>
      </c>
      <c r="G43" s="217" t="str">
        <f t="shared" si="5"/>
        <v/>
      </c>
      <c r="H43" s="218" t="str">
        <f t="shared" si="6"/>
        <v/>
      </c>
      <c r="I43" s="219" t="str">
        <f t="shared" si="7"/>
        <v/>
      </c>
      <c r="J43" s="220" t="str">
        <f>IF(ISERROR(VLOOKUP($A43,parlvotes_lh!$A$11:$ZZ$200,6,FALSE))=TRUE,"",IF(VLOOKUP($A43,parlvotes_lh!$A$11:$ZZ$200,6,FALSE)=0,"",VLOOKUP($A43,parlvotes_lh!$A$11:$ZZ$200,6,FALSE)))</f>
        <v/>
      </c>
      <c r="K43" s="220" t="str">
        <f>IF(ISERROR(VLOOKUP($A43,parlvotes_lh!$A$11:$ZZ$200,26,FALSE))=TRUE,"",IF(VLOOKUP($A43,parlvotes_lh!$A$11:$ZZ$200,26,FALSE)=0,"",VLOOKUP($A43,parlvotes_lh!$A$11:$ZZ$200,26,FALSE)))</f>
        <v/>
      </c>
      <c r="L43" s="220" t="str">
        <f>IF(ISERROR(VLOOKUP($A43,parlvotes_lh!$A$11:$ZZ$200,46,FALSE))=TRUE,"",IF(VLOOKUP($A43,parlvotes_lh!$A$11:$ZZ$200,46,FALSE)=0,"",VLOOKUP($A43,parlvotes_lh!$A$11:$ZZ$200,46,FALSE)))</f>
        <v/>
      </c>
      <c r="M43" s="220" t="str">
        <f>IF(ISERROR(VLOOKUP($A43,parlvotes_lh!$A$11:$ZZ$200,66,FALSE))=TRUE,"",IF(VLOOKUP($A43,parlvotes_lh!$A$11:$ZZ$200,66,FALSE)=0,"",VLOOKUP($A43,parlvotes_lh!$A$11:$ZZ$200,66,FALSE)))</f>
        <v/>
      </c>
      <c r="N43" s="220" t="str">
        <f>IF(ISERROR(VLOOKUP($A43,parlvotes_lh!$A$11:$ZZ$200,86,FALSE))=TRUE,"",IF(VLOOKUP($A43,parlvotes_lh!$A$11:$ZZ$200,86,FALSE)=0,"",VLOOKUP($A43,parlvotes_lh!$A$11:$ZZ$200,86,FALSE)))</f>
        <v/>
      </c>
      <c r="O43" s="220" t="str">
        <f>IF(ISERROR(VLOOKUP($A43,parlvotes_lh!$A$11:$ZZ$200,106,FALSE))=TRUE,"",IF(VLOOKUP($A43,parlvotes_lh!$A$11:$ZZ$200,106,FALSE)=0,"",VLOOKUP($A43,parlvotes_lh!$A$11:$ZZ$200,106,FALSE)))</f>
        <v/>
      </c>
      <c r="P43" s="220" t="str">
        <f>IF(ISERROR(VLOOKUP($A43,parlvotes_lh!$A$11:$ZZ$200,126,FALSE))=TRUE,"",IF(VLOOKUP($A43,parlvotes_lh!$A$11:$ZZ$200,126,FALSE)=0,"",VLOOKUP($A43,parlvotes_lh!$A$11:$ZZ$200,126,FALSE)))</f>
        <v/>
      </c>
      <c r="Q43" s="221" t="str">
        <f>IF(ISERROR(VLOOKUP($A43,parlvotes_lh!$A$11:$ZZ$200,146,FALSE))=TRUE,"",IF(VLOOKUP($A43,parlvotes_lh!$A$11:$ZZ$200,146,FALSE)=0,"",VLOOKUP($A43,parlvotes_lh!$A$11:$ZZ$200,146,FALSE)))</f>
        <v/>
      </c>
      <c r="R43" s="221" t="str">
        <f>IF(ISERROR(VLOOKUP($A43,parlvotes_lh!$A$11:$ZZ$200,166,FALSE))=TRUE,"",IF(VLOOKUP($A43,parlvotes_lh!$A$11:$ZZ$200,166,FALSE)=0,"",VLOOKUP($A43,parlvotes_lh!$A$11:$ZZ$200,166,FALSE)))</f>
        <v/>
      </c>
      <c r="S43" s="221" t="str">
        <f>IF(ISERROR(VLOOKUP($A43,parlvotes_lh!$A$11:$ZZ$200,186,FALSE))=TRUE,"",IF(VLOOKUP($A43,parlvotes_lh!$A$11:$ZZ$200,186,FALSE)=0,"",VLOOKUP($A43,parlvotes_lh!$A$11:$ZZ$200,186,FALSE)))</f>
        <v/>
      </c>
      <c r="T43" s="221" t="str">
        <f>IF(ISERROR(VLOOKUP($A43,parlvotes_lh!$A$11:$ZZ$200,206,FALSE))=TRUE,"",IF(VLOOKUP($A43,parlvotes_lh!$A$11:$ZZ$200,206,FALSE)=0,"",VLOOKUP($A43,parlvotes_lh!$A$11:$ZZ$200,206,FALSE)))</f>
        <v/>
      </c>
      <c r="U43" s="221" t="str">
        <f>IF(ISERROR(VLOOKUP($A43,parlvotes_lh!$A$11:$ZZ$200,226,FALSE))=TRUE,"",IF(VLOOKUP($A43,parlvotes_lh!$A$11:$ZZ$200,226,FALSE)=0,"",VLOOKUP($A43,parlvotes_lh!$A$11:$ZZ$200,226,FALSE)))</f>
        <v/>
      </c>
      <c r="V43" s="221" t="str">
        <f>IF(ISERROR(VLOOKUP($A43,parlvotes_lh!$A$11:$ZZ$200,246,FALSE))=TRUE,"",IF(VLOOKUP($A43,parlvotes_lh!$A$11:$ZZ$200,246,FALSE)=0,"",VLOOKUP($A43,parlvotes_lh!$A$11:$ZZ$200,246,FALSE)))</f>
        <v/>
      </c>
      <c r="W43" s="221" t="str">
        <f>IF(ISERROR(VLOOKUP($A43,parlvotes_lh!$A$11:$ZZ$200,266,FALSE))=TRUE,"",IF(VLOOKUP($A43,parlvotes_lh!$A$11:$ZZ$200,266,FALSE)=0,"",VLOOKUP($A43,parlvotes_lh!$A$11:$ZZ$200,266,FALSE)))</f>
        <v/>
      </c>
      <c r="X43" s="221" t="str">
        <f>IF(ISERROR(VLOOKUP($A43,parlvotes_lh!$A$11:$ZZ$200,286,FALSE))=TRUE,"",IF(VLOOKUP($A43,parlvotes_lh!$A$11:$ZZ$200,286,FALSE)=0,"",VLOOKUP($A43,parlvotes_lh!$A$11:$ZZ$200,286,FALSE)))</f>
        <v/>
      </c>
      <c r="Y43" s="221" t="str">
        <f>IF(ISERROR(VLOOKUP($A43,parlvotes_lh!$A$11:$ZZ$200,306,FALSE))=TRUE,"",IF(VLOOKUP($A43,parlvotes_lh!$A$11:$ZZ$200,306,FALSE)=0,"",VLOOKUP($A43,parlvotes_lh!$A$11:$ZZ$200,306,FALSE)))</f>
        <v/>
      </c>
      <c r="Z43" s="221" t="str">
        <f>IF(ISERROR(VLOOKUP($A43,parlvotes_lh!$A$11:$ZZ$200,326,FALSE))=TRUE,"",IF(VLOOKUP($A43,parlvotes_lh!$A$11:$ZZ$200,326,FALSE)=0,"",VLOOKUP($A43,parlvotes_lh!$A$11:$ZZ$200,326,FALSE)))</f>
        <v/>
      </c>
      <c r="AA43" s="221" t="str">
        <f>IF(ISERROR(VLOOKUP($A43,parlvotes_lh!$A$11:$ZZ$200,346,FALSE))=TRUE,"",IF(VLOOKUP($A43,parlvotes_lh!$A$11:$ZZ$200,346,FALSE)=0,"",VLOOKUP($A43,parlvotes_lh!$A$11:$ZZ$200,346,FALSE)))</f>
        <v/>
      </c>
      <c r="AB43" s="221" t="str">
        <f>IF(ISERROR(VLOOKUP($A43,parlvotes_lh!$A$11:$ZZ$200,366,FALSE))=TRUE,"",IF(VLOOKUP($A43,parlvotes_lh!$A$11:$ZZ$200,366,FALSE)=0,"",VLOOKUP($A43,parlvotes_lh!$A$11:$ZZ$200,366,FALSE)))</f>
        <v/>
      </c>
      <c r="AC43" s="221" t="str">
        <f>IF(ISERROR(VLOOKUP($A43,parlvotes_lh!$A$11:$ZZ$200,386,FALSE))=TRUE,"",IF(VLOOKUP($A43,parlvotes_lh!$A$11:$ZZ$200,386,FALSE)=0,"",VLOOKUP($A43,parlvotes_lh!$A$11:$ZZ$200,386,FALSE)))</f>
        <v/>
      </c>
    </row>
    <row r="44" spans="1:29" ht="13.5" customHeight="1" x14ac:dyDescent="0.25">
      <c r="A44" s="215" t="str">
        <f>IF(info_parties!A44="","",info_parties!A44)</f>
        <v/>
      </c>
      <c r="B44" s="98" t="str">
        <f>IF(A44="","",MID(info_weblinks!$C$3,32,3))</f>
        <v/>
      </c>
      <c r="C44" s="98" t="str">
        <f>IF(info_parties!G44="","",info_parties!G44)</f>
        <v/>
      </c>
      <c r="D44" s="98" t="str">
        <f>IF(info_parties!K44="","",info_parties!K44)</f>
        <v/>
      </c>
      <c r="E44" s="98" t="str">
        <f>IF(info_parties!H44="","",info_parties!H44)</f>
        <v/>
      </c>
      <c r="F44" s="216" t="str">
        <f t="shared" si="4"/>
        <v/>
      </c>
      <c r="G44" s="217" t="str">
        <f t="shared" si="5"/>
        <v/>
      </c>
      <c r="H44" s="218" t="str">
        <f t="shared" si="6"/>
        <v/>
      </c>
      <c r="I44" s="219" t="str">
        <f t="shared" si="7"/>
        <v/>
      </c>
      <c r="J44" s="220" t="str">
        <f>IF(ISERROR(VLOOKUP($A44,parlvotes_lh!$A$11:$ZZ$200,6,FALSE))=TRUE,"",IF(VLOOKUP($A44,parlvotes_lh!$A$11:$ZZ$200,6,FALSE)=0,"",VLOOKUP($A44,parlvotes_lh!$A$11:$ZZ$200,6,FALSE)))</f>
        <v/>
      </c>
      <c r="K44" s="220" t="str">
        <f>IF(ISERROR(VLOOKUP($A44,parlvotes_lh!$A$11:$ZZ$200,26,FALSE))=TRUE,"",IF(VLOOKUP($A44,parlvotes_lh!$A$11:$ZZ$200,26,FALSE)=0,"",VLOOKUP($A44,parlvotes_lh!$A$11:$ZZ$200,26,FALSE)))</f>
        <v/>
      </c>
      <c r="L44" s="220" t="str">
        <f>IF(ISERROR(VLOOKUP($A44,parlvotes_lh!$A$11:$ZZ$200,46,FALSE))=TRUE,"",IF(VLOOKUP($A44,parlvotes_lh!$A$11:$ZZ$200,46,FALSE)=0,"",VLOOKUP($A44,parlvotes_lh!$A$11:$ZZ$200,46,FALSE)))</f>
        <v/>
      </c>
      <c r="M44" s="220" t="str">
        <f>IF(ISERROR(VLOOKUP($A44,parlvotes_lh!$A$11:$ZZ$200,66,FALSE))=TRUE,"",IF(VLOOKUP($A44,parlvotes_lh!$A$11:$ZZ$200,66,FALSE)=0,"",VLOOKUP($A44,parlvotes_lh!$A$11:$ZZ$200,66,FALSE)))</f>
        <v/>
      </c>
      <c r="N44" s="220" t="str">
        <f>IF(ISERROR(VLOOKUP($A44,parlvotes_lh!$A$11:$ZZ$200,86,FALSE))=TRUE,"",IF(VLOOKUP($A44,parlvotes_lh!$A$11:$ZZ$200,86,FALSE)=0,"",VLOOKUP($A44,parlvotes_lh!$A$11:$ZZ$200,86,FALSE)))</f>
        <v/>
      </c>
      <c r="O44" s="220" t="str">
        <f>IF(ISERROR(VLOOKUP($A44,parlvotes_lh!$A$11:$ZZ$200,106,FALSE))=TRUE,"",IF(VLOOKUP($A44,parlvotes_lh!$A$11:$ZZ$200,106,FALSE)=0,"",VLOOKUP($A44,parlvotes_lh!$A$11:$ZZ$200,106,FALSE)))</f>
        <v/>
      </c>
      <c r="P44" s="220" t="str">
        <f>IF(ISERROR(VLOOKUP($A44,parlvotes_lh!$A$11:$ZZ$200,126,FALSE))=TRUE,"",IF(VLOOKUP($A44,parlvotes_lh!$A$11:$ZZ$200,126,FALSE)=0,"",VLOOKUP($A44,parlvotes_lh!$A$11:$ZZ$200,126,FALSE)))</f>
        <v/>
      </c>
      <c r="Q44" s="221" t="str">
        <f>IF(ISERROR(VLOOKUP($A44,parlvotes_lh!$A$11:$ZZ$200,146,FALSE))=TRUE,"",IF(VLOOKUP($A44,parlvotes_lh!$A$11:$ZZ$200,146,FALSE)=0,"",VLOOKUP($A44,parlvotes_lh!$A$11:$ZZ$200,146,FALSE)))</f>
        <v/>
      </c>
      <c r="R44" s="221" t="str">
        <f>IF(ISERROR(VLOOKUP($A44,parlvotes_lh!$A$11:$ZZ$200,166,FALSE))=TRUE,"",IF(VLOOKUP($A44,parlvotes_lh!$A$11:$ZZ$200,166,FALSE)=0,"",VLOOKUP($A44,parlvotes_lh!$A$11:$ZZ$200,166,FALSE)))</f>
        <v/>
      </c>
      <c r="S44" s="221" t="str">
        <f>IF(ISERROR(VLOOKUP($A44,parlvotes_lh!$A$11:$ZZ$200,186,FALSE))=TRUE,"",IF(VLOOKUP($A44,parlvotes_lh!$A$11:$ZZ$200,186,FALSE)=0,"",VLOOKUP($A44,parlvotes_lh!$A$11:$ZZ$200,186,FALSE)))</f>
        <v/>
      </c>
      <c r="T44" s="221" t="str">
        <f>IF(ISERROR(VLOOKUP($A44,parlvotes_lh!$A$11:$ZZ$200,206,FALSE))=TRUE,"",IF(VLOOKUP($A44,parlvotes_lh!$A$11:$ZZ$200,206,FALSE)=0,"",VLOOKUP($A44,parlvotes_lh!$A$11:$ZZ$200,206,FALSE)))</f>
        <v/>
      </c>
      <c r="U44" s="221" t="str">
        <f>IF(ISERROR(VLOOKUP($A44,parlvotes_lh!$A$11:$ZZ$200,226,FALSE))=TRUE,"",IF(VLOOKUP($A44,parlvotes_lh!$A$11:$ZZ$200,226,FALSE)=0,"",VLOOKUP($A44,parlvotes_lh!$A$11:$ZZ$200,226,FALSE)))</f>
        <v/>
      </c>
      <c r="V44" s="221" t="str">
        <f>IF(ISERROR(VLOOKUP($A44,parlvotes_lh!$A$11:$ZZ$200,246,FALSE))=TRUE,"",IF(VLOOKUP($A44,parlvotes_lh!$A$11:$ZZ$200,246,FALSE)=0,"",VLOOKUP($A44,parlvotes_lh!$A$11:$ZZ$200,246,FALSE)))</f>
        <v/>
      </c>
      <c r="W44" s="221" t="str">
        <f>IF(ISERROR(VLOOKUP($A44,parlvotes_lh!$A$11:$ZZ$200,266,FALSE))=TRUE,"",IF(VLOOKUP($A44,parlvotes_lh!$A$11:$ZZ$200,266,FALSE)=0,"",VLOOKUP($A44,parlvotes_lh!$A$11:$ZZ$200,266,FALSE)))</f>
        <v/>
      </c>
      <c r="X44" s="221" t="str">
        <f>IF(ISERROR(VLOOKUP($A44,parlvotes_lh!$A$11:$ZZ$200,286,FALSE))=TRUE,"",IF(VLOOKUP($A44,parlvotes_lh!$A$11:$ZZ$200,286,FALSE)=0,"",VLOOKUP($A44,parlvotes_lh!$A$11:$ZZ$200,286,FALSE)))</f>
        <v/>
      </c>
      <c r="Y44" s="221" t="str">
        <f>IF(ISERROR(VLOOKUP($A44,parlvotes_lh!$A$11:$ZZ$200,306,FALSE))=TRUE,"",IF(VLOOKUP($A44,parlvotes_lh!$A$11:$ZZ$200,306,FALSE)=0,"",VLOOKUP($A44,parlvotes_lh!$A$11:$ZZ$200,306,FALSE)))</f>
        <v/>
      </c>
      <c r="Z44" s="221" t="str">
        <f>IF(ISERROR(VLOOKUP($A44,parlvotes_lh!$A$11:$ZZ$200,326,FALSE))=TRUE,"",IF(VLOOKUP($A44,parlvotes_lh!$A$11:$ZZ$200,326,FALSE)=0,"",VLOOKUP($A44,parlvotes_lh!$A$11:$ZZ$200,326,FALSE)))</f>
        <v/>
      </c>
      <c r="AA44" s="221" t="str">
        <f>IF(ISERROR(VLOOKUP($A44,parlvotes_lh!$A$11:$ZZ$200,346,FALSE))=TRUE,"",IF(VLOOKUP($A44,parlvotes_lh!$A$11:$ZZ$200,346,FALSE)=0,"",VLOOKUP($A44,parlvotes_lh!$A$11:$ZZ$200,346,FALSE)))</f>
        <v/>
      </c>
      <c r="AB44" s="221" t="str">
        <f>IF(ISERROR(VLOOKUP($A44,parlvotes_lh!$A$11:$ZZ$200,366,FALSE))=TRUE,"",IF(VLOOKUP($A44,parlvotes_lh!$A$11:$ZZ$200,366,FALSE)=0,"",VLOOKUP($A44,parlvotes_lh!$A$11:$ZZ$200,366,FALSE)))</f>
        <v/>
      </c>
      <c r="AC44" s="221" t="str">
        <f>IF(ISERROR(VLOOKUP($A44,parlvotes_lh!$A$11:$ZZ$200,386,FALSE))=TRUE,"",IF(VLOOKUP($A44,parlvotes_lh!$A$11:$ZZ$200,386,FALSE)=0,"",VLOOKUP($A44,parlvotes_lh!$A$11:$ZZ$200,386,FALSE)))</f>
        <v/>
      </c>
    </row>
    <row r="45" spans="1:29" ht="13.5" customHeight="1" x14ac:dyDescent="0.25">
      <c r="A45" s="215" t="str">
        <f>IF(info_parties!A45="","",info_parties!A45)</f>
        <v/>
      </c>
      <c r="B45" s="98" t="str">
        <f>IF(A45="","",MID(info_weblinks!$C$3,32,3))</f>
        <v/>
      </c>
      <c r="C45" s="98" t="str">
        <f>IF(info_parties!G45="","",info_parties!G45)</f>
        <v/>
      </c>
      <c r="D45" s="98" t="str">
        <f>IF(info_parties!K45="","",info_parties!K45)</f>
        <v/>
      </c>
      <c r="E45" s="98" t="str">
        <f>IF(info_parties!H45="","",info_parties!H45)</f>
        <v/>
      </c>
      <c r="F45" s="216" t="str">
        <f t="shared" si="4"/>
        <v/>
      </c>
      <c r="G45" s="217" t="str">
        <f t="shared" si="5"/>
        <v/>
      </c>
      <c r="H45" s="218" t="str">
        <f t="shared" si="6"/>
        <v/>
      </c>
      <c r="I45" s="219" t="str">
        <f t="shared" si="7"/>
        <v/>
      </c>
      <c r="J45" s="220" t="str">
        <f>IF(ISERROR(VLOOKUP($A45,parlvotes_lh!$A$11:$ZZ$200,6,FALSE))=TRUE,"",IF(VLOOKUP($A45,parlvotes_lh!$A$11:$ZZ$200,6,FALSE)=0,"",VLOOKUP($A45,parlvotes_lh!$A$11:$ZZ$200,6,FALSE)))</f>
        <v/>
      </c>
      <c r="K45" s="220" t="str">
        <f>IF(ISERROR(VLOOKUP($A45,parlvotes_lh!$A$11:$ZZ$200,26,FALSE))=TRUE,"",IF(VLOOKUP($A45,parlvotes_lh!$A$11:$ZZ$200,26,FALSE)=0,"",VLOOKUP($A45,parlvotes_lh!$A$11:$ZZ$200,26,FALSE)))</f>
        <v/>
      </c>
      <c r="L45" s="220" t="str">
        <f>IF(ISERROR(VLOOKUP($A45,parlvotes_lh!$A$11:$ZZ$200,46,FALSE))=TRUE,"",IF(VLOOKUP($A45,parlvotes_lh!$A$11:$ZZ$200,46,FALSE)=0,"",VLOOKUP($A45,parlvotes_lh!$A$11:$ZZ$200,46,FALSE)))</f>
        <v/>
      </c>
      <c r="M45" s="220" t="str">
        <f>IF(ISERROR(VLOOKUP($A45,parlvotes_lh!$A$11:$ZZ$200,66,FALSE))=TRUE,"",IF(VLOOKUP($A45,parlvotes_lh!$A$11:$ZZ$200,66,FALSE)=0,"",VLOOKUP($A45,parlvotes_lh!$A$11:$ZZ$200,66,FALSE)))</f>
        <v/>
      </c>
      <c r="N45" s="220" t="str">
        <f>IF(ISERROR(VLOOKUP($A45,parlvotes_lh!$A$11:$ZZ$200,86,FALSE))=TRUE,"",IF(VLOOKUP($A45,parlvotes_lh!$A$11:$ZZ$200,86,FALSE)=0,"",VLOOKUP($A45,parlvotes_lh!$A$11:$ZZ$200,86,FALSE)))</f>
        <v/>
      </c>
      <c r="O45" s="220" t="str">
        <f>IF(ISERROR(VLOOKUP($A45,parlvotes_lh!$A$11:$ZZ$200,106,FALSE))=TRUE,"",IF(VLOOKUP($A45,parlvotes_lh!$A$11:$ZZ$200,106,FALSE)=0,"",VLOOKUP($A45,parlvotes_lh!$A$11:$ZZ$200,106,FALSE)))</f>
        <v/>
      </c>
      <c r="P45" s="220" t="str">
        <f>IF(ISERROR(VLOOKUP($A45,parlvotes_lh!$A$11:$ZZ$200,126,FALSE))=TRUE,"",IF(VLOOKUP($A45,parlvotes_lh!$A$11:$ZZ$200,126,FALSE)=0,"",VLOOKUP($A45,parlvotes_lh!$A$11:$ZZ$200,126,FALSE)))</f>
        <v/>
      </c>
      <c r="Q45" s="221" t="str">
        <f>IF(ISERROR(VLOOKUP($A45,parlvotes_lh!$A$11:$ZZ$200,146,FALSE))=TRUE,"",IF(VLOOKUP($A45,parlvotes_lh!$A$11:$ZZ$200,146,FALSE)=0,"",VLOOKUP($A45,parlvotes_lh!$A$11:$ZZ$200,146,FALSE)))</f>
        <v/>
      </c>
      <c r="R45" s="221" t="str">
        <f>IF(ISERROR(VLOOKUP($A45,parlvotes_lh!$A$11:$ZZ$200,166,FALSE))=TRUE,"",IF(VLOOKUP($A45,parlvotes_lh!$A$11:$ZZ$200,166,FALSE)=0,"",VLOOKUP($A45,parlvotes_lh!$A$11:$ZZ$200,166,FALSE)))</f>
        <v/>
      </c>
      <c r="S45" s="221" t="str">
        <f>IF(ISERROR(VLOOKUP($A45,parlvotes_lh!$A$11:$ZZ$200,186,FALSE))=TRUE,"",IF(VLOOKUP($A45,parlvotes_lh!$A$11:$ZZ$200,186,FALSE)=0,"",VLOOKUP($A45,parlvotes_lh!$A$11:$ZZ$200,186,FALSE)))</f>
        <v/>
      </c>
      <c r="T45" s="221" t="str">
        <f>IF(ISERROR(VLOOKUP($A45,parlvotes_lh!$A$11:$ZZ$200,206,FALSE))=TRUE,"",IF(VLOOKUP($A45,parlvotes_lh!$A$11:$ZZ$200,206,FALSE)=0,"",VLOOKUP($A45,parlvotes_lh!$A$11:$ZZ$200,206,FALSE)))</f>
        <v/>
      </c>
      <c r="U45" s="221" t="str">
        <f>IF(ISERROR(VLOOKUP($A45,parlvotes_lh!$A$11:$ZZ$200,226,FALSE))=TRUE,"",IF(VLOOKUP($A45,parlvotes_lh!$A$11:$ZZ$200,226,FALSE)=0,"",VLOOKUP($A45,parlvotes_lh!$A$11:$ZZ$200,226,FALSE)))</f>
        <v/>
      </c>
      <c r="V45" s="221" t="str">
        <f>IF(ISERROR(VLOOKUP($A45,parlvotes_lh!$A$11:$ZZ$200,246,FALSE))=TRUE,"",IF(VLOOKUP($A45,parlvotes_lh!$A$11:$ZZ$200,246,FALSE)=0,"",VLOOKUP($A45,parlvotes_lh!$A$11:$ZZ$200,246,FALSE)))</f>
        <v/>
      </c>
      <c r="W45" s="221" t="str">
        <f>IF(ISERROR(VLOOKUP($A45,parlvotes_lh!$A$11:$ZZ$200,266,FALSE))=TRUE,"",IF(VLOOKUP($A45,parlvotes_lh!$A$11:$ZZ$200,266,FALSE)=0,"",VLOOKUP($A45,parlvotes_lh!$A$11:$ZZ$200,266,FALSE)))</f>
        <v/>
      </c>
      <c r="X45" s="221" t="str">
        <f>IF(ISERROR(VLOOKUP($A45,parlvotes_lh!$A$11:$ZZ$200,286,FALSE))=TRUE,"",IF(VLOOKUP($A45,parlvotes_lh!$A$11:$ZZ$200,286,FALSE)=0,"",VLOOKUP($A45,parlvotes_lh!$A$11:$ZZ$200,286,FALSE)))</f>
        <v/>
      </c>
      <c r="Y45" s="221" t="str">
        <f>IF(ISERROR(VLOOKUP($A45,parlvotes_lh!$A$11:$ZZ$200,306,FALSE))=TRUE,"",IF(VLOOKUP($A45,parlvotes_lh!$A$11:$ZZ$200,306,FALSE)=0,"",VLOOKUP($A45,parlvotes_lh!$A$11:$ZZ$200,306,FALSE)))</f>
        <v/>
      </c>
      <c r="Z45" s="221" t="str">
        <f>IF(ISERROR(VLOOKUP($A45,parlvotes_lh!$A$11:$ZZ$200,326,FALSE))=TRUE,"",IF(VLOOKUP($A45,parlvotes_lh!$A$11:$ZZ$200,326,FALSE)=0,"",VLOOKUP($A45,parlvotes_lh!$A$11:$ZZ$200,326,FALSE)))</f>
        <v/>
      </c>
      <c r="AA45" s="221" t="str">
        <f>IF(ISERROR(VLOOKUP($A45,parlvotes_lh!$A$11:$ZZ$200,346,FALSE))=TRUE,"",IF(VLOOKUP($A45,parlvotes_lh!$A$11:$ZZ$200,346,FALSE)=0,"",VLOOKUP($A45,parlvotes_lh!$A$11:$ZZ$200,346,FALSE)))</f>
        <v/>
      </c>
      <c r="AB45" s="221" t="str">
        <f>IF(ISERROR(VLOOKUP($A45,parlvotes_lh!$A$11:$ZZ$200,366,FALSE))=TRUE,"",IF(VLOOKUP($A45,parlvotes_lh!$A$11:$ZZ$200,366,FALSE)=0,"",VLOOKUP($A45,parlvotes_lh!$A$11:$ZZ$200,366,FALSE)))</f>
        <v/>
      </c>
      <c r="AC45" s="221" t="str">
        <f>IF(ISERROR(VLOOKUP($A45,parlvotes_lh!$A$11:$ZZ$200,386,FALSE))=TRUE,"",IF(VLOOKUP($A45,parlvotes_lh!$A$11:$ZZ$200,386,FALSE)=0,"",VLOOKUP($A45,parlvotes_lh!$A$11:$ZZ$200,386,FALSE)))</f>
        <v/>
      </c>
    </row>
    <row r="46" spans="1:29" ht="13.5" customHeight="1" x14ac:dyDescent="0.25">
      <c r="A46" s="215" t="str">
        <f>IF(info_parties!A46="","",info_parties!A46)</f>
        <v/>
      </c>
      <c r="B46" s="98" t="str">
        <f>IF(A46="","",MID(info_weblinks!$C$3,32,3))</f>
        <v/>
      </c>
      <c r="C46" s="98" t="str">
        <f>IF(info_parties!G46="","",info_parties!G46)</f>
        <v/>
      </c>
      <c r="D46" s="98" t="str">
        <f>IF(info_parties!K46="","",info_parties!K46)</f>
        <v/>
      </c>
      <c r="E46" s="98" t="str">
        <f>IF(info_parties!H46="","",info_parties!H46)</f>
        <v/>
      </c>
      <c r="F46" s="216" t="str">
        <f t="shared" si="4"/>
        <v/>
      </c>
      <c r="G46" s="217" t="str">
        <f t="shared" si="5"/>
        <v/>
      </c>
      <c r="H46" s="218" t="str">
        <f t="shared" si="6"/>
        <v/>
      </c>
      <c r="I46" s="219" t="str">
        <f t="shared" si="7"/>
        <v/>
      </c>
      <c r="J46" s="220" t="str">
        <f>IF(ISERROR(VLOOKUP($A46,parlvotes_lh!$A$11:$ZZ$200,6,FALSE))=TRUE,"",IF(VLOOKUP($A46,parlvotes_lh!$A$11:$ZZ$200,6,FALSE)=0,"",VLOOKUP($A46,parlvotes_lh!$A$11:$ZZ$200,6,FALSE)))</f>
        <v/>
      </c>
      <c r="K46" s="220" t="str">
        <f>IF(ISERROR(VLOOKUP($A46,parlvotes_lh!$A$11:$ZZ$200,26,FALSE))=TRUE,"",IF(VLOOKUP($A46,parlvotes_lh!$A$11:$ZZ$200,26,FALSE)=0,"",VLOOKUP($A46,parlvotes_lh!$A$11:$ZZ$200,26,FALSE)))</f>
        <v/>
      </c>
      <c r="L46" s="220" t="str">
        <f>IF(ISERROR(VLOOKUP($A46,parlvotes_lh!$A$11:$ZZ$200,46,FALSE))=TRUE,"",IF(VLOOKUP($A46,parlvotes_lh!$A$11:$ZZ$200,46,FALSE)=0,"",VLOOKUP($A46,parlvotes_lh!$A$11:$ZZ$200,46,FALSE)))</f>
        <v/>
      </c>
      <c r="M46" s="220" t="str">
        <f>IF(ISERROR(VLOOKUP($A46,parlvotes_lh!$A$11:$ZZ$200,66,FALSE))=TRUE,"",IF(VLOOKUP($A46,parlvotes_lh!$A$11:$ZZ$200,66,FALSE)=0,"",VLOOKUP($A46,parlvotes_lh!$A$11:$ZZ$200,66,FALSE)))</f>
        <v/>
      </c>
      <c r="N46" s="220" t="str">
        <f>IF(ISERROR(VLOOKUP($A46,parlvotes_lh!$A$11:$ZZ$200,86,FALSE))=TRUE,"",IF(VLOOKUP($A46,parlvotes_lh!$A$11:$ZZ$200,86,FALSE)=0,"",VLOOKUP($A46,parlvotes_lh!$A$11:$ZZ$200,86,FALSE)))</f>
        <v/>
      </c>
      <c r="O46" s="220" t="str">
        <f>IF(ISERROR(VLOOKUP($A46,parlvotes_lh!$A$11:$ZZ$200,106,FALSE))=TRUE,"",IF(VLOOKUP($A46,parlvotes_lh!$A$11:$ZZ$200,106,FALSE)=0,"",VLOOKUP($A46,parlvotes_lh!$A$11:$ZZ$200,106,FALSE)))</f>
        <v/>
      </c>
      <c r="P46" s="220" t="str">
        <f>IF(ISERROR(VLOOKUP($A46,parlvotes_lh!$A$11:$ZZ$200,126,FALSE))=TRUE,"",IF(VLOOKUP($A46,parlvotes_lh!$A$11:$ZZ$200,126,FALSE)=0,"",VLOOKUP($A46,parlvotes_lh!$A$11:$ZZ$200,126,FALSE)))</f>
        <v/>
      </c>
      <c r="Q46" s="221" t="str">
        <f>IF(ISERROR(VLOOKUP($A46,parlvotes_lh!$A$11:$ZZ$200,146,FALSE))=TRUE,"",IF(VLOOKUP($A46,parlvotes_lh!$A$11:$ZZ$200,146,FALSE)=0,"",VLOOKUP($A46,parlvotes_lh!$A$11:$ZZ$200,146,FALSE)))</f>
        <v/>
      </c>
      <c r="R46" s="221" t="str">
        <f>IF(ISERROR(VLOOKUP($A46,parlvotes_lh!$A$11:$ZZ$200,166,FALSE))=TRUE,"",IF(VLOOKUP($A46,parlvotes_lh!$A$11:$ZZ$200,166,FALSE)=0,"",VLOOKUP($A46,parlvotes_lh!$A$11:$ZZ$200,166,FALSE)))</f>
        <v/>
      </c>
      <c r="S46" s="221" t="str">
        <f>IF(ISERROR(VLOOKUP($A46,parlvotes_lh!$A$11:$ZZ$200,186,FALSE))=TRUE,"",IF(VLOOKUP($A46,parlvotes_lh!$A$11:$ZZ$200,186,FALSE)=0,"",VLOOKUP($A46,parlvotes_lh!$A$11:$ZZ$200,186,FALSE)))</f>
        <v/>
      </c>
      <c r="T46" s="221" t="str">
        <f>IF(ISERROR(VLOOKUP($A46,parlvotes_lh!$A$11:$ZZ$200,206,FALSE))=TRUE,"",IF(VLOOKUP($A46,parlvotes_lh!$A$11:$ZZ$200,206,FALSE)=0,"",VLOOKUP($A46,parlvotes_lh!$A$11:$ZZ$200,206,FALSE)))</f>
        <v/>
      </c>
      <c r="U46" s="221" t="str">
        <f>IF(ISERROR(VLOOKUP($A46,parlvotes_lh!$A$11:$ZZ$200,226,FALSE))=TRUE,"",IF(VLOOKUP($A46,parlvotes_lh!$A$11:$ZZ$200,226,FALSE)=0,"",VLOOKUP($A46,parlvotes_lh!$A$11:$ZZ$200,226,FALSE)))</f>
        <v/>
      </c>
      <c r="V46" s="221" t="str">
        <f>IF(ISERROR(VLOOKUP($A46,parlvotes_lh!$A$11:$ZZ$200,246,FALSE))=TRUE,"",IF(VLOOKUP($A46,parlvotes_lh!$A$11:$ZZ$200,246,FALSE)=0,"",VLOOKUP($A46,parlvotes_lh!$A$11:$ZZ$200,246,FALSE)))</f>
        <v/>
      </c>
      <c r="W46" s="221" t="str">
        <f>IF(ISERROR(VLOOKUP($A46,parlvotes_lh!$A$11:$ZZ$200,266,FALSE))=TRUE,"",IF(VLOOKUP($A46,parlvotes_lh!$A$11:$ZZ$200,266,FALSE)=0,"",VLOOKUP($A46,parlvotes_lh!$A$11:$ZZ$200,266,FALSE)))</f>
        <v/>
      </c>
      <c r="X46" s="221" t="str">
        <f>IF(ISERROR(VLOOKUP($A46,parlvotes_lh!$A$11:$ZZ$200,286,FALSE))=TRUE,"",IF(VLOOKUP($A46,parlvotes_lh!$A$11:$ZZ$200,286,FALSE)=0,"",VLOOKUP($A46,parlvotes_lh!$A$11:$ZZ$200,286,FALSE)))</f>
        <v/>
      </c>
      <c r="Y46" s="221" t="str">
        <f>IF(ISERROR(VLOOKUP($A46,parlvotes_lh!$A$11:$ZZ$200,306,FALSE))=TRUE,"",IF(VLOOKUP($A46,parlvotes_lh!$A$11:$ZZ$200,306,FALSE)=0,"",VLOOKUP($A46,parlvotes_lh!$A$11:$ZZ$200,306,FALSE)))</f>
        <v/>
      </c>
      <c r="Z46" s="221" t="str">
        <f>IF(ISERROR(VLOOKUP($A46,parlvotes_lh!$A$11:$ZZ$200,326,FALSE))=TRUE,"",IF(VLOOKUP($A46,parlvotes_lh!$A$11:$ZZ$200,326,FALSE)=0,"",VLOOKUP($A46,parlvotes_lh!$A$11:$ZZ$200,326,FALSE)))</f>
        <v/>
      </c>
      <c r="AA46" s="221" t="str">
        <f>IF(ISERROR(VLOOKUP($A46,parlvotes_lh!$A$11:$ZZ$200,346,FALSE))=TRUE,"",IF(VLOOKUP($A46,parlvotes_lh!$A$11:$ZZ$200,346,FALSE)=0,"",VLOOKUP($A46,parlvotes_lh!$A$11:$ZZ$200,346,FALSE)))</f>
        <v/>
      </c>
      <c r="AB46" s="221" t="str">
        <f>IF(ISERROR(VLOOKUP($A46,parlvotes_lh!$A$11:$ZZ$200,366,FALSE))=TRUE,"",IF(VLOOKUP($A46,parlvotes_lh!$A$11:$ZZ$200,366,FALSE)=0,"",VLOOKUP($A46,parlvotes_lh!$A$11:$ZZ$200,366,FALSE)))</f>
        <v/>
      </c>
      <c r="AC46" s="221" t="str">
        <f>IF(ISERROR(VLOOKUP($A46,parlvotes_lh!$A$11:$ZZ$200,386,FALSE))=TRUE,"",IF(VLOOKUP($A46,parlvotes_lh!$A$11:$ZZ$200,386,FALSE)=0,"",VLOOKUP($A46,parlvotes_lh!$A$11:$ZZ$200,386,FALSE)))</f>
        <v/>
      </c>
    </row>
    <row r="47" spans="1:29" ht="13.5" customHeight="1" x14ac:dyDescent="0.25">
      <c r="A47" s="215" t="str">
        <f>IF(info_parties!A47="","",info_parties!A47)</f>
        <v/>
      </c>
      <c r="B47" s="98" t="str">
        <f>IF(A47="","",MID(info_weblinks!$C$3,32,3))</f>
        <v/>
      </c>
      <c r="C47" s="98" t="str">
        <f>IF(info_parties!G47="","",info_parties!G47)</f>
        <v/>
      </c>
      <c r="D47" s="98" t="str">
        <f>IF(info_parties!K47="","",info_parties!K47)</f>
        <v/>
      </c>
      <c r="E47" s="98" t="str">
        <f>IF(info_parties!H47="","",info_parties!H47)</f>
        <v/>
      </c>
      <c r="F47" s="216" t="str">
        <f t="shared" si="4"/>
        <v/>
      </c>
      <c r="G47" s="217" t="str">
        <f t="shared" si="5"/>
        <v/>
      </c>
      <c r="H47" s="218" t="str">
        <f t="shared" si="6"/>
        <v/>
      </c>
      <c r="I47" s="219" t="str">
        <f t="shared" si="7"/>
        <v/>
      </c>
      <c r="J47" s="220" t="str">
        <f>IF(ISERROR(VLOOKUP($A47,parlvotes_lh!$A$11:$ZZ$200,6,FALSE))=TRUE,"",IF(VLOOKUP($A47,parlvotes_lh!$A$11:$ZZ$200,6,FALSE)=0,"",VLOOKUP($A47,parlvotes_lh!$A$11:$ZZ$200,6,FALSE)))</f>
        <v/>
      </c>
      <c r="K47" s="220" t="str">
        <f>IF(ISERROR(VLOOKUP($A47,parlvotes_lh!$A$11:$ZZ$200,26,FALSE))=TRUE,"",IF(VLOOKUP($A47,parlvotes_lh!$A$11:$ZZ$200,26,FALSE)=0,"",VLOOKUP($A47,parlvotes_lh!$A$11:$ZZ$200,26,FALSE)))</f>
        <v/>
      </c>
      <c r="L47" s="220" t="str">
        <f>IF(ISERROR(VLOOKUP($A47,parlvotes_lh!$A$11:$ZZ$200,46,FALSE))=TRUE,"",IF(VLOOKUP($A47,parlvotes_lh!$A$11:$ZZ$200,46,FALSE)=0,"",VLOOKUP($A47,parlvotes_lh!$A$11:$ZZ$200,46,FALSE)))</f>
        <v/>
      </c>
      <c r="M47" s="220" t="str">
        <f>IF(ISERROR(VLOOKUP($A47,parlvotes_lh!$A$11:$ZZ$200,66,FALSE))=TRUE,"",IF(VLOOKUP($A47,parlvotes_lh!$A$11:$ZZ$200,66,FALSE)=0,"",VLOOKUP($A47,parlvotes_lh!$A$11:$ZZ$200,66,FALSE)))</f>
        <v/>
      </c>
      <c r="N47" s="220" t="str">
        <f>IF(ISERROR(VLOOKUP($A47,parlvotes_lh!$A$11:$ZZ$200,86,FALSE))=TRUE,"",IF(VLOOKUP($A47,parlvotes_lh!$A$11:$ZZ$200,86,FALSE)=0,"",VLOOKUP($A47,parlvotes_lh!$A$11:$ZZ$200,86,FALSE)))</f>
        <v/>
      </c>
      <c r="O47" s="220" t="str">
        <f>IF(ISERROR(VLOOKUP($A47,parlvotes_lh!$A$11:$ZZ$200,106,FALSE))=TRUE,"",IF(VLOOKUP($A47,parlvotes_lh!$A$11:$ZZ$200,106,FALSE)=0,"",VLOOKUP($A47,parlvotes_lh!$A$11:$ZZ$200,106,FALSE)))</f>
        <v/>
      </c>
      <c r="P47" s="220" t="str">
        <f>IF(ISERROR(VLOOKUP($A47,parlvotes_lh!$A$11:$ZZ$200,126,FALSE))=TRUE,"",IF(VLOOKUP($A47,parlvotes_lh!$A$11:$ZZ$200,126,FALSE)=0,"",VLOOKUP($A47,parlvotes_lh!$A$11:$ZZ$200,126,FALSE)))</f>
        <v/>
      </c>
      <c r="Q47" s="221" t="str">
        <f>IF(ISERROR(VLOOKUP($A47,parlvotes_lh!$A$11:$ZZ$200,146,FALSE))=TRUE,"",IF(VLOOKUP($A47,parlvotes_lh!$A$11:$ZZ$200,146,FALSE)=0,"",VLOOKUP($A47,parlvotes_lh!$A$11:$ZZ$200,146,FALSE)))</f>
        <v/>
      </c>
      <c r="R47" s="221" t="str">
        <f>IF(ISERROR(VLOOKUP($A47,parlvotes_lh!$A$11:$ZZ$200,166,FALSE))=TRUE,"",IF(VLOOKUP($A47,parlvotes_lh!$A$11:$ZZ$200,166,FALSE)=0,"",VLOOKUP($A47,parlvotes_lh!$A$11:$ZZ$200,166,FALSE)))</f>
        <v/>
      </c>
      <c r="S47" s="221" t="str">
        <f>IF(ISERROR(VLOOKUP($A47,parlvotes_lh!$A$11:$ZZ$200,186,FALSE))=TRUE,"",IF(VLOOKUP($A47,parlvotes_lh!$A$11:$ZZ$200,186,FALSE)=0,"",VLOOKUP($A47,parlvotes_lh!$A$11:$ZZ$200,186,FALSE)))</f>
        <v/>
      </c>
      <c r="T47" s="221" t="str">
        <f>IF(ISERROR(VLOOKUP($A47,parlvotes_lh!$A$11:$ZZ$200,206,FALSE))=TRUE,"",IF(VLOOKUP($A47,parlvotes_lh!$A$11:$ZZ$200,206,FALSE)=0,"",VLOOKUP($A47,parlvotes_lh!$A$11:$ZZ$200,206,FALSE)))</f>
        <v/>
      </c>
      <c r="U47" s="221" t="str">
        <f>IF(ISERROR(VLOOKUP($A47,parlvotes_lh!$A$11:$ZZ$200,226,FALSE))=TRUE,"",IF(VLOOKUP($A47,parlvotes_lh!$A$11:$ZZ$200,226,FALSE)=0,"",VLOOKUP($A47,parlvotes_lh!$A$11:$ZZ$200,226,FALSE)))</f>
        <v/>
      </c>
      <c r="V47" s="221" t="str">
        <f>IF(ISERROR(VLOOKUP($A47,parlvotes_lh!$A$11:$ZZ$200,246,FALSE))=TRUE,"",IF(VLOOKUP($A47,parlvotes_lh!$A$11:$ZZ$200,246,FALSE)=0,"",VLOOKUP($A47,parlvotes_lh!$A$11:$ZZ$200,246,FALSE)))</f>
        <v/>
      </c>
      <c r="W47" s="221" t="str">
        <f>IF(ISERROR(VLOOKUP($A47,parlvotes_lh!$A$11:$ZZ$200,266,FALSE))=TRUE,"",IF(VLOOKUP($A47,parlvotes_lh!$A$11:$ZZ$200,266,FALSE)=0,"",VLOOKUP($A47,parlvotes_lh!$A$11:$ZZ$200,266,FALSE)))</f>
        <v/>
      </c>
      <c r="X47" s="221" t="str">
        <f>IF(ISERROR(VLOOKUP($A47,parlvotes_lh!$A$11:$ZZ$200,286,FALSE))=TRUE,"",IF(VLOOKUP($A47,parlvotes_lh!$A$11:$ZZ$200,286,FALSE)=0,"",VLOOKUP($A47,parlvotes_lh!$A$11:$ZZ$200,286,FALSE)))</f>
        <v/>
      </c>
      <c r="Y47" s="221" t="str">
        <f>IF(ISERROR(VLOOKUP($A47,parlvotes_lh!$A$11:$ZZ$200,306,FALSE))=TRUE,"",IF(VLOOKUP($A47,parlvotes_lh!$A$11:$ZZ$200,306,FALSE)=0,"",VLOOKUP($A47,parlvotes_lh!$A$11:$ZZ$200,306,FALSE)))</f>
        <v/>
      </c>
      <c r="Z47" s="221" t="str">
        <f>IF(ISERROR(VLOOKUP($A47,parlvotes_lh!$A$11:$ZZ$200,326,FALSE))=TRUE,"",IF(VLOOKUP($A47,parlvotes_lh!$A$11:$ZZ$200,326,FALSE)=0,"",VLOOKUP($A47,parlvotes_lh!$A$11:$ZZ$200,326,FALSE)))</f>
        <v/>
      </c>
      <c r="AA47" s="221" t="str">
        <f>IF(ISERROR(VLOOKUP($A47,parlvotes_lh!$A$11:$ZZ$200,346,FALSE))=TRUE,"",IF(VLOOKUP($A47,parlvotes_lh!$A$11:$ZZ$200,346,FALSE)=0,"",VLOOKUP($A47,parlvotes_lh!$A$11:$ZZ$200,346,FALSE)))</f>
        <v/>
      </c>
      <c r="AB47" s="221" t="str">
        <f>IF(ISERROR(VLOOKUP($A47,parlvotes_lh!$A$11:$ZZ$200,366,FALSE))=TRUE,"",IF(VLOOKUP($A47,parlvotes_lh!$A$11:$ZZ$200,366,FALSE)=0,"",VLOOKUP($A47,parlvotes_lh!$A$11:$ZZ$200,366,FALSE)))</f>
        <v/>
      </c>
      <c r="AC47" s="221" t="str">
        <f>IF(ISERROR(VLOOKUP($A47,parlvotes_lh!$A$11:$ZZ$200,386,FALSE))=TRUE,"",IF(VLOOKUP($A47,parlvotes_lh!$A$11:$ZZ$200,386,FALSE)=0,"",VLOOKUP($A47,parlvotes_lh!$A$11:$ZZ$200,386,FALSE)))</f>
        <v/>
      </c>
    </row>
    <row r="48" spans="1:29" ht="13.5" customHeight="1" x14ac:dyDescent="0.25">
      <c r="A48" s="215" t="str">
        <f>IF(info_parties!A48="","",info_parties!A48)</f>
        <v/>
      </c>
      <c r="B48" s="98" t="str">
        <f>IF(A48="","",MID(info_weblinks!$C$3,32,3))</f>
        <v/>
      </c>
      <c r="C48" s="98" t="str">
        <f>IF(info_parties!G48="","",info_parties!G48)</f>
        <v/>
      </c>
      <c r="D48" s="98" t="str">
        <f>IF(info_parties!K48="","",info_parties!K48)</f>
        <v/>
      </c>
      <c r="E48" s="98" t="str">
        <f>IF(info_parties!H48="","",info_parties!H48)</f>
        <v/>
      </c>
      <c r="F48" s="216" t="str">
        <f t="shared" si="4"/>
        <v/>
      </c>
      <c r="G48" s="217" t="str">
        <f t="shared" si="5"/>
        <v/>
      </c>
      <c r="H48" s="218" t="str">
        <f t="shared" si="6"/>
        <v/>
      </c>
      <c r="I48" s="219" t="str">
        <f t="shared" si="7"/>
        <v/>
      </c>
      <c r="J48" s="220" t="str">
        <f>IF(ISERROR(VLOOKUP($A48,parlvotes_lh!$A$11:$ZZ$200,6,FALSE))=TRUE,"",IF(VLOOKUP($A48,parlvotes_lh!$A$11:$ZZ$200,6,FALSE)=0,"",VLOOKUP($A48,parlvotes_lh!$A$11:$ZZ$200,6,FALSE)))</f>
        <v/>
      </c>
      <c r="K48" s="220" t="str">
        <f>IF(ISERROR(VLOOKUP($A48,parlvotes_lh!$A$11:$ZZ$200,26,FALSE))=TRUE,"",IF(VLOOKUP($A48,parlvotes_lh!$A$11:$ZZ$200,26,FALSE)=0,"",VLOOKUP($A48,parlvotes_lh!$A$11:$ZZ$200,26,FALSE)))</f>
        <v/>
      </c>
      <c r="L48" s="220" t="str">
        <f>IF(ISERROR(VLOOKUP($A48,parlvotes_lh!$A$11:$ZZ$200,46,FALSE))=TRUE,"",IF(VLOOKUP($A48,parlvotes_lh!$A$11:$ZZ$200,46,FALSE)=0,"",VLOOKUP($A48,parlvotes_lh!$A$11:$ZZ$200,46,FALSE)))</f>
        <v/>
      </c>
      <c r="M48" s="220" t="str">
        <f>IF(ISERROR(VLOOKUP($A48,parlvotes_lh!$A$11:$ZZ$200,66,FALSE))=TRUE,"",IF(VLOOKUP($A48,parlvotes_lh!$A$11:$ZZ$200,66,FALSE)=0,"",VLOOKUP($A48,parlvotes_lh!$A$11:$ZZ$200,66,FALSE)))</f>
        <v/>
      </c>
      <c r="N48" s="220" t="str">
        <f>IF(ISERROR(VLOOKUP($A48,parlvotes_lh!$A$11:$ZZ$200,86,FALSE))=TRUE,"",IF(VLOOKUP($A48,parlvotes_lh!$A$11:$ZZ$200,86,FALSE)=0,"",VLOOKUP($A48,parlvotes_lh!$A$11:$ZZ$200,86,FALSE)))</f>
        <v/>
      </c>
      <c r="O48" s="220" t="str">
        <f>IF(ISERROR(VLOOKUP($A48,parlvotes_lh!$A$11:$ZZ$200,106,FALSE))=TRUE,"",IF(VLOOKUP($A48,parlvotes_lh!$A$11:$ZZ$200,106,FALSE)=0,"",VLOOKUP($A48,parlvotes_lh!$A$11:$ZZ$200,106,FALSE)))</f>
        <v/>
      </c>
      <c r="P48" s="220" t="str">
        <f>IF(ISERROR(VLOOKUP($A48,parlvotes_lh!$A$11:$ZZ$200,126,FALSE))=TRUE,"",IF(VLOOKUP($A48,parlvotes_lh!$A$11:$ZZ$200,126,FALSE)=0,"",VLOOKUP($A48,parlvotes_lh!$A$11:$ZZ$200,126,FALSE)))</f>
        <v/>
      </c>
      <c r="Q48" s="221" t="str">
        <f>IF(ISERROR(VLOOKUP($A48,parlvotes_lh!$A$11:$ZZ$200,146,FALSE))=TRUE,"",IF(VLOOKUP($A48,parlvotes_lh!$A$11:$ZZ$200,146,FALSE)=0,"",VLOOKUP($A48,parlvotes_lh!$A$11:$ZZ$200,146,FALSE)))</f>
        <v/>
      </c>
      <c r="R48" s="221" t="str">
        <f>IF(ISERROR(VLOOKUP($A48,parlvotes_lh!$A$11:$ZZ$200,166,FALSE))=TRUE,"",IF(VLOOKUP($A48,parlvotes_lh!$A$11:$ZZ$200,166,FALSE)=0,"",VLOOKUP($A48,parlvotes_lh!$A$11:$ZZ$200,166,FALSE)))</f>
        <v/>
      </c>
      <c r="S48" s="221" t="str">
        <f>IF(ISERROR(VLOOKUP($A48,parlvotes_lh!$A$11:$ZZ$200,186,FALSE))=TRUE,"",IF(VLOOKUP($A48,parlvotes_lh!$A$11:$ZZ$200,186,FALSE)=0,"",VLOOKUP($A48,parlvotes_lh!$A$11:$ZZ$200,186,FALSE)))</f>
        <v/>
      </c>
      <c r="T48" s="221" t="str">
        <f>IF(ISERROR(VLOOKUP($A48,parlvotes_lh!$A$11:$ZZ$200,206,FALSE))=TRUE,"",IF(VLOOKUP($A48,parlvotes_lh!$A$11:$ZZ$200,206,FALSE)=0,"",VLOOKUP($A48,parlvotes_lh!$A$11:$ZZ$200,206,FALSE)))</f>
        <v/>
      </c>
      <c r="U48" s="221" t="str">
        <f>IF(ISERROR(VLOOKUP($A48,parlvotes_lh!$A$11:$ZZ$200,226,FALSE))=TRUE,"",IF(VLOOKUP($A48,parlvotes_lh!$A$11:$ZZ$200,226,FALSE)=0,"",VLOOKUP($A48,parlvotes_lh!$A$11:$ZZ$200,226,FALSE)))</f>
        <v/>
      </c>
      <c r="V48" s="221" t="str">
        <f>IF(ISERROR(VLOOKUP($A48,parlvotes_lh!$A$11:$ZZ$200,246,FALSE))=TRUE,"",IF(VLOOKUP($A48,parlvotes_lh!$A$11:$ZZ$200,246,FALSE)=0,"",VLOOKUP($A48,parlvotes_lh!$A$11:$ZZ$200,246,FALSE)))</f>
        <v/>
      </c>
      <c r="W48" s="221" t="str">
        <f>IF(ISERROR(VLOOKUP($A48,parlvotes_lh!$A$11:$ZZ$200,266,FALSE))=TRUE,"",IF(VLOOKUP($A48,parlvotes_lh!$A$11:$ZZ$200,266,FALSE)=0,"",VLOOKUP($A48,parlvotes_lh!$A$11:$ZZ$200,266,FALSE)))</f>
        <v/>
      </c>
      <c r="X48" s="221" t="str">
        <f>IF(ISERROR(VLOOKUP($A48,parlvotes_lh!$A$11:$ZZ$200,286,FALSE))=TRUE,"",IF(VLOOKUP($A48,parlvotes_lh!$A$11:$ZZ$200,286,FALSE)=0,"",VLOOKUP($A48,parlvotes_lh!$A$11:$ZZ$200,286,FALSE)))</f>
        <v/>
      </c>
      <c r="Y48" s="221" t="str">
        <f>IF(ISERROR(VLOOKUP($A48,parlvotes_lh!$A$11:$ZZ$200,306,FALSE))=TRUE,"",IF(VLOOKUP($A48,parlvotes_lh!$A$11:$ZZ$200,306,FALSE)=0,"",VLOOKUP($A48,parlvotes_lh!$A$11:$ZZ$200,306,FALSE)))</f>
        <v/>
      </c>
      <c r="Z48" s="221" t="str">
        <f>IF(ISERROR(VLOOKUP($A48,parlvotes_lh!$A$11:$ZZ$200,326,FALSE))=TRUE,"",IF(VLOOKUP($A48,parlvotes_lh!$A$11:$ZZ$200,326,FALSE)=0,"",VLOOKUP($A48,parlvotes_lh!$A$11:$ZZ$200,326,FALSE)))</f>
        <v/>
      </c>
      <c r="AA48" s="221" t="str">
        <f>IF(ISERROR(VLOOKUP($A48,parlvotes_lh!$A$11:$ZZ$200,346,FALSE))=TRUE,"",IF(VLOOKUP($A48,parlvotes_lh!$A$11:$ZZ$200,346,FALSE)=0,"",VLOOKUP($A48,parlvotes_lh!$A$11:$ZZ$200,346,FALSE)))</f>
        <v/>
      </c>
      <c r="AB48" s="221" t="str">
        <f>IF(ISERROR(VLOOKUP($A48,parlvotes_lh!$A$11:$ZZ$200,366,FALSE))=TRUE,"",IF(VLOOKUP($A48,parlvotes_lh!$A$11:$ZZ$200,366,FALSE)=0,"",VLOOKUP($A48,parlvotes_lh!$A$11:$ZZ$200,366,FALSE)))</f>
        <v/>
      </c>
      <c r="AC48" s="221" t="str">
        <f>IF(ISERROR(VLOOKUP($A48,parlvotes_lh!$A$11:$ZZ$200,386,FALSE))=TRUE,"",IF(VLOOKUP($A48,parlvotes_lh!$A$11:$ZZ$200,386,FALSE)=0,"",VLOOKUP($A48,parlvotes_lh!$A$11:$ZZ$200,386,FALSE)))</f>
        <v/>
      </c>
    </row>
    <row r="49" spans="1:29" ht="13.5" customHeight="1" x14ac:dyDescent="0.25">
      <c r="A49" s="215" t="str">
        <f>IF(info_parties!A49="","",info_parties!A49)</f>
        <v/>
      </c>
      <c r="B49" s="98" t="str">
        <f>IF(A49="","",MID(info_weblinks!$C$3,32,3))</f>
        <v/>
      </c>
      <c r="C49" s="98" t="str">
        <f>IF(info_parties!G49="","",info_parties!G49)</f>
        <v/>
      </c>
      <c r="D49" s="98" t="str">
        <f>IF(info_parties!K49="","",info_parties!K49)</f>
        <v/>
      </c>
      <c r="E49" s="98" t="str">
        <f>IF(info_parties!H49="","",info_parties!H49)</f>
        <v/>
      </c>
      <c r="F49" s="216" t="str">
        <f t="shared" si="4"/>
        <v/>
      </c>
      <c r="G49" s="217" t="str">
        <f t="shared" si="5"/>
        <v/>
      </c>
      <c r="H49" s="218" t="str">
        <f t="shared" si="6"/>
        <v/>
      </c>
      <c r="I49" s="219" t="str">
        <f t="shared" si="7"/>
        <v/>
      </c>
      <c r="J49" s="220" t="str">
        <f>IF(ISERROR(VLOOKUP($A49,parlvotes_lh!$A$11:$ZZ$200,6,FALSE))=TRUE,"",IF(VLOOKUP($A49,parlvotes_lh!$A$11:$ZZ$200,6,FALSE)=0,"",VLOOKUP($A49,parlvotes_lh!$A$11:$ZZ$200,6,FALSE)))</f>
        <v/>
      </c>
      <c r="K49" s="220" t="str">
        <f>IF(ISERROR(VLOOKUP($A49,parlvotes_lh!$A$11:$ZZ$200,26,FALSE))=TRUE,"",IF(VLOOKUP($A49,parlvotes_lh!$A$11:$ZZ$200,26,FALSE)=0,"",VLOOKUP($A49,parlvotes_lh!$A$11:$ZZ$200,26,FALSE)))</f>
        <v/>
      </c>
      <c r="L49" s="220" t="str">
        <f>IF(ISERROR(VLOOKUP($A49,parlvotes_lh!$A$11:$ZZ$200,46,FALSE))=TRUE,"",IF(VLOOKUP($A49,parlvotes_lh!$A$11:$ZZ$200,46,FALSE)=0,"",VLOOKUP($A49,parlvotes_lh!$A$11:$ZZ$200,46,FALSE)))</f>
        <v/>
      </c>
      <c r="M49" s="220" t="str">
        <f>IF(ISERROR(VLOOKUP($A49,parlvotes_lh!$A$11:$ZZ$200,66,FALSE))=TRUE,"",IF(VLOOKUP($A49,parlvotes_lh!$A$11:$ZZ$200,66,FALSE)=0,"",VLOOKUP($A49,parlvotes_lh!$A$11:$ZZ$200,66,FALSE)))</f>
        <v/>
      </c>
      <c r="N49" s="220" t="str">
        <f>IF(ISERROR(VLOOKUP($A49,parlvotes_lh!$A$11:$ZZ$200,86,FALSE))=TRUE,"",IF(VLOOKUP($A49,parlvotes_lh!$A$11:$ZZ$200,86,FALSE)=0,"",VLOOKUP($A49,parlvotes_lh!$A$11:$ZZ$200,86,FALSE)))</f>
        <v/>
      </c>
      <c r="O49" s="220" t="str">
        <f>IF(ISERROR(VLOOKUP($A49,parlvotes_lh!$A$11:$ZZ$200,106,FALSE))=TRUE,"",IF(VLOOKUP($A49,parlvotes_lh!$A$11:$ZZ$200,106,FALSE)=0,"",VLOOKUP($A49,parlvotes_lh!$A$11:$ZZ$200,106,FALSE)))</f>
        <v/>
      </c>
      <c r="P49" s="220" t="str">
        <f>IF(ISERROR(VLOOKUP($A49,parlvotes_lh!$A$11:$ZZ$200,126,FALSE))=TRUE,"",IF(VLOOKUP($A49,parlvotes_lh!$A$11:$ZZ$200,126,FALSE)=0,"",VLOOKUP($A49,parlvotes_lh!$A$11:$ZZ$200,126,FALSE)))</f>
        <v/>
      </c>
      <c r="Q49" s="221" t="str">
        <f>IF(ISERROR(VLOOKUP($A49,parlvotes_lh!$A$11:$ZZ$200,146,FALSE))=TRUE,"",IF(VLOOKUP($A49,parlvotes_lh!$A$11:$ZZ$200,146,FALSE)=0,"",VLOOKUP($A49,parlvotes_lh!$A$11:$ZZ$200,146,FALSE)))</f>
        <v/>
      </c>
      <c r="R49" s="221" t="str">
        <f>IF(ISERROR(VLOOKUP($A49,parlvotes_lh!$A$11:$ZZ$200,166,FALSE))=TRUE,"",IF(VLOOKUP($A49,parlvotes_lh!$A$11:$ZZ$200,166,FALSE)=0,"",VLOOKUP($A49,parlvotes_lh!$A$11:$ZZ$200,166,FALSE)))</f>
        <v/>
      </c>
      <c r="S49" s="221" t="str">
        <f>IF(ISERROR(VLOOKUP($A49,parlvotes_lh!$A$11:$ZZ$200,186,FALSE))=TRUE,"",IF(VLOOKUP($A49,parlvotes_lh!$A$11:$ZZ$200,186,FALSE)=0,"",VLOOKUP($A49,parlvotes_lh!$A$11:$ZZ$200,186,FALSE)))</f>
        <v/>
      </c>
      <c r="T49" s="221" t="str">
        <f>IF(ISERROR(VLOOKUP($A49,parlvotes_lh!$A$11:$ZZ$200,206,FALSE))=TRUE,"",IF(VLOOKUP($A49,parlvotes_lh!$A$11:$ZZ$200,206,FALSE)=0,"",VLOOKUP($A49,parlvotes_lh!$A$11:$ZZ$200,206,FALSE)))</f>
        <v/>
      </c>
      <c r="U49" s="221" t="str">
        <f>IF(ISERROR(VLOOKUP($A49,parlvotes_lh!$A$11:$ZZ$200,226,FALSE))=TRUE,"",IF(VLOOKUP($A49,parlvotes_lh!$A$11:$ZZ$200,226,FALSE)=0,"",VLOOKUP($A49,parlvotes_lh!$A$11:$ZZ$200,226,FALSE)))</f>
        <v/>
      </c>
      <c r="V49" s="221" t="str">
        <f>IF(ISERROR(VLOOKUP($A49,parlvotes_lh!$A$11:$ZZ$200,246,FALSE))=TRUE,"",IF(VLOOKUP($A49,parlvotes_lh!$A$11:$ZZ$200,246,FALSE)=0,"",VLOOKUP($A49,parlvotes_lh!$A$11:$ZZ$200,246,FALSE)))</f>
        <v/>
      </c>
      <c r="W49" s="221" t="str">
        <f>IF(ISERROR(VLOOKUP($A49,parlvotes_lh!$A$11:$ZZ$200,266,FALSE))=TRUE,"",IF(VLOOKUP($A49,parlvotes_lh!$A$11:$ZZ$200,266,FALSE)=0,"",VLOOKUP($A49,parlvotes_lh!$A$11:$ZZ$200,266,FALSE)))</f>
        <v/>
      </c>
      <c r="X49" s="221" t="str">
        <f>IF(ISERROR(VLOOKUP($A49,parlvotes_lh!$A$11:$ZZ$200,286,FALSE))=TRUE,"",IF(VLOOKUP($A49,parlvotes_lh!$A$11:$ZZ$200,286,FALSE)=0,"",VLOOKUP($A49,parlvotes_lh!$A$11:$ZZ$200,286,FALSE)))</f>
        <v/>
      </c>
      <c r="Y49" s="221" t="str">
        <f>IF(ISERROR(VLOOKUP($A49,parlvotes_lh!$A$11:$ZZ$200,306,FALSE))=TRUE,"",IF(VLOOKUP($A49,parlvotes_lh!$A$11:$ZZ$200,306,FALSE)=0,"",VLOOKUP($A49,parlvotes_lh!$A$11:$ZZ$200,306,FALSE)))</f>
        <v/>
      </c>
      <c r="Z49" s="221" t="str">
        <f>IF(ISERROR(VLOOKUP($A49,parlvotes_lh!$A$11:$ZZ$200,326,FALSE))=TRUE,"",IF(VLOOKUP($A49,parlvotes_lh!$A$11:$ZZ$200,326,FALSE)=0,"",VLOOKUP($A49,parlvotes_lh!$A$11:$ZZ$200,326,FALSE)))</f>
        <v/>
      </c>
      <c r="AA49" s="221" t="str">
        <f>IF(ISERROR(VLOOKUP($A49,parlvotes_lh!$A$11:$ZZ$200,346,FALSE))=TRUE,"",IF(VLOOKUP($A49,parlvotes_lh!$A$11:$ZZ$200,346,FALSE)=0,"",VLOOKUP($A49,parlvotes_lh!$A$11:$ZZ$200,346,FALSE)))</f>
        <v/>
      </c>
      <c r="AB49" s="221" t="str">
        <f>IF(ISERROR(VLOOKUP($A49,parlvotes_lh!$A$11:$ZZ$200,366,FALSE))=TRUE,"",IF(VLOOKUP($A49,parlvotes_lh!$A$11:$ZZ$200,366,FALSE)=0,"",VLOOKUP($A49,parlvotes_lh!$A$11:$ZZ$200,366,FALSE)))</f>
        <v/>
      </c>
      <c r="AC49" s="221" t="str">
        <f>IF(ISERROR(VLOOKUP($A49,parlvotes_lh!$A$11:$ZZ$200,386,FALSE))=TRUE,"",IF(VLOOKUP($A49,parlvotes_lh!$A$11:$ZZ$200,386,FALSE)=0,"",VLOOKUP($A49,parlvotes_lh!$A$11:$ZZ$200,386,FALSE)))</f>
        <v/>
      </c>
    </row>
    <row r="50" spans="1:29" ht="13.5" customHeight="1" x14ac:dyDescent="0.25">
      <c r="A50" s="215" t="str">
        <f>IF(info_parties!A50="","",info_parties!A50)</f>
        <v/>
      </c>
      <c r="B50" s="98" t="str">
        <f>IF(A50="","",MID(info_weblinks!$C$3,32,3))</f>
        <v/>
      </c>
      <c r="C50" s="98" t="str">
        <f>IF(info_parties!G50="","",info_parties!G50)</f>
        <v/>
      </c>
      <c r="D50" s="98" t="str">
        <f>IF(info_parties!K50="","",info_parties!K50)</f>
        <v/>
      </c>
      <c r="E50" s="98" t="str">
        <f>IF(info_parties!H50="","",info_parties!H50)</f>
        <v/>
      </c>
      <c r="F50" s="216" t="str">
        <f t="shared" si="4"/>
        <v/>
      </c>
      <c r="G50" s="217" t="str">
        <f t="shared" si="5"/>
        <v/>
      </c>
      <c r="H50" s="218" t="str">
        <f t="shared" si="6"/>
        <v/>
      </c>
      <c r="I50" s="219" t="str">
        <f t="shared" si="7"/>
        <v/>
      </c>
      <c r="J50" s="220" t="str">
        <f>IF(ISERROR(VLOOKUP($A50,parlvotes_lh!$A$11:$ZZ$200,6,FALSE))=TRUE,"",IF(VLOOKUP($A50,parlvotes_lh!$A$11:$ZZ$200,6,FALSE)=0,"",VLOOKUP($A50,parlvotes_lh!$A$11:$ZZ$200,6,FALSE)))</f>
        <v/>
      </c>
      <c r="K50" s="220" t="str">
        <f>IF(ISERROR(VLOOKUP($A50,parlvotes_lh!$A$11:$ZZ$200,26,FALSE))=TRUE,"",IF(VLOOKUP($A50,parlvotes_lh!$A$11:$ZZ$200,26,FALSE)=0,"",VLOOKUP($A50,parlvotes_lh!$A$11:$ZZ$200,26,FALSE)))</f>
        <v/>
      </c>
      <c r="L50" s="220" t="str">
        <f>IF(ISERROR(VLOOKUP($A50,parlvotes_lh!$A$11:$ZZ$200,46,FALSE))=TRUE,"",IF(VLOOKUP($A50,parlvotes_lh!$A$11:$ZZ$200,46,FALSE)=0,"",VLOOKUP($A50,parlvotes_lh!$A$11:$ZZ$200,46,FALSE)))</f>
        <v/>
      </c>
      <c r="M50" s="220" t="str">
        <f>IF(ISERROR(VLOOKUP($A50,parlvotes_lh!$A$11:$ZZ$200,66,FALSE))=TRUE,"",IF(VLOOKUP($A50,parlvotes_lh!$A$11:$ZZ$200,66,FALSE)=0,"",VLOOKUP($A50,parlvotes_lh!$A$11:$ZZ$200,66,FALSE)))</f>
        <v/>
      </c>
      <c r="N50" s="220" t="str">
        <f>IF(ISERROR(VLOOKUP($A50,parlvotes_lh!$A$11:$ZZ$200,86,FALSE))=TRUE,"",IF(VLOOKUP($A50,parlvotes_lh!$A$11:$ZZ$200,86,FALSE)=0,"",VLOOKUP($A50,parlvotes_lh!$A$11:$ZZ$200,86,FALSE)))</f>
        <v/>
      </c>
      <c r="O50" s="220" t="str">
        <f>IF(ISERROR(VLOOKUP($A50,parlvotes_lh!$A$11:$ZZ$200,106,FALSE))=TRUE,"",IF(VLOOKUP($A50,parlvotes_lh!$A$11:$ZZ$200,106,FALSE)=0,"",VLOOKUP($A50,parlvotes_lh!$A$11:$ZZ$200,106,FALSE)))</f>
        <v/>
      </c>
      <c r="P50" s="220" t="str">
        <f>IF(ISERROR(VLOOKUP($A50,parlvotes_lh!$A$11:$ZZ$200,126,FALSE))=TRUE,"",IF(VLOOKUP($A50,parlvotes_lh!$A$11:$ZZ$200,126,FALSE)=0,"",VLOOKUP($A50,parlvotes_lh!$A$11:$ZZ$200,126,FALSE)))</f>
        <v/>
      </c>
      <c r="Q50" s="221" t="str">
        <f>IF(ISERROR(VLOOKUP($A50,parlvotes_lh!$A$11:$ZZ$200,146,FALSE))=TRUE,"",IF(VLOOKUP($A50,parlvotes_lh!$A$11:$ZZ$200,146,FALSE)=0,"",VLOOKUP($A50,parlvotes_lh!$A$11:$ZZ$200,146,FALSE)))</f>
        <v/>
      </c>
      <c r="R50" s="221" t="str">
        <f>IF(ISERROR(VLOOKUP($A50,parlvotes_lh!$A$11:$ZZ$200,166,FALSE))=TRUE,"",IF(VLOOKUP($A50,parlvotes_lh!$A$11:$ZZ$200,166,FALSE)=0,"",VLOOKUP($A50,parlvotes_lh!$A$11:$ZZ$200,166,FALSE)))</f>
        <v/>
      </c>
      <c r="S50" s="221" t="str">
        <f>IF(ISERROR(VLOOKUP($A50,parlvotes_lh!$A$11:$ZZ$200,186,FALSE))=TRUE,"",IF(VLOOKUP($A50,parlvotes_lh!$A$11:$ZZ$200,186,FALSE)=0,"",VLOOKUP($A50,parlvotes_lh!$A$11:$ZZ$200,186,FALSE)))</f>
        <v/>
      </c>
      <c r="T50" s="221" t="str">
        <f>IF(ISERROR(VLOOKUP($A50,parlvotes_lh!$A$11:$ZZ$200,206,FALSE))=TRUE,"",IF(VLOOKUP($A50,parlvotes_lh!$A$11:$ZZ$200,206,FALSE)=0,"",VLOOKUP($A50,parlvotes_lh!$A$11:$ZZ$200,206,FALSE)))</f>
        <v/>
      </c>
      <c r="U50" s="221" t="str">
        <f>IF(ISERROR(VLOOKUP($A50,parlvotes_lh!$A$11:$ZZ$200,226,FALSE))=TRUE,"",IF(VLOOKUP($A50,parlvotes_lh!$A$11:$ZZ$200,226,FALSE)=0,"",VLOOKUP($A50,parlvotes_lh!$A$11:$ZZ$200,226,FALSE)))</f>
        <v/>
      </c>
      <c r="V50" s="221" t="str">
        <f>IF(ISERROR(VLOOKUP($A50,parlvotes_lh!$A$11:$ZZ$200,246,FALSE))=TRUE,"",IF(VLOOKUP($A50,parlvotes_lh!$A$11:$ZZ$200,246,FALSE)=0,"",VLOOKUP($A50,parlvotes_lh!$A$11:$ZZ$200,246,FALSE)))</f>
        <v/>
      </c>
      <c r="W50" s="221" t="str">
        <f>IF(ISERROR(VLOOKUP($A50,parlvotes_lh!$A$11:$ZZ$200,266,FALSE))=TRUE,"",IF(VLOOKUP($A50,parlvotes_lh!$A$11:$ZZ$200,266,FALSE)=0,"",VLOOKUP($A50,parlvotes_lh!$A$11:$ZZ$200,266,FALSE)))</f>
        <v/>
      </c>
      <c r="X50" s="221" t="str">
        <f>IF(ISERROR(VLOOKUP($A50,parlvotes_lh!$A$11:$ZZ$200,286,FALSE))=TRUE,"",IF(VLOOKUP($A50,parlvotes_lh!$A$11:$ZZ$200,286,FALSE)=0,"",VLOOKUP($A50,parlvotes_lh!$A$11:$ZZ$200,286,FALSE)))</f>
        <v/>
      </c>
      <c r="Y50" s="221" t="str">
        <f>IF(ISERROR(VLOOKUP($A50,parlvotes_lh!$A$11:$ZZ$200,306,FALSE))=TRUE,"",IF(VLOOKUP($A50,parlvotes_lh!$A$11:$ZZ$200,306,FALSE)=0,"",VLOOKUP($A50,parlvotes_lh!$A$11:$ZZ$200,306,FALSE)))</f>
        <v/>
      </c>
      <c r="Z50" s="221" t="str">
        <f>IF(ISERROR(VLOOKUP($A50,parlvotes_lh!$A$11:$ZZ$200,326,FALSE))=TRUE,"",IF(VLOOKUP($A50,parlvotes_lh!$A$11:$ZZ$200,326,FALSE)=0,"",VLOOKUP($A50,parlvotes_lh!$A$11:$ZZ$200,326,FALSE)))</f>
        <v/>
      </c>
      <c r="AA50" s="221" t="str">
        <f>IF(ISERROR(VLOOKUP($A50,parlvotes_lh!$A$11:$ZZ$200,346,FALSE))=TRUE,"",IF(VLOOKUP($A50,parlvotes_lh!$A$11:$ZZ$200,346,FALSE)=0,"",VLOOKUP($A50,parlvotes_lh!$A$11:$ZZ$200,346,FALSE)))</f>
        <v/>
      </c>
      <c r="AB50" s="221" t="str">
        <f>IF(ISERROR(VLOOKUP($A50,parlvotes_lh!$A$11:$ZZ$200,366,FALSE))=TRUE,"",IF(VLOOKUP($A50,parlvotes_lh!$A$11:$ZZ$200,366,FALSE)=0,"",VLOOKUP($A50,parlvotes_lh!$A$11:$ZZ$200,366,FALSE)))</f>
        <v/>
      </c>
      <c r="AC50" s="221" t="str">
        <f>IF(ISERROR(VLOOKUP($A50,parlvotes_lh!$A$11:$ZZ$200,386,FALSE))=TRUE,"",IF(VLOOKUP($A50,parlvotes_lh!$A$11:$ZZ$200,386,FALSE)=0,"",VLOOKUP($A50,parlvotes_lh!$A$11:$ZZ$200,386,FALSE)))</f>
        <v/>
      </c>
    </row>
    <row r="51" spans="1:29" ht="13.5" customHeight="1" x14ac:dyDescent="0.25">
      <c r="A51" s="215" t="str">
        <f>IF(info_parties!A51="","",info_parties!A51)</f>
        <v/>
      </c>
      <c r="B51" s="98" t="str">
        <f>IF(A51="","",MID(info_weblinks!$C$3,32,3))</f>
        <v/>
      </c>
      <c r="C51" s="98" t="str">
        <f>IF(info_parties!G51="","",info_parties!G51)</f>
        <v/>
      </c>
      <c r="D51" s="98" t="str">
        <f>IF(info_parties!K51="","",info_parties!K51)</f>
        <v/>
      </c>
      <c r="E51" s="98" t="str">
        <f>IF(info_parties!H51="","",info_parties!H51)</f>
        <v/>
      </c>
      <c r="F51" s="216" t="str">
        <f t="shared" si="4"/>
        <v/>
      </c>
      <c r="G51" s="217" t="str">
        <f t="shared" si="5"/>
        <v/>
      </c>
      <c r="H51" s="218" t="str">
        <f t="shared" si="6"/>
        <v/>
      </c>
      <c r="I51" s="219" t="str">
        <f t="shared" si="7"/>
        <v/>
      </c>
      <c r="J51" s="220" t="str">
        <f>IF(ISERROR(VLOOKUP($A51,parlvotes_lh!$A$11:$ZZ$200,6,FALSE))=TRUE,"",IF(VLOOKUP($A51,parlvotes_lh!$A$11:$ZZ$200,6,FALSE)=0,"",VLOOKUP($A51,parlvotes_lh!$A$11:$ZZ$200,6,FALSE)))</f>
        <v/>
      </c>
      <c r="K51" s="220" t="str">
        <f>IF(ISERROR(VLOOKUP($A51,parlvotes_lh!$A$11:$ZZ$200,26,FALSE))=TRUE,"",IF(VLOOKUP($A51,parlvotes_lh!$A$11:$ZZ$200,26,FALSE)=0,"",VLOOKUP($A51,parlvotes_lh!$A$11:$ZZ$200,26,FALSE)))</f>
        <v/>
      </c>
      <c r="L51" s="220" t="str">
        <f>IF(ISERROR(VLOOKUP($A51,parlvotes_lh!$A$11:$ZZ$200,46,FALSE))=TRUE,"",IF(VLOOKUP($A51,parlvotes_lh!$A$11:$ZZ$200,46,FALSE)=0,"",VLOOKUP($A51,parlvotes_lh!$A$11:$ZZ$200,46,FALSE)))</f>
        <v/>
      </c>
      <c r="M51" s="220" t="str">
        <f>IF(ISERROR(VLOOKUP($A51,parlvotes_lh!$A$11:$ZZ$200,66,FALSE))=TRUE,"",IF(VLOOKUP($A51,parlvotes_lh!$A$11:$ZZ$200,66,FALSE)=0,"",VLOOKUP($A51,parlvotes_lh!$A$11:$ZZ$200,66,FALSE)))</f>
        <v/>
      </c>
      <c r="N51" s="220" t="str">
        <f>IF(ISERROR(VLOOKUP($A51,parlvotes_lh!$A$11:$ZZ$200,86,FALSE))=TRUE,"",IF(VLOOKUP($A51,parlvotes_lh!$A$11:$ZZ$200,86,FALSE)=0,"",VLOOKUP($A51,parlvotes_lh!$A$11:$ZZ$200,86,FALSE)))</f>
        <v/>
      </c>
      <c r="O51" s="220" t="str">
        <f>IF(ISERROR(VLOOKUP($A51,parlvotes_lh!$A$11:$ZZ$200,106,FALSE))=TRUE,"",IF(VLOOKUP($A51,parlvotes_lh!$A$11:$ZZ$200,106,FALSE)=0,"",VLOOKUP($A51,parlvotes_lh!$A$11:$ZZ$200,106,FALSE)))</f>
        <v/>
      </c>
      <c r="P51" s="220" t="str">
        <f>IF(ISERROR(VLOOKUP($A51,parlvotes_lh!$A$11:$ZZ$200,126,FALSE))=TRUE,"",IF(VLOOKUP($A51,parlvotes_lh!$A$11:$ZZ$200,126,FALSE)=0,"",VLOOKUP($A51,parlvotes_lh!$A$11:$ZZ$200,126,FALSE)))</f>
        <v/>
      </c>
      <c r="Q51" s="221" t="str">
        <f>IF(ISERROR(VLOOKUP($A51,parlvotes_lh!$A$11:$ZZ$200,146,FALSE))=TRUE,"",IF(VLOOKUP($A51,parlvotes_lh!$A$11:$ZZ$200,146,FALSE)=0,"",VLOOKUP($A51,parlvotes_lh!$A$11:$ZZ$200,146,FALSE)))</f>
        <v/>
      </c>
      <c r="R51" s="221" t="str">
        <f>IF(ISERROR(VLOOKUP($A51,parlvotes_lh!$A$11:$ZZ$200,166,FALSE))=TRUE,"",IF(VLOOKUP($A51,parlvotes_lh!$A$11:$ZZ$200,166,FALSE)=0,"",VLOOKUP($A51,parlvotes_lh!$A$11:$ZZ$200,166,FALSE)))</f>
        <v/>
      </c>
      <c r="S51" s="221" t="str">
        <f>IF(ISERROR(VLOOKUP($A51,parlvotes_lh!$A$11:$ZZ$200,186,FALSE))=TRUE,"",IF(VLOOKUP($A51,parlvotes_lh!$A$11:$ZZ$200,186,FALSE)=0,"",VLOOKUP($A51,parlvotes_lh!$A$11:$ZZ$200,186,FALSE)))</f>
        <v/>
      </c>
      <c r="T51" s="221" t="str">
        <f>IF(ISERROR(VLOOKUP($A51,parlvotes_lh!$A$11:$ZZ$200,206,FALSE))=TRUE,"",IF(VLOOKUP($A51,parlvotes_lh!$A$11:$ZZ$200,206,FALSE)=0,"",VLOOKUP($A51,parlvotes_lh!$A$11:$ZZ$200,206,FALSE)))</f>
        <v/>
      </c>
      <c r="U51" s="221" t="str">
        <f>IF(ISERROR(VLOOKUP($A51,parlvotes_lh!$A$11:$ZZ$200,226,FALSE))=TRUE,"",IF(VLOOKUP($A51,parlvotes_lh!$A$11:$ZZ$200,226,FALSE)=0,"",VLOOKUP($A51,parlvotes_lh!$A$11:$ZZ$200,226,FALSE)))</f>
        <v/>
      </c>
      <c r="V51" s="221" t="str">
        <f>IF(ISERROR(VLOOKUP($A51,parlvotes_lh!$A$11:$ZZ$200,246,FALSE))=TRUE,"",IF(VLOOKUP($A51,parlvotes_lh!$A$11:$ZZ$200,246,FALSE)=0,"",VLOOKUP($A51,parlvotes_lh!$A$11:$ZZ$200,246,FALSE)))</f>
        <v/>
      </c>
      <c r="W51" s="221" t="str">
        <f>IF(ISERROR(VLOOKUP($A51,parlvotes_lh!$A$11:$ZZ$200,266,FALSE))=TRUE,"",IF(VLOOKUP($A51,parlvotes_lh!$A$11:$ZZ$200,266,FALSE)=0,"",VLOOKUP($A51,parlvotes_lh!$A$11:$ZZ$200,266,FALSE)))</f>
        <v/>
      </c>
      <c r="X51" s="221" t="str">
        <f>IF(ISERROR(VLOOKUP($A51,parlvotes_lh!$A$11:$ZZ$200,286,FALSE))=TRUE,"",IF(VLOOKUP($A51,parlvotes_lh!$A$11:$ZZ$200,286,FALSE)=0,"",VLOOKUP($A51,parlvotes_lh!$A$11:$ZZ$200,286,FALSE)))</f>
        <v/>
      </c>
      <c r="Y51" s="221" t="str">
        <f>IF(ISERROR(VLOOKUP($A51,parlvotes_lh!$A$11:$ZZ$200,306,FALSE))=TRUE,"",IF(VLOOKUP($A51,parlvotes_lh!$A$11:$ZZ$200,306,FALSE)=0,"",VLOOKUP($A51,parlvotes_lh!$A$11:$ZZ$200,306,FALSE)))</f>
        <v/>
      </c>
      <c r="Z51" s="221" t="str">
        <f>IF(ISERROR(VLOOKUP($A51,parlvotes_lh!$A$11:$ZZ$200,326,FALSE))=TRUE,"",IF(VLOOKUP($A51,parlvotes_lh!$A$11:$ZZ$200,326,FALSE)=0,"",VLOOKUP($A51,parlvotes_lh!$A$11:$ZZ$200,326,FALSE)))</f>
        <v/>
      </c>
      <c r="AA51" s="221" t="str">
        <f>IF(ISERROR(VLOOKUP($A51,parlvotes_lh!$A$11:$ZZ$200,346,FALSE))=TRUE,"",IF(VLOOKUP($A51,parlvotes_lh!$A$11:$ZZ$200,346,FALSE)=0,"",VLOOKUP($A51,parlvotes_lh!$A$11:$ZZ$200,346,FALSE)))</f>
        <v/>
      </c>
      <c r="AB51" s="221" t="str">
        <f>IF(ISERROR(VLOOKUP($A51,parlvotes_lh!$A$11:$ZZ$200,366,FALSE))=TRUE,"",IF(VLOOKUP($A51,parlvotes_lh!$A$11:$ZZ$200,366,FALSE)=0,"",VLOOKUP($A51,parlvotes_lh!$A$11:$ZZ$200,366,FALSE)))</f>
        <v/>
      </c>
      <c r="AC51" s="221" t="str">
        <f>IF(ISERROR(VLOOKUP($A51,parlvotes_lh!$A$11:$ZZ$200,386,FALSE))=TRUE,"",IF(VLOOKUP($A51,parlvotes_lh!$A$11:$ZZ$200,386,FALSE)=0,"",VLOOKUP($A51,parlvotes_lh!$A$11:$ZZ$200,386,FALSE)))</f>
        <v/>
      </c>
    </row>
    <row r="52" spans="1:29" ht="13.5" customHeight="1" x14ac:dyDescent="0.25">
      <c r="A52" s="215" t="str">
        <f>IF(info_parties!A52="","",info_parties!A52)</f>
        <v/>
      </c>
      <c r="B52" s="98" t="str">
        <f>IF(A52="","",MID(info_weblinks!$C$3,32,3))</f>
        <v/>
      </c>
      <c r="C52" s="98" t="str">
        <f>IF(info_parties!G52="","",info_parties!G52)</f>
        <v/>
      </c>
      <c r="D52" s="98" t="str">
        <f>IF(info_parties!K52="","",info_parties!K52)</f>
        <v/>
      </c>
      <c r="E52" s="98" t="str">
        <f>IF(info_parties!H52="","",info_parties!H52)</f>
        <v/>
      </c>
      <c r="F52" s="216" t="str">
        <f t="shared" si="4"/>
        <v/>
      </c>
      <c r="G52" s="217" t="str">
        <f t="shared" si="5"/>
        <v/>
      </c>
      <c r="H52" s="218" t="str">
        <f t="shared" si="6"/>
        <v/>
      </c>
      <c r="I52" s="219" t="str">
        <f t="shared" si="7"/>
        <v/>
      </c>
      <c r="J52" s="220" t="str">
        <f>IF(ISERROR(VLOOKUP($A52,parlvotes_lh!$A$11:$ZZ$200,6,FALSE))=TRUE,"",IF(VLOOKUP($A52,parlvotes_lh!$A$11:$ZZ$200,6,FALSE)=0,"",VLOOKUP($A52,parlvotes_lh!$A$11:$ZZ$200,6,FALSE)))</f>
        <v/>
      </c>
      <c r="K52" s="220" t="str">
        <f>IF(ISERROR(VLOOKUP($A52,parlvotes_lh!$A$11:$ZZ$200,26,FALSE))=TRUE,"",IF(VLOOKUP($A52,parlvotes_lh!$A$11:$ZZ$200,26,FALSE)=0,"",VLOOKUP($A52,parlvotes_lh!$A$11:$ZZ$200,26,FALSE)))</f>
        <v/>
      </c>
      <c r="L52" s="220" t="str">
        <f>IF(ISERROR(VLOOKUP($A52,parlvotes_lh!$A$11:$ZZ$200,46,FALSE))=TRUE,"",IF(VLOOKUP($A52,parlvotes_lh!$A$11:$ZZ$200,46,FALSE)=0,"",VLOOKUP($A52,parlvotes_lh!$A$11:$ZZ$200,46,FALSE)))</f>
        <v/>
      </c>
      <c r="M52" s="220" t="str">
        <f>IF(ISERROR(VLOOKUP($A52,parlvotes_lh!$A$11:$ZZ$200,66,FALSE))=TRUE,"",IF(VLOOKUP($A52,parlvotes_lh!$A$11:$ZZ$200,66,FALSE)=0,"",VLOOKUP($A52,parlvotes_lh!$A$11:$ZZ$200,66,FALSE)))</f>
        <v/>
      </c>
      <c r="N52" s="220" t="str">
        <f>IF(ISERROR(VLOOKUP($A52,parlvotes_lh!$A$11:$ZZ$200,86,FALSE))=TRUE,"",IF(VLOOKUP($A52,parlvotes_lh!$A$11:$ZZ$200,86,FALSE)=0,"",VLOOKUP($A52,parlvotes_lh!$A$11:$ZZ$200,86,FALSE)))</f>
        <v/>
      </c>
      <c r="O52" s="220" t="str">
        <f>IF(ISERROR(VLOOKUP($A52,parlvotes_lh!$A$11:$ZZ$200,106,FALSE))=TRUE,"",IF(VLOOKUP($A52,parlvotes_lh!$A$11:$ZZ$200,106,FALSE)=0,"",VLOOKUP($A52,parlvotes_lh!$A$11:$ZZ$200,106,FALSE)))</f>
        <v/>
      </c>
      <c r="P52" s="220" t="str">
        <f>IF(ISERROR(VLOOKUP($A52,parlvotes_lh!$A$11:$ZZ$200,126,FALSE))=TRUE,"",IF(VLOOKUP($A52,parlvotes_lh!$A$11:$ZZ$200,126,FALSE)=0,"",VLOOKUP($A52,parlvotes_lh!$A$11:$ZZ$200,126,FALSE)))</f>
        <v/>
      </c>
      <c r="Q52" s="221" t="str">
        <f>IF(ISERROR(VLOOKUP($A52,parlvotes_lh!$A$11:$ZZ$200,146,FALSE))=TRUE,"",IF(VLOOKUP($A52,parlvotes_lh!$A$11:$ZZ$200,146,FALSE)=0,"",VLOOKUP($A52,parlvotes_lh!$A$11:$ZZ$200,146,FALSE)))</f>
        <v/>
      </c>
      <c r="R52" s="221" t="str">
        <f>IF(ISERROR(VLOOKUP($A52,parlvotes_lh!$A$11:$ZZ$200,166,FALSE))=TRUE,"",IF(VLOOKUP($A52,parlvotes_lh!$A$11:$ZZ$200,166,FALSE)=0,"",VLOOKUP($A52,parlvotes_lh!$A$11:$ZZ$200,166,FALSE)))</f>
        <v/>
      </c>
      <c r="S52" s="221" t="str">
        <f>IF(ISERROR(VLOOKUP($A52,parlvotes_lh!$A$11:$ZZ$200,186,FALSE))=TRUE,"",IF(VLOOKUP($A52,parlvotes_lh!$A$11:$ZZ$200,186,FALSE)=0,"",VLOOKUP($A52,parlvotes_lh!$A$11:$ZZ$200,186,FALSE)))</f>
        <v/>
      </c>
      <c r="T52" s="221" t="str">
        <f>IF(ISERROR(VLOOKUP($A52,parlvotes_lh!$A$11:$ZZ$200,206,FALSE))=TRUE,"",IF(VLOOKUP($A52,parlvotes_lh!$A$11:$ZZ$200,206,FALSE)=0,"",VLOOKUP($A52,parlvotes_lh!$A$11:$ZZ$200,206,FALSE)))</f>
        <v/>
      </c>
      <c r="U52" s="221" t="str">
        <f>IF(ISERROR(VLOOKUP($A52,parlvotes_lh!$A$11:$ZZ$200,226,FALSE))=TRUE,"",IF(VLOOKUP($A52,parlvotes_lh!$A$11:$ZZ$200,226,FALSE)=0,"",VLOOKUP($A52,parlvotes_lh!$A$11:$ZZ$200,226,FALSE)))</f>
        <v/>
      </c>
      <c r="V52" s="221" t="str">
        <f>IF(ISERROR(VLOOKUP($A52,parlvotes_lh!$A$11:$ZZ$200,246,FALSE))=TRUE,"",IF(VLOOKUP($A52,parlvotes_lh!$A$11:$ZZ$200,246,FALSE)=0,"",VLOOKUP($A52,parlvotes_lh!$A$11:$ZZ$200,246,FALSE)))</f>
        <v/>
      </c>
      <c r="W52" s="221" t="str">
        <f>IF(ISERROR(VLOOKUP($A52,parlvotes_lh!$A$11:$ZZ$200,266,FALSE))=TRUE,"",IF(VLOOKUP($A52,parlvotes_lh!$A$11:$ZZ$200,266,FALSE)=0,"",VLOOKUP($A52,parlvotes_lh!$A$11:$ZZ$200,266,FALSE)))</f>
        <v/>
      </c>
      <c r="X52" s="221" t="str">
        <f>IF(ISERROR(VLOOKUP($A52,parlvotes_lh!$A$11:$ZZ$200,286,FALSE))=TRUE,"",IF(VLOOKUP($A52,parlvotes_lh!$A$11:$ZZ$200,286,FALSE)=0,"",VLOOKUP($A52,parlvotes_lh!$A$11:$ZZ$200,286,FALSE)))</f>
        <v/>
      </c>
      <c r="Y52" s="221" t="str">
        <f>IF(ISERROR(VLOOKUP($A52,parlvotes_lh!$A$11:$ZZ$200,306,FALSE))=TRUE,"",IF(VLOOKUP($A52,parlvotes_lh!$A$11:$ZZ$200,306,FALSE)=0,"",VLOOKUP($A52,parlvotes_lh!$A$11:$ZZ$200,306,FALSE)))</f>
        <v/>
      </c>
      <c r="Z52" s="221" t="str">
        <f>IF(ISERROR(VLOOKUP($A52,parlvotes_lh!$A$11:$ZZ$200,326,FALSE))=TRUE,"",IF(VLOOKUP($A52,parlvotes_lh!$A$11:$ZZ$200,326,FALSE)=0,"",VLOOKUP($A52,parlvotes_lh!$A$11:$ZZ$200,326,FALSE)))</f>
        <v/>
      </c>
      <c r="AA52" s="221" t="str">
        <f>IF(ISERROR(VLOOKUP($A52,parlvotes_lh!$A$11:$ZZ$200,346,FALSE))=TRUE,"",IF(VLOOKUP($A52,parlvotes_lh!$A$11:$ZZ$200,346,FALSE)=0,"",VLOOKUP($A52,parlvotes_lh!$A$11:$ZZ$200,346,FALSE)))</f>
        <v/>
      </c>
      <c r="AB52" s="221" t="str">
        <f>IF(ISERROR(VLOOKUP($A52,parlvotes_lh!$A$11:$ZZ$200,366,FALSE))=TRUE,"",IF(VLOOKUP($A52,parlvotes_lh!$A$11:$ZZ$200,366,FALSE)=0,"",VLOOKUP($A52,parlvotes_lh!$A$11:$ZZ$200,366,FALSE)))</f>
        <v/>
      </c>
      <c r="AC52" s="221" t="str">
        <f>IF(ISERROR(VLOOKUP($A52,parlvotes_lh!$A$11:$ZZ$200,386,FALSE))=TRUE,"",IF(VLOOKUP($A52,parlvotes_lh!$A$11:$ZZ$200,386,FALSE)=0,"",VLOOKUP($A52,parlvotes_lh!$A$11:$ZZ$200,386,FALSE)))</f>
        <v/>
      </c>
    </row>
    <row r="53" spans="1:29" ht="13.5" customHeight="1" x14ac:dyDescent="0.25">
      <c r="A53" s="215" t="str">
        <f>IF(info_parties!A53="","",info_parties!A53)</f>
        <v/>
      </c>
      <c r="B53" s="98" t="str">
        <f>IF(A53="","",MID(info_weblinks!$C$3,32,3))</f>
        <v/>
      </c>
      <c r="C53" s="98" t="str">
        <f>IF(info_parties!G53="","",info_parties!G53)</f>
        <v/>
      </c>
      <c r="D53" s="98" t="str">
        <f>IF(info_parties!K53="","",info_parties!K53)</f>
        <v/>
      </c>
      <c r="E53" s="98" t="str">
        <f>IF(info_parties!H53="","",info_parties!H53)</f>
        <v/>
      </c>
      <c r="F53" s="216" t="str">
        <f t="shared" si="4"/>
        <v/>
      </c>
      <c r="G53" s="217" t="str">
        <f t="shared" si="5"/>
        <v/>
      </c>
      <c r="H53" s="218" t="str">
        <f t="shared" si="6"/>
        <v/>
      </c>
      <c r="I53" s="219" t="str">
        <f t="shared" si="7"/>
        <v/>
      </c>
      <c r="J53" s="220" t="str">
        <f>IF(ISERROR(VLOOKUP($A53,parlvotes_lh!$A$11:$ZZ$200,6,FALSE))=TRUE,"",IF(VLOOKUP($A53,parlvotes_lh!$A$11:$ZZ$200,6,FALSE)=0,"",VLOOKUP($A53,parlvotes_lh!$A$11:$ZZ$200,6,FALSE)))</f>
        <v/>
      </c>
      <c r="K53" s="220" t="str">
        <f>IF(ISERROR(VLOOKUP($A53,parlvotes_lh!$A$11:$ZZ$200,26,FALSE))=TRUE,"",IF(VLOOKUP($A53,parlvotes_lh!$A$11:$ZZ$200,26,FALSE)=0,"",VLOOKUP($A53,parlvotes_lh!$A$11:$ZZ$200,26,FALSE)))</f>
        <v/>
      </c>
      <c r="L53" s="220" t="str">
        <f>IF(ISERROR(VLOOKUP($A53,parlvotes_lh!$A$11:$ZZ$200,46,FALSE))=TRUE,"",IF(VLOOKUP($A53,parlvotes_lh!$A$11:$ZZ$200,46,FALSE)=0,"",VLOOKUP($A53,parlvotes_lh!$A$11:$ZZ$200,46,FALSE)))</f>
        <v/>
      </c>
      <c r="M53" s="220" t="str">
        <f>IF(ISERROR(VLOOKUP($A53,parlvotes_lh!$A$11:$ZZ$200,66,FALSE))=TRUE,"",IF(VLOOKUP($A53,parlvotes_lh!$A$11:$ZZ$200,66,FALSE)=0,"",VLOOKUP($A53,parlvotes_lh!$A$11:$ZZ$200,66,FALSE)))</f>
        <v/>
      </c>
      <c r="N53" s="220" t="str">
        <f>IF(ISERROR(VLOOKUP($A53,parlvotes_lh!$A$11:$ZZ$200,86,FALSE))=TRUE,"",IF(VLOOKUP($A53,parlvotes_lh!$A$11:$ZZ$200,86,FALSE)=0,"",VLOOKUP($A53,parlvotes_lh!$A$11:$ZZ$200,86,FALSE)))</f>
        <v/>
      </c>
      <c r="O53" s="220" t="str">
        <f>IF(ISERROR(VLOOKUP($A53,parlvotes_lh!$A$11:$ZZ$200,106,FALSE))=TRUE,"",IF(VLOOKUP($A53,parlvotes_lh!$A$11:$ZZ$200,106,FALSE)=0,"",VLOOKUP($A53,parlvotes_lh!$A$11:$ZZ$200,106,FALSE)))</f>
        <v/>
      </c>
      <c r="P53" s="220" t="str">
        <f>IF(ISERROR(VLOOKUP($A53,parlvotes_lh!$A$11:$ZZ$200,126,FALSE))=TRUE,"",IF(VLOOKUP($A53,parlvotes_lh!$A$11:$ZZ$200,126,FALSE)=0,"",VLOOKUP($A53,parlvotes_lh!$A$11:$ZZ$200,126,FALSE)))</f>
        <v/>
      </c>
      <c r="Q53" s="221" t="str">
        <f>IF(ISERROR(VLOOKUP($A53,parlvotes_lh!$A$11:$ZZ$200,146,FALSE))=TRUE,"",IF(VLOOKUP($A53,parlvotes_lh!$A$11:$ZZ$200,146,FALSE)=0,"",VLOOKUP($A53,parlvotes_lh!$A$11:$ZZ$200,146,FALSE)))</f>
        <v/>
      </c>
      <c r="R53" s="221" t="str">
        <f>IF(ISERROR(VLOOKUP($A53,parlvotes_lh!$A$11:$ZZ$200,166,FALSE))=TRUE,"",IF(VLOOKUP($A53,parlvotes_lh!$A$11:$ZZ$200,166,FALSE)=0,"",VLOOKUP($A53,parlvotes_lh!$A$11:$ZZ$200,166,FALSE)))</f>
        <v/>
      </c>
      <c r="S53" s="221" t="str">
        <f>IF(ISERROR(VLOOKUP($A53,parlvotes_lh!$A$11:$ZZ$200,186,FALSE))=TRUE,"",IF(VLOOKUP($A53,parlvotes_lh!$A$11:$ZZ$200,186,FALSE)=0,"",VLOOKUP($A53,parlvotes_lh!$A$11:$ZZ$200,186,FALSE)))</f>
        <v/>
      </c>
      <c r="T53" s="221" t="str">
        <f>IF(ISERROR(VLOOKUP($A53,parlvotes_lh!$A$11:$ZZ$200,206,FALSE))=TRUE,"",IF(VLOOKUP($A53,parlvotes_lh!$A$11:$ZZ$200,206,FALSE)=0,"",VLOOKUP($A53,parlvotes_lh!$A$11:$ZZ$200,206,FALSE)))</f>
        <v/>
      </c>
      <c r="U53" s="221" t="str">
        <f>IF(ISERROR(VLOOKUP($A53,parlvotes_lh!$A$11:$ZZ$200,226,FALSE))=TRUE,"",IF(VLOOKUP($A53,parlvotes_lh!$A$11:$ZZ$200,226,FALSE)=0,"",VLOOKUP($A53,parlvotes_lh!$A$11:$ZZ$200,226,FALSE)))</f>
        <v/>
      </c>
      <c r="V53" s="221" t="str">
        <f>IF(ISERROR(VLOOKUP($A53,parlvotes_lh!$A$11:$ZZ$200,246,FALSE))=TRUE,"",IF(VLOOKUP($A53,parlvotes_lh!$A$11:$ZZ$200,246,FALSE)=0,"",VLOOKUP($A53,parlvotes_lh!$A$11:$ZZ$200,246,FALSE)))</f>
        <v/>
      </c>
      <c r="W53" s="221" t="str">
        <f>IF(ISERROR(VLOOKUP($A53,parlvotes_lh!$A$11:$ZZ$200,266,FALSE))=TRUE,"",IF(VLOOKUP($A53,parlvotes_lh!$A$11:$ZZ$200,266,FALSE)=0,"",VLOOKUP($A53,parlvotes_lh!$A$11:$ZZ$200,266,FALSE)))</f>
        <v/>
      </c>
      <c r="X53" s="221" t="str">
        <f>IF(ISERROR(VLOOKUP($A53,parlvotes_lh!$A$11:$ZZ$200,286,FALSE))=TRUE,"",IF(VLOOKUP($A53,parlvotes_lh!$A$11:$ZZ$200,286,FALSE)=0,"",VLOOKUP($A53,parlvotes_lh!$A$11:$ZZ$200,286,FALSE)))</f>
        <v/>
      </c>
      <c r="Y53" s="221" t="str">
        <f>IF(ISERROR(VLOOKUP($A53,parlvotes_lh!$A$11:$ZZ$200,306,FALSE))=TRUE,"",IF(VLOOKUP($A53,parlvotes_lh!$A$11:$ZZ$200,306,FALSE)=0,"",VLOOKUP($A53,parlvotes_lh!$A$11:$ZZ$200,306,FALSE)))</f>
        <v/>
      </c>
      <c r="Z53" s="221" t="str">
        <f>IF(ISERROR(VLOOKUP($A53,parlvotes_lh!$A$11:$ZZ$200,326,FALSE))=TRUE,"",IF(VLOOKUP($A53,parlvotes_lh!$A$11:$ZZ$200,326,FALSE)=0,"",VLOOKUP($A53,parlvotes_lh!$A$11:$ZZ$200,326,FALSE)))</f>
        <v/>
      </c>
      <c r="AA53" s="221" t="str">
        <f>IF(ISERROR(VLOOKUP($A53,parlvotes_lh!$A$11:$ZZ$200,346,FALSE))=TRUE,"",IF(VLOOKUP($A53,parlvotes_lh!$A$11:$ZZ$200,346,FALSE)=0,"",VLOOKUP($A53,parlvotes_lh!$A$11:$ZZ$200,346,FALSE)))</f>
        <v/>
      </c>
      <c r="AB53" s="221" t="str">
        <f>IF(ISERROR(VLOOKUP($A53,parlvotes_lh!$A$11:$ZZ$200,366,FALSE))=TRUE,"",IF(VLOOKUP($A53,parlvotes_lh!$A$11:$ZZ$200,366,FALSE)=0,"",VLOOKUP($A53,parlvotes_lh!$A$11:$ZZ$200,366,FALSE)))</f>
        <v/>
      </c>
      <c r="AC53" s="221" t="str">
        <f>IF(ISERROR(VLOOKUP($A53,parlvotes_lh!$A$11:$ZZ$200,386,FALSE))=TRUE,"",IF(VLOOKUP($A53,parlvotes_lh!$A$11:$ZZ$200,386,FALSE)=0,"",VLOOKUP($A53,parlvotes_lh!$A$11:$ZZ$200,386,FALSE)))</f>
        <v/>
      </c>
    </row>
    <row r="54" spans="1:29" ht="13.5" customHeight="1" x14ac:dyDescent="0.25">
      <c r="A54" s="215" t="str">
        <f>IF(info_parties!A54="","",info_parties!A54)</f>
        <v/>
      </c>
      <c r="B54" s="98" t="str">
        <f>IF(A54="","",MID(info_weblinks!$C$3,32,3))</f>
        <v/>
      </c>
      <c r="C54" s="98" t="str">
        <f>IF(info_parties!G54="","",info_parties!G54)</f>
        <v/>
      </c>
      <c r="D54" s="98" t="str">
        <f>IF(info_parties!K54="","",info_parties!K54)</f>
        <v/>
      </c>
      <c r="E54" s="98" t="str">
        <f>IF(info_parties!H54="","",info_parties!H54)</f>
        <v/>
      </c>
      <c r="F54" s="216" t="str">
        <f t="shared" si="4"/>
        <v/>
      </c>
      <c r="G54" s="217" t="str">
        <f t="shared" si="5"/>
        <v/>
      </c>
      <c r="H54" s="218" t="str">
        <f t="shared" si="6"/>
        <v/>
      </c>
      <c r="I54" s="219" t="str">
        <f t="shared" si="7"/>
        <v/>
      </c>
      <c r="J54" s="220" t="str">
        <f>IF(ISERROR(VLOOKUP($A54,parlvotes_lh!$A$11:$ZZ$200,6,FALSE))=TRUE,"",IF(VLOOKUP($A54,parlvotes_lh!$A$11:$ZZ$200,6,FALSE)=0,"",VLOOKUP($A54,parlvotes_lh!$A$11:$ZZ$200,6,FALSE)))</f>
        <v/>
      </c>
      <c r="K54" s="220" t="str">
        <f>IF(ISERROR(VLOOKUP($A54,parlvotes_lh!$A$11:$ZZ$200,26,FALSE))=TRUE,"",IF(VLOOKUP($A54,parlvotes_lh!$A$11:$ZZ$200,26,FALSE)=0,"",VLOOKUP($A54,parlvotes_lh!$A$11:$ZZ$200,26,FALSE)))</f>
        <v/>
      </c>
      <c r="L54" s="220" t="str">
        <f>IF(ISERROR(VLOOKUP($A54,parlvotes_lh!$A$11:$ZZ$200,46,FALSE))=TRUE,"",IF(VLOOKUP($A54,parlvotes_lh!$A$11:$ZZ$200,46,FALSE)=0,"",VLOOKUP($A54,parlvotes_lh!$A$11:$ZZ$200,46,FALSE)))</f>
        <v/>
      </c>
      <c r="M54" s="220" t="str">
        <f>IF(ISERROR(VLOOKUP($A54,parlvotes_lh!$A$11:$ZZ$200,66,FALSE))=TRUE,"",IF(VLOOKUP($A54,parlvotes_lh!$A$11:$ZZ$200,66,FALSE)=0,"",VLOOKUP($A54,parlvotes_lh!$A$11:$ZZ$200,66,FALSE)))</f>
        <v/>
      </c>
      <c r="N54" s="220" t="str">
        <f>IF(ISERROR(VLOOKUP($A54,parlvotes_lh!$A$11:$ZZ$200,86,FALSE))=TRUE,"",IF(VLOOKUP($A54,parlvotes_lh!$A$11:$ZZ$200,86,FALSE)=0,"",VLOOKUP($A54,parlvotes_lh!$A$11:$ZZ$200,86,FALSE)))</f>
        <v/>
      </c>
      <c r="O54" s="220" t="str">
        <f>IF(ISERROR(VLOOKUP($A54,parlvotes_lh!$A$11:$ZZ$200,106,FALSE))=TRUE,"",IF(VLOOKUP($A54,parlvotes_lh!$A$11:$ZZ$200,106,FALSE)=0,"",VLOOKUP($A54,parlvotes_lh!$A$11:$ZZ$200,106,FALSE)))</f>
        <v/>
      </c>
      <c r="P54" s="220" t="str">
        <f>IF(ISERROR(VLOOKUP($A54,parlvotes_lh!$A$11:$ZZ$200,126,FALSE))=TRUE,"",IF(VLOOKUP($A54,parlvotes_lh!$A$11:$ZZ$200,126,FALSE)=0,"",VLOOKUP($A54,parlvotes_lh!$A$11:$ZZ$200,126,FALSE)))</f>
        <v/>
      </c>
      <c r="Q54" s="221" t="str">
        <f>IF(ISERROR(VLOOKUP($A54,parlvotes_lh!$A$11:$ZZ$200,146,FALSE))=TRUE,"",IF(VLOOKUP($A54,parlvotes_lh!$A$11:$ZZ$200,146,FALSE)=0,"",VLOOKUP($A54,parlvotes_lh!$A$11:$ZZ$200,146,FALSE)))</f>
        <v/>
      </c>
      <c r="R54" s="221" t="str">
        <f>IF(ISERROR(VLOOKUP($A54,parlvotes_lh!$A$11:$ZZ$200,166,FALSE))=TRUE,"",IF(VLOOKUP($A54,parlvotes_lh!$A$11:$ZZ$200,166,FALSE)=0,"",VLOOKUP($A54,parlvotes_lh!$A$11:$ZZ$200,166,FALSE)))</f>
        <v/>
      </c>
      <c r="S54" s="221" t="str">
        <f>IF(ISERROR(VLOOKUP($A54,parlvotes_lh!$A$11:$ZZ$200,186,FALSE))=TRUE,"",IF(VLOOKUP($A54,parlvotes_lh!$A$11:$ZZ$200,186,FALSE)=0,"",VLOOKUP($A54,parlvotes_lh!$A$11:$ZZ$200,186,FALSE)))</f>
        <v/>
      </c>
      <c r="T54" s="221" t="str">
        <f>IF(ISERROR(VLOOKUP($A54,parlvotes_lh!$A$11:$ZZ$200,206,FALSE))=TRUE,"",IF(VLOOKUP($A54,parlvotes_lh!$A$11:$ZZ$200,206,FALSE)=0,"",VLOOKUP($A54,parlvotes_lh!$A$11:$ZZ$200,206,FALSE)))</f>
        <v/>
      </c>
      <c r="U54" s="221" t="str">
        <f>IF(ISERROR(VLOOKUP($A54,parlvotes_lh!$A$11:$ZZ$200,226,FALSE))=TRUE,"",IF(VLOOKUP($A54,parlvotes_lh!$A$11:$ZZ$200,226,FALSE)=0,"",VLOOKUP($A54,parlvotes_lh!$A$11:$ZZ$200,226,FALSE)))</f>
        <v/>
      </c>
      <c r="V54" s="221" t="str">
        <f>IF(ISERROR(VLOOKUP($A54,parlvotes_lh!$A$11:$ZZ$200,246,FALSE))=TRUE,"",IF(VLOOKUP($A54,parlvotes_lh!$A$11:$ZZ$200,246,FALSE)=0,"",VLOOKUP($A54,parlvotes_lh!$A$11:$ZZ$200,246,FALSE)))</f>
        <v/>
      </c>
      <c r="W54" s="221" t="str">
        <f>IF(ISERROR(VLOOKUP($A54,parlvotes_lh!$A$11:$ZZ$200,266,FALSE))=TRUE,"",IF(VLOOKUP($A54,parlvotes_lh!$A$11:$ZZ$200,266,FALSE)=0,"",VLOOKUP($A54,parlvotes_lh!$A$11:$ZZ$200,266,FALSE)))</f>
        <v/>
      </c>
      <c r="X54" s="221" t="str">
        <f>IF(ISERROR(VLOOKUP($A54,parlvotes_lh!$A$11:$ZZ$200,286,FALSE))=TRUE,"",IF(VLOOKUP($A54,parlvotes_lh!$A$11:$ZZ$200,286,FALSE)=0,"",VLOOKUP($A54,parlvotes_lh!$A$11:$ZZ$200,286,FALSE)))</f>
        <v/>
      </c>
      <c r="Y54" s="221" t="str">
        <f>IF(ISERROR(VLOOKUP($A54,parlvotes_lh!$A$11:$ZZ$200,306,FALSE))=TRUE,"",IF(VLOOKUP($A54,parlvotes_lh!$A$11:$ZZ$200,306,FALSE)=0,"",VLOOKUP($A54,parlvotes_lh!$A$11:$ZZ$200,306,FALSE)))</f>
        <v/>
      </c>
      <c r="Z54" s="221" t="str">
        <f>IF(ISERROR(VLOOKUP($A54,parlvotes_lh!$A$11:$ZZ$200,326,FALSE))=TRUE,"",IF(VLOOKUP($A54,parlvotes_lh!$A$11:$ZZ$200,326,FALSE)=0,"",VLOOKUP($A54,parlvotes_lh!$A$11:$ZZ$200,326,FALSE)))</f>
        <v/>
      </c>
      <c r="AA54" s="221" t="str">
        <f>IF(ISERROR(VLOOKUP($A54,parlvotes_lh!$A$11:$ZZ$200,346,FALSE))=TRUE,"",IF(VLOOKUP($A54,parlvotes_lh!$A$11:$ZZ$200,346,FALSE)=0,"",VLOOKUP($A54,parlvotes_lh!$A$11:$ZZ$200,346,FALSE)))</f>
        <v/>
      </c>
      <c r="AB54" s="221" t="str">
        <f>IF(ISERROR(VLOOKUP($A54,parlvotes_lh!$A$11:$ZZ$200,366,FALSE))=TRUE,"",IF(VLOOKUP($A54,parlvotes_lh!$A$11:$ZZ$200,366,FALSE)=0,"",VLOOKUP($A54,parlvotes_lh!$A$11:$ZZ$200,366,FALSE)))</f>
        <v/>
      </c>
      <c r="AC54" s="221" t="str">
        <f>IF(ISERROR(VLOOKUP($A54,parlvotes_lh!$A$11:$ZZ$200,386,FALSE))=TRUE,"",IF(VLOOKUP($A54,parlvotes_lh!$A$11:$ZZ$200,386,FALSE)=0,"",VLOOKUP($A54,parlvotes_lh!$A$11:$ZZ$200,386,FALSE)))</f>
        <v/>
      </c>
    </row>
    <row r="55" spans="1:29" ht="13.5" customHeight="1" x14ac:dyDescent="0.25">
      <c r="A55" s="215" t="str">
        <f>IF(info_parties!A55="","",info_parties!A55)</f>
        <v/>
      </c>
      <c r="B55" s="98" t="str">
        <f>IF(A55="","",MID(info_weblinks!$C$3,32,3))</f>
        <v/>
      </c>
      <c r="C55" s="98" t="str">
        <f>IF(info_parties!G55="","",info_parties!G55)</f>
        <v/>
      </c>
      <c r="D55" s="98" t="str">
        <f>IF(info_parties!K55="","",info_parties!K55)</f>
        <v/>
      </c>
      <c r="E55" s="98" t="str">
        <f>IF(info_parties!H55="","",info_parties!H55)</f>
        <v/>
      </c>
      <c r="F55" s="216" t="str">
        <f t="shared" si="4"/>
        <v/>
      </c>
      <c r="G55" s="217" t="str">
        <f t="shared" si="5"/>
        <v/>
      </c>
      <c r="H55" s="218" t="str">
        <f t="shared" si="6"/>
        <v/>
      </c>
      <c r="I55" s="219" t="str">
        <f t="shared" si="7"/>
        <v/>
      </c>
      <c r="J55" s="220" t="str">
        <f>IF(ISERROR(VLOOKUP($A55,parlvotes_lh!$A$11:$ZZ$200,6,FALSE))=TRUE,"",IF(VLOOKUP($A55,parlvotes_lh!$A$11:$ZZ$200,6,FALSE)=0,"",VLOOKUP($A55,parlvotes_lh!$A$11:$ZZ$200,6,FALSE)))</f>
        <v/>
      </c>
      <c r="K55" s="220" t="str">
        <f>IF(ISERROR(VLOOKUP($A55,parlvotes_lh!$A$11:$ZZ$200,26,FALSE))=TRUE,"",IF(VLOOKUP($A55,parlvotes_lh!$A$11:$ZZ$200,26,FALSE)=0,"",VLOOKUP($A55,parlvotes_lh!$A$11:$ZZ$200,26,FALSE)))</f>
        <v/>
      </c>
      <c r="L55" s="220" t="str">
        <f>IF(ISERROR(VLOOKUP($A55,parlvotes_lh!$A$11:$ZZ$200,46,FALSE))=TRUE,"",IF(VLOOKUP($A55,parlvotes_lh!$A$11:$ZZ$200,46,FALSE)=0,"",VLOOKUP($A55,parlvotes_lh!$A$11:$ZZ$200,46,FALSE)))</f>
        <v/>
      </c>
      <c r="M55" s="220" t="str">
        <f>IF(ISERROR(VLOOKUP($A55,parlvotes_lh!$A$11:$ZZ$200,66,FALSE))=TRUE,"",IF(VLOOKUP($A55,parlvotes_lh!$A$11:$ZZ$200,66,FALSE)=0,"",VLOOKUP($A55,parlvotes_lh!$A$11:$ZZ$200,66,FALSE)))</f>
        <v/>
      </c>
      <c r="N55" s="220" t="str">
        <f>IF(ISERROR(VLOOKUP($A55,parlvotes_lh!$A$11:$ZZ$200,86,FALSE))=TRUE,"",IF(VLOOKUP($A55,parlvotes_lh!$A$11:$ZZ$200,86,FALSE)=0,"",VLOOKUP($A55,parlvotes_lh!$A$11:$ZZ$200,86,FALSE)))</f>
        <v/>
      </c>
      <c r="O55" s="220" t="str">
        <f>IF(ISERROR(VLOOKUP($A55,parlvotes_lh!$A$11:$ZZ$200,106,FALSE))=TRUE,"",IF(VLOOKUP($A55,parlvotes_lh!$A$11:$ZZ$200,106,FALSE)=0,"",VLOOKUP($A55,parlvotes_lh!$A$11:$ZZ$200,106,FALSE)))</f>
        <v/>
      </c>
      <c r="P55" s="220" t="str">
        <f>IF(ISERROR(VLOOKUP($A55,parlvotes_lh!$A$11:$ZZ$200,126,FALSE))=TRUE,"",IF(VLOOKUP($A55,parlvotes_lh!$A$11:$ZZ$200,126,FALSE)=0,"",VLOOKUP($A55,parlvotes_lh!$A$11:$ZZ$200,126,FALSE)))</f>
        <v/>
      </c>
      <c r="Q55" s="221" t="str">
        <f>IF(ISERROR(VLOOKUP($A55,parlvotes_lh!$A$11:$ZZ$200,146,FALSE))=TRUE,"",IF(VLOOKUP($A55,parlvotes_lh!$A$11:$ZZ$200,146,FALSE)=0,"",VLOOKUP($A55,parlvotes_lh!$A$11:$ZZ$200,146,FALSE)))</f>
        <v/>
      </c>
      <c r="R55" s="221" t="str">
        <f>IF(ISERROR(VLOOKUP($A55,parlvotes_lh!$A$11:$ZZ$200,166,FALSE))=TRUE,"",IF(VLOOKUP($A55,parlvotes_lh!$A$11:$ZZ$200,166,FALSE)=0,"",VLOOKUP($A55,parlvotes_lh!$A$11:$ZZ$200,166,FALSE)))</f>
        <v/>
      </c>
      <c r="S55" s="221" t="str">
        <f>IF(ISERROR(VLOOKUP($A55,parlvotes_lh!$A$11:$ZZ$200,186,FALSE))=TRUE,"",IF(VLOOKUP($A55,parlvotes_lh!$A$11:$ZZ$200,186,FALSE)=0,"",VLOOKUP($A55,parlvotes_lh!$A$11:$ZZ$200,186,FALSE)))</f>
        <v/>
      </c>
      <c r="T55" s="221" t="str">
        <f>IF(ISERROR(VLOOKUP($A55,parlvotes_lh!$A$11:$ZZ$200,206,FALSE))=TRUE,"",IF(VLOOKUP($A55,parlvotes_lh!$A$11:$ZZ$200,206,FALSE)=0,"",VLOOKUP($A55,parlvotes_lh!$A$11:$ZZ$200,206,FALSE)))</f>
        <v/>
      </c>
      <c r="U55" s="221" t="str">
        <f>IF(ISERROR(VLOOKUP($A55,parlvotes_lh!$A$11:$ZZ$200,226,FALSE))=TRUE,"",IF(VLOOKUP($A55,parlvotes_lh!$A$11:$ZZ$200,226,FALSE)=0,"",VLOOKUP($A55,parlvotes_lh!$A$11:$ZZ$200,226,FALSE)))</f>
        <v/>
      </c>
      <c r="V55" s="221" t="str">
        <f>IF(ISERROR(VLOOKUP($A55,parlvotes_lh!$A$11:$ZZ$200,246,FALSE))=TRUE,"",IF(VLOOKUP($A55,parlvotes_lh!$A$11:$ZZ$200,246,FALSE)=0,"",VLOOKUP($A55,parlvotes_lh!$A$11:$ZZ$200,246,FALSE)))</f>
        <v/>
      </c>
      <c r="W55" s="221" t="str">
        <f>IF(ISERROR(VLOOKUP($A55,parlvotes_lh!$A$11:$ZZ$200,266,FALSE))=TRUE,"",IF(VLOOKUP($A55,parlvotes_lh!$A$11:$ZZ$200,266,FALSE)=0,"",VLOOKUP($A55,parlvotes_lh!$A$11:$ZZ$200,266,FALSE)))</f>
        <v/>
      </c>
      <c r="X55" s="221" t="str">
        <f>IF(ISERROR(VLOOKUP($A55,parlvotes_lh!$A$11:$ZZ$200,286,FALSE))=TRUE,"",IF(VLOOKUP($A55,parlvotes_lh!$A$11:$ZZ$200,286,FALSE)=0,"",VLOOKUP($A55,parlvotes_lh!$A$11:$ZZ$200,286,FALSE)))</f>
        <v/>
      </c>
      <c r="Y55" s="221" t="str">
        <f>IF(ISERROR(VLOOKUP($A55,parlvotes_lh!$A$11:$ZZ$200,306,FALSE))=TRUE,"",IF(VLOOKUP($A55,parlvotes_lh!$A$11:$ZZ$200,306,FALSE)=0,"",VLOOKUP($A55,parlvotes_lh!$A$11:$ZZ$200,306,FALSE)))</f>
        <v/>
      </c>
      <c r="Z55" s="221" t="str">
        <f>IF(ISERROR(VLOOKUP($A55,parlvotes_lh!$A$11:$ZZ$200,326,FALSE))=TRUE,"",IF(VLOOKUP($A55,parlvotes_lh!$A$11:$ZZ$200,326,FALSE)=0,"",VLOOKUP($A55,parlvotes_lh!$A$11:$ZZ$200,326,FALSE)))</f>
        <v/>
      </c>
      <c r="AA55" s="221" t="str">
        <f>IF(ISERROR(VLOOKUP($A55,parlvotes_lh!$A$11:$ZZ$200,346,FALSE))=TRUE,"",IF(VLOOKUP($A55,parlvotes_lh!$A$11:$ZZ$200,346,FALSE)=0,"",VLOOKUP($A55,parlvotes_lh!$A$11:$ZZ$200,346,FALSE)))</f>
        <v/>
      </c>
      <c r="AB55" s="221" t="str">
        <f>IF(ISERROR(VLOOKUP($A55,parlvotes_lh!$A$11:$ZZ$200,366,FALSE))=TRUE,"",IF(VLOOKUP($A55,parlvotes_lh!$A$11:$ZZ$200,366,FALSE)=0,"",VLOOKUP($A55,parlvotes_lh!$A$11:$ZZ$200,366,FALSE)))</f>
        <v/>
      </c>
      <c r="AC55" s="221" t="str">
        <f>IF(ISERROR(VLOOKUP($A55,parlvotes_lh!$A$11:$ZZ$200,386,FALSE))=TRUE,"",IF(VLOOKUP($A55,parlvotes_lh!$A$11:$ZZ$200,386,FALSE)=0,"",VLOOKUP($A55,parlvotes_lh!$A$11:$ZZ$200,386,FALSE)))</f>
        <v/>
      </c>
    </row>
    <row r="56" spans="1:29" ht="13.5" customHeight="1" x14ac:dyDescent="0.25">
      <c r="A56" s="215" t="str">
        <f>IF(info_parties!A56="","",info_parties!A56)</f>
        <v/>
      </c>
      <c r="B56" s="98" t="str">
        <f>IF(A56="","",MID(info_weblinks!$C$3,32,3))</f>
        <v/>
      </c>
      <c r="C56" s="98" t="str">
        <f>IF(info_parties!G56="","",info_parties!G56)</f>
        <v/>
      </c>
      <c r="D56" s="98" t="str">
        <f>IF(info_parties!K56="","",info_parties!K56)</f>
        <v/>
      </c>
      <c r="E56" s="98" t="str">
        <f>IF(info_parties!H56="","",info_parties!H56)</f>
        <v/>
      </c>
      <c r="F56" s="216" t="str">
        <f t="shared" si="4"/>
        <v/>
      </c>
      <c r="G56" s="217" t="str">
        <f t="shared" si="5"/>
        <v/>
      </c>
      <c r="H56" s="218" t="str">
        <f t="shared" si="6"/>
        <v/>
      </c>
      <c r="I56" s="219" t="str">
        <f t="shared" si="7"/>
        <v/>
      </c>
      <c r="J56" s="220" t="str">
        <f>IF(ISERROR(VLOOKUP($A56,parlvotes_lh!$A$11:$ZZ$200,6,FALSE))=TRUE,"",IF(VLOOKUP($A56,parlvotes_lh!$A$11:$ZZ$200,6,FALSE)=0,"",VLOOKUP($A56,parlvotes_lh!$A$11:$ZZ$200,6,FALSE)))</f>
        <v/>
      </c>
      <c r="K56" s="220" t="str">
        <f>IF(ISERROR(VLOOKUP($A56,parlvotes_lh!$A$11:$ZZ$200,26,FALSE))=TRUE,"",IF(VLOOKUP($A56,parlvotes_lh!$A$11:$ZZ$200,26,FALSE)=0,"",VLOOKUP($A56,parlvotes_lh!$A$11:$ZZ$200,26,FALSE)))</f>
        <v/>
      </c>
      <c r="L56" s="220" t="str">
        <f>IF(ISERROR(VLOOKUP($A56,parlvotes_lh!$A$11:$ZZ$200,46,FALSE))=TRUE,"",IF(VLOOKUP($A56,parlvotes_lh!$A$11:$ZZ$200,46,FALSE)=0,"",VLOOKUP($A56,parlvotes_lh!$A$11:$ZZ$200,46,FALSE)))</f>
        <v/>
      </c>
      <c r="M56" s="220" t="str">
        <f>IF(ISERROR(VLOOKUP($A56,parlvotes_lh!$A$11:$ZZ$200,66,FALSE))=TRUE,"",IF(VLOOKUP($A56,parlvotes_lh!$A$11:$ZZ$200,66,FALSE)=0,"",VLOOKUP($A56,parlvotes_lh!$A$11:$ZZ$200,66,FALSE)))</f>
        <v/>
      </c>
      <c r="N56" s="220" t="str">
        <f>IF(ISERROR(VLOOKUP($A56,parlvotes_lh!$A$11:$ZZ$200,86,FALSE))=TRUE,"",IF(VLOOKUP($A56,parlvotes_lh!$A$11:$ZZ$200,86,FALSE)=0,"",VLOOKUP($A56,parlvotes_lh!$A$11:$ZZ$200,86,FALSE)))</f>
        <v/>
      </c>
      <c r="O56" s="220" t="str">
        <f>IF(ISERROR(VLOOKUP($A56,parlvotes_lh!$A$11:$ZZ$200,106,FALSE))=TRUE,"",IF(VLOOKUP($A56,parlvotes_lh!$A$11:$ZZ$200,106,FALSE)=0,"",VLOOKUP($A56,parlvotes_lh!$A$11:$ZZ$200,106,FALSE)))</f>
        <v/>
      </c>
      <c r="P56" s="220" t="str">
        <f>IF(ISERROR(VLOOKUP($A56,parlvotes_lh!$A$11:$ZZ$200,126,FALSE))=TRUE,"",IF(VLOOKUP($A56,parlvotes_lh!$A$11:$ZZ$200,126,FALSE)=0,"",VLOOKUP($A56,parlvotes_lh!$A$11:$ZZ$200,126,FALSE)))</f>
        <v/>
      </c>
      <c r="Q56" s="221" t="str">
        <f>IF(ISERROR(VLOOKUP($A56,parlvotes_lh!$A$11:$ZZ$200,146,FALSE))=TRUE,"",IF(VLOOKUP($A56,parlvotes_lh!$A$11:$ZZ$200,146,FALSE)=0,"",VLOOKUP($A56,parlvotes_lh!$A$11:$ZZ$200,146,FALSE)))</f>
        <v/>
      </c>
      <c r="R56" s="221" t="str">
        <f>IF(ISERROR(VLOOKUP($A56,parlvotes_lh!$A$11:$ZZ$200,166,FALSE))=TRUE,"",IF(VLOOKUP($A56,parlvotes_lh!$A$11:$ZZ$200,166,FALSE)=0,"",VLOOKUP($A56,parlvotes_lh!$A$11:$ZZ$200,166,FALSE)))</f>
        <v/>
      </c>
      <c r="S56" s="221" t="str">
        <f>IF(ISERROR(VLOOKUP($A56,parlvotes_lh!$A$11:$ZZ$200,186,FALSE))=TRUE,"",IF(VLOOKUP($A56,parlvotes_lh!$A$11:$ZZ$200,186,FALSE)=0,"",VLOOKUP($A56,parlvotes_lh!$A$11:$ZZ$200,186,FALSE)))</f>
        <v/>
      </c>
      <c r="T56" s="221" t="str">
        <f>IF(ISERROR(VLOOKUP($A56,parlvotes_lh!$A$11:$ZZ$200,206,FALSE))=TRUE,"",IF(VLOOKUP($A56,parlvotes_lh!$A$11:$ZZ$200,206,FALSE)=0,"",VLOOKUP($A56,parlvotes_lh!$A$11:$ZZ$200,206,FALSE)))</f>
        <v/>
      </c>
      <c r="U56" s="221" t="str">
        <f>IF(ISERROR(VLOOKUP($A56,parlvotes_lh!$A$11:$ZZ$200,226,FALSE))=TRUE,"",IF(VLOOKUP($A56,parlvotes_lh!$A$11:$ZZ$200,226,FALSE)=0,"",VLOOKUP($A56,parlvotes_lh!$A$11:$ZZ$200,226,FALSE)))</f>
        <v/>
      </c>
      <c r="V56" s="221" t="str">
        <f>IF(ISERROR(VLOOKUP($A56,parlvotes_lh!$A$11:$ZZ$200,246,FALSE))=TRUE,"",IF(VLOOKUP($A56,parlvotes_lh!$A$11:$ZZ$200,246,FALSE)=0,"",VLOOKUP($A56,parlvotes_lh!$A$11:$ZZ$200,246,FALSE)))</f>
        <v/>
      </c>
      <c r="W56" s="221" t="str">
        <f>IF(ISERROR(VLOOKUP($A56,parlvotes_lh!$A$11:$ZZ$200,266,FALSE))=TRUE,"",IF(VLOOKUP($A56,parlvotes_lh!$A$11:$ZZ$200,266,FALSE)=0,"",VLOOKUP($A56,parlvotes_lh!$A$11:$ZZ$200,266,FALSE)))</f>
        <v/>
      </c>
      <c r="X56" s="221" t="str">
        <f>IF(ISERROR(VLOOKUP($A56,parlvotes_lh!$A$11:$ZZ$200,286,FALSE))=TRUE,"",IF(VLOOKUP($A56,parlvotes_lh!$A$11:$ZZ$200,286,FALSE)=0,"",VLOOKUP($A56,parlvotes_lh!$A$11:$ZZ$200,286,FALSE)))</f>
        <v/>
      </c>
      <c r="Y56" s="221" t="str">
        <f>IF(ISERROR(VLOOKUP($A56,parlvotes_lh!$A$11:$ZZ$200,306,FALSE))=TRUE,"",IF(VLOOKUP($A56,parlvotes_lh!$A$11:$ZZ$200,306,FALSE)=0,"",VLOOKUP($A56,parlvotes_lh!$A$11:$ZZ$200,306,FALSE)))</f>
        <v/>
      </c>
      <c r="Z56" s="221" t="str">
        <f>IF(ISERROR(VLOOKUP($A56,parlvotes_lh!$A$11:$ZZ$200,326,FALSE))=TRUE,"",IF(VLOOKUP($A56,parlvotes_lh!$A$11:$ZZ$200,326,FALSE)=0,"",VLOOKUP($A56,parlvotes_lh!$A$11:$ZZ$200,326,FALSE)))</f>
        <v/>
      </c>
      <c r="AA56" s="221" t="str">
        <f>IF(ISERROR(VLOOKUP($A56,parlvotes_lh!$A$11:$ZZ$200,346,FALSE))=TRUE,"",IF(VLOOKUP($A56,parlvotes_lh!$A$11:$ZZ$200,346,FALSE)=0,"",VLOOKUP($A56,parlvotes_lh!$A$11:$ZZ$200,346,FALSE)))</f>
        <v/>
      </c>
      <c r="AB56" s="221" t="str">
        <f>IF(ISERROR(VLOOKUP($A56,parlvotes_lh!$A$11:$ZZ$200,366,FALSE))=TRUE,"",IF(VLOOKUP($A56,parlvotes_lh!$A$11:$ZZ$200,366,FALSE)=0,"",VLOOKUP($A56,parlvotes_lh!$A$11:$ZZ$200,366,FALSE)))</f>
        <v/>
      </c>
      <c r="AC56" s="221" t="str">
        <f>IF(ISERROR(VLOOKUP($A56,parlvotes_lh!$A$11:$ZZ$200,386,FALSE))=TRUE,"",IF(VLOOKUP($A56,parlvotes_lh!$A$11:$ZZ$200,386,FALSE)=0,"",VLOOKUP($A56,parlvotes_lh!$A$11:$ZZ$200,386,FALSE)))</f>
        <v/>
      </c>
    </row>
    <row r="57" spans="1:29" ht="13.5" customHeight="1" x14ac:dyDescent="0.25">
      <c r="A57" s="215" t="str">
        <f>IF(info_parties!A57="","",info_parties!A57)</f>
        <v/>
      </c>
      <c r="B57" s="98" t="str">
        <f>IF(A57="","",MID(info_weblinks!$C$3,32,3))</f>
        <v/>
      </c>
      <c r="C57" s="98" t="str">
        <f>IF(info_parties!G57="","",info_parties!G57)</f>
        <v/>
      </c>
      <c r="D57" s="98" t="str">
        <f>IF(info_parties!K57="","",info_parties!K57)</f>
        <v/>
      </c>
      <c r="E57" s="98" t="str">
        <f>IF(info_parties!H57="","",info_parties!H57)</f>
        <v/>
      </c>
      <c r="F57" s="216" t="str">
        <f t="shared" si="4"/>
        <v/>
      </c>
      <c r="G57" s="217" t="str">
        <f t="shared" si="5"/>
        <v/>
      </c>
      <c r="H57" s="218" t="str">
        <f t="shared" si="6"/>
        <v/>
      </c>
      <c r="I57" s="219" t="str">
        <f t="shared" si="7"/>
        <v/>
      </c>
      <c r="J57" s="220" t="str">
        <f>IF(ISERROR(VLOOKUP($A57,parlvotes_lh!$A$11:$ZZ$200,6,FALSE))=TRUE,"",IF(VLOOKUP($A57,parlvotes_lh!$A$11:$ZZ$200,6,FALSE)=0,"",VLOOKUP($A57,parlvotes_lh!$A$11:$ZZ$200,6,FALSE)))</f>
        <v/>
      </c>
      <c r="K57" s="220" t="str">
        <f>IF(ISERROR(VLOOKUP($A57,parlvotes_lh!$A$11:$ZZ$200,26,FALSE))=TRUE,"",IF(VLOOKUP($A57,parlvotes_lh!$A$11:$ZZ$200,26,FALSE)=0,"",VLOOKUP($A57,parlvotes_lh!$A$11:$ZZ$200,26,FALSE)))</f>
        <v/>
      </c>
      <c r="L57" s="220" t="str">
        <f>IF(ISERROR(VLOOKUP($A57,parlvotes_lh!$A$11:$ZZ$200,46,FALSE))=TRUE,"",IF(VLOOKUP($A57,parlvotes_lh!$A$11:$ZZ$200,46,FALSE)=0,"",VLOOKUP($A57,parlvotes_lh!$A$11:$ZZ$200,46,FALSE)))</f>
        <v/>
      </c>
      <c r="M57" s="220" t="str">
        <f>IF(ISERROR(VLOOKUP($A57,parlvotes_lh!$A$11:$ZZ$200,66,FALSE))=TRUE,"",IF(VLOOKUP($A57,parlvotes_lh!$A$11:$ZZ$200,66,FALSE)=0,"",VLOOKUP($A57,parlvotes_lh!$A$11:$ZZ$200,66,FALSE)))</f>
        <v/>
      </c>
      <c r="N57" s="220" t="str">
        <f>IF(ISERROR(VLOOKUP($A57,parlvotes_lh!$A$11:$ZZ$200,86,FALSE))=TRUE,"",IF(VLOOKUP($A57,parlvotes_lh!$A$11:$ZZ$200,86,FALSE)=0,"",VLOOKUP($A57,parlvotes_lh!$A$11:$ZZ$200,86,FALSE)))</f>
        <v/>
      </c>
      <c r="O57" s="220" t="str">
        <f>IF(ISERROR(VLOOKUP($A57,parlvotes_lh!$A$11:$ZZ$200,106,FALSE))=TRUE,"",IF(VLOOKUP($A57,parlvotes_lh!$A$11:$ZZ$200,106,FALSE)=0,"",VLOOKUP($A57,parlvotes_lh!$A$11:$ZZ$200,106,FALSE)))</f>
        <v/>
      </c>
      <c r="P57" s="220" t="str">
        <f>IF(ISERROR(VLOOKUP($A57,parlvotes_lh!$A$11:$ZZ$200,126,FALSE))=TRUE,"",IF(VLOOKUP($A57,parlvotes_lh!$A$11:$ZZ$200,126,FALSE)=0,"",VLOOKUP($A57,parlvotes_lh!$A$11:$ZZ$200,126,FALSE)))</f>
        <v/>
      </c>
      <c r="Q57" s="221" t="str">
        <f>IF(ISERROR(VLOOKUP($A57,parlvotes_lh!$A$11:$ZZ$200,146,FALSE))=TRUE,"",IF(VLOOKUP($A57,parlvotes_lh!$A$11:$ZZ$200,146,FALSE)=0,"",VLOOKUP($A57,parlvotes_lh!$A$11:$ZZ$200,146,FALSE)))</f>
        <v/>
      </c>
      <c r="R57" s="221" t="str">
        <f>IF(ISERROR(VLOOKUP($A57,parlvotes_lh!$A$11:$ZZ$200,166,FALSE))=TRUE,"",IF(VLOOKUP($A57,parlvotes_lh!$A$11:$ZZ$200,166,FALSE)=0,"",VLOOKUP($A57,parlvotes_lh!$A$11:$ZZ$200,166,FALSE)))</f>
        <v/>
      </c>
      <c r="S57" s="221" t="str">
        <f>IF(ISERROR(VLOOKUP($A57,parlvotes_lh!$A$11:$ZZ$200,186,FALSE))=TRUE,"",IF(VLOOKUP($A57,parlvotes_lh!$A$11:$ZZ$200,186,FALSE)=0,"",VLOOKUP($A57,parlvotes_lh!$A$11:$ZZ$200,186,FALSE)))</f>
        <v/>
      </c>
      <c r="T57" s="221" t="str">
        <f>IF(ISERROR(VLOOKUP($A57,parlvotes_lh!$A$11:$ZZ$200,206,FALSE))=TRUE,"",IF(VLOOKUP($A57,parlvotes_lh!$A$11:$ZZ$200,206,FALSE)=0,"",VLOOKUP($A57,parlvotes_lh!$A$11:$ZZ$200,206,FALSE)))</f>
        <v/>
      </c>
      <c r="U57" s="221" t="str">
        <f>IF(ISERROR(VLOOKUP($A57,parlvotes_lh!$A$11:$ZZ$200,226,FALSE))=TRUE,"",IF(VLOOKUP($A57,parlvotes_lh!$A$11:$ZZ$200,226,FALSE)=0,"",VLOOKUP($A57,parlvotes_lh!$A$11:$ZZ$200,226,FALSE)))</f>
        <v/>
      </c>
      <c r="V57" s="221" t="str">
        <f>IF(ISERROR(VLOOKUP($A57,parlvotes_lh!$A$11:$ZZ$200,246,FALSE))=TRUE,"",IF(VLOOKUP($A57,parlvotes_lh!$A$11:$ZZ$200,246,FALSE)=0,"",VLOOKUP($A57,parlvotes_lh!$A$11:$ZZ$200,246,FALSE)))</f>
        <v/>
      </c>
      <c r="W57" s="221" t="str">
        <f>IF(ISERROR(VLOOKUP($A57,parlvotes_lh!$A$11:$ZZ$200,266,FALSE))=TRUE,"",IF(VLOOKUP($A57,parlvotes_lh!$A$11:$ZZ$200,266,FALSE)=0,"",VLOOKUP($A57,parlvotes_lh!$A$11:$ZZ$200,266,FALSE)))</f>
        <v/>
      </c>
      <c r="X57" s="221" t="str">
        <f>IF(ISERROR(VLOOKUP($A57,parlvotes_lh!$A$11:$ZZ$200,286,FALSE))=TRUE,"",IF(VLOOKUP($A57,parlvotes_lh!$A$11:$ZZ$200,286,FALSE)=0,"",VLOOKUP($A57,parlvotes_lh!$A$11:$ZZ$200,286,FALSE)))</f>
        <v/>
      </c>
      <c r="Y57" s="221" t="str">
        <f>IF(ISERROR(VLOOKUP($A57,parlvotes_lh!$A$11:$ZZ$200,306,FALSE))=TRUE,"",IF(VLOOKUP($A57,parlvotes_lh!$A$11:$ZZ$200,306,FALSE)=0,"",VLOOKUP($A57,parlvotes_lh!$A$11:$ZZ$200,306,FALSE)))</f>
        <v/>
      </c>
      <c r="Z57" s="221" t="str">
        <f>IF(ISERROR(VLOOKUP($A57,parlvotes_lh!$A$11:$ZZ$200,326,FALSE))=TRUE,"",IF(VLOOKUP($A57,parlvotes_lh!$A$11:$ZZ$200,326,FALSE)=0,"",VLOOKUP($A57,parlvotes_lh!$A$11:$ZZ$200,326,FALSE)))</f>
        <v/>
      </c>
      <c r="AA57" s="221" t="str">
        <f>IF(ISERROR(VLOOKUP($A57,parlvotes_lh!$A$11:$ZZ$200,346,FALSE))=TRUE,"",IF(VLOOKUP($A57,parlvotes_lh!$A$11:$ZZ$200,346,FALSE)=0,"",VLOOKUP($A57,parlvotes_lh!$A$11:$ZZ$200,346,FALSE)))</f>
        <v/>
      </c>
      <c r="AB57" s="221" t="str">
        <f>IF(ISERROR(VLOOKUP($A57,parlvotes_lh!$A$11:$ZZ$200,366,FALSE))=TRUE,"",IF(VLOOKUP($A57,parlvotes_lh!$A$11:$ZZ$200,366,FALSE)=0,"",VLOOKUP($A57,parlvotes_lh!$A$11:$ZZ$200,366,FALSE)))</f>
        <v/>
      </c>
      <c r="AC57" s="221" t="str">
        <f>IF(ISERROR(VLOOKUP($A57,parlvotes_lh!$A$11:$ZZ$200,386,FALSE))=TRUE,"",IF(VLOOKUP($A57,parlvotes_lh!$A$11:$ZZ$200,386,FALSE)=0,"",VLOOKUP($A57,parlvotes_lh!$A$11:$ZZ$200,386,FALSE)))</f>
        <v/>
      </c>
    </row>
    <row r="58" spans="1:29" ht="13.5" customHeight="1" x14ac:dyDescent="0.25">
      <c r="A58" s="215" t="str">
        <f>IF(info_parties!A58="","",info_parties!A58)</f>
        <v/>
      </c>
      <c r="B58" s="98" t="str">
        <f>IF(A58="","",MID(info_weblinks!$C$3,32,3))</f>
        <v/>
      </c>
      <c r="C58" s="98" t="str">
        <f>IF(info_parties!G58="","",info_parties!G58)</f>
        <v/>
      </c>
      <c r="D58" s="98" t="str">
        <f>IF(info_parties!K58="","",info_parties!K58)</f>
        <v/>
      </c>
      <c r="E58" s="98" t="str">
        <f>IF(info_parties!H58="","",info_parties!H58)</f>
        <v/>
      </c>
      <c r="F58" s="216" t="str">
        <f t="shared" si="4"/>
        <v/>
      </c>
      <c r="G58" s="217" t="str">
        <f t="shared" si="5"/>
        <v/>
      </c>
      <c r="H58" s="218" t="str">
        <f t="shared" si="6"/>
        <v/>
      </c>
      <c r="I58" s="219" t="str">
        <f t="shared" si="7"/>
        <v/>
      </c>
      <c r="J58" s="220" t="str">
        <f>IF(ISERROR(VLOOKUP($A58,parlvotes_lh!$A$11:$ZZ$200,6,FALSE))=TRUE,"",IF(VLOOKUP($A58,parlvotes_lh!$A$11:$ZZ$200,6,FALSE)=0,"",VLOOKUP($A58,parlvotes_lh!$A$11:$ZZ$200,6,FALSE)))</f>
        <v/>
      </c>
      <c r="K58" s="220" t="str">
        <f>IF(ISERROR(VLOOKUP($A58,parlvotes_lh!$A$11:$ZZ$200,26,FALSE))=TRUE,"",IF(VLOOKUP($A58,parlvotes_lh!$A$11:$ZZ$200,26,FALSE)=0,"",VLOOKUP($A58,parlvotes_lh!$A$11:$ZZ$200,26,FALSE)))</f>
        <v/>
      </c>
      <c r="L58" s="220" t="str">
        <f>IF(ISERROR(VLOOKUP($A58,parlvotes_lh!$A$11:$ZZ$200,46,FALSE))=TRUE,"",IF(VLOOKUP($A58,parlvotes_lh!$A$11:$ZZ$200,46,FALSE)=0,"",VLOOKUP($A58,parlvotes_lh!$A$11:$ZZ$200,46,FALSE)))</f>
        <v/>
      </c>
      <c r="M58" s="220" t="str">
        <f>IF(ISERROR(VLOOKUP($A58,parlvotes_lh!$A$11:$ZZ$200,66,FALSE))=TRUE,"",IF(VLOOKUP($A58,parlvotes_lh!$A$11:$ZZ$200,66,FALSE)=0,"",VLOOKUP($A58,parlvotes_lh!$A$11:$ZZ$200,66,FALSE)))</f>
        <v/>
      </c>
      <c r="N58" s="220" t="str">
        <f>IF(ISERROR(VLOOKUP($A58,parlvotes_lh!$A$11:$ZZ$200,86,FALSE))=TRUE,"",IF(VLOOKUP($A58,parlvotes_lh!$A$11:$ZZ$200,86,FALSE)=0,"",VLOOKUP($A58,parlvotes_lh!$A$11:$ZZ$200,86,FALSE)))</f>
        <v/>
      </c>
      <c r="O58" s="220" t="str">
        <f>IF(ISERROR(VLOOKUP($A58,parlvotes_lh!$A$11:$ZZ$200,106,FALSE))=TRUE,"",IF(VLOOKUP($A58,parlvotes_lh!$A$11:$ZZ$200,106,FALSE)=0,"",VLOOKUP($A58,parlvotes_lh!$A$11:$ZZ$200,106,FALSE)))</f>
        <v/>
      </c>
      <c r="P58" s="220" t="str">
        <f>IF(ISERROR(VLOOKUP($A58,parlvotes_lh!$A$11:$ZZ$200,126,FALSE))=TRUE,"",IF(VLOOKUP($A58,parlvotes_lh!$A$11:$ZZ$200,126,FALSE)=0,"",VLOOKUP($A58,parlvotes_lh!$A$11:$ZZ$200,126,FALSE)))</f>
        <v/>
      </c>
      <c r="Q58" s="221" t="str">
        <f>IF(ISERROR(VLOOKUP($A58,parlvotes_lh!$A$11:$ZZ$200,146,FALSE))=TRUE,"",IF(VLOOKUP($A58,parlvotes_lh!$A$11:$ZZ$200,146,FALSE)=0,"",VLOOKUP($A58,parlvotes_lh!$A$11:$ZZ$200,146,FALSE)))</f>
        <v/>
      </c>
      <c r="R58" s="221" t="str">
        <f>IF(ISERROR(VLOOKUP($A58,parlvotes_lh!$A$11:$ZZ$200,166,FALSE))=TRUE,"",IF(VLOOKUP($A58,parlvotes_lh!$A$11:$ZZ$200,166,FALSE)=0,"",VLOOKUP($A58,parlvotes_lh!$A$11:$ZZ$200,166,FALSE)))</f>
        <v/>
      </c>
      <c r="S58" s="221" t="str">
        <f>IF(ISERROR(VLOOKUP($A58,parlvotes_lh!$A$11:$ZZ$200,186,FALSE))=TRUE,"",IF(VLOOKUP($A58,parlvotes_lh!$A$11:$ZZ$200,186,FALSE)=0,"",VLOOKUP($A58,parlvotes_lh!$A$11:$ZZ$200,186,FALSE)))</f>
        <v/>
      </c>
      <c r="T58" s="221" t="str">
        <f>IF(ISERROR(VLOOKUP($A58,parlvotes_lh!$A$11:$ZZ$200,206,FALSE))=TRUE,"",IF(VLOOKUP($A58,parlvotes_lh!$A$11:$ZZ$200,206,FALSE)=0,"",VLOOKUP($A58,parlvotes_lh!$A$11:$ZZ$200,206,FALSE)))</f>
        <v/>
      </c>
      <c r="U58" s="221" t="str">
        <f>IF(ISERROR(VLOOKUP($A58,parlvotes_lh!$A$11:$ZZ$200,226,FALSE))=TRUE,"",IF(VLOOKUP($A58,parlvotes_lh!$A$11:$ZZ$200,226,FALSE)=0,"",VLOOKUP($A58,parlvotes_lh!$A$11:$ZZ$200,226,FALSE)))</f>
        <v/>
      </c>
      <c r="V58" s="221" t="str">
        <f>IF(ISERROR(VLOOKUP($A58,parlvotes_lh!$A$11:$ZZ$200,246,FALSE))=TRUE,"",IF(VLOOKUP($A58,parlvotes_lh!$A$11:$ZZ$200,246,FALSE)=0,"",VLOOKUP($A58,parlvotes_lh!$A$11:$ZZ$200,246,FALSE)))</f>
        <v/>
      </c>
      <c r="W58" s="221" t="str">
        <f>IF(ISERROR(VLOOKUP($A58,parlvotes_lh!$A$11:$ZZ$200,266,FALSE))=TRUE,"",IF(VLOOKUP($A58,parlvotes_lh!$A$11:$ZZ$200,266,FALSE)=0,"",VLOOKUP($A58,parlvotes_lh!$A$11:$ZZ$200,266,FALSE)))</f>
        <v/>
      </c>
      <c r="X58" s="221" t="str">
        <f>IF(ISERROR(VLOOKUP($A58,parlvotes_lh!$A$11:$ZZ$200,286,FALSE))=TRUE,"",IF(VLOOKUP($A58,parlvotes_lh!$A$11:$ZZ$200,286,FALSE)=0,"",VLOOKUP($A58,parlvotes_lh!$A$11:$ZZ$200,286,FALSE)))</f>
        <v/>
      </c>
      <c r="Y58" s="221" t="str">
        <f>IF(ISERROR(VLOOKUP($A58,parlvotes_lh!$A$11:$ZZ$200,306,FALSE))=TRUE,"",IF(VLOOKUP($A58,parlvotes_lh!$A$11:$ZZ$200,306,FALSE)=0,"",VLOOKUP($A58,parlvotes_lh!$A$11:$ZZ$200,306,FALSE)))</f>
        <v/>
      </c>
      <c r="Z58" s="221" t="str">
        <f>IF(ISERROR(VLOOKUP($A58,parlvotes_lh!$A$11:$ZZ$200,326,FALSE))=TRUE,"",IF(VLOOKUP($A58,parlvotes_lh!$A$11:$ZZ$200,326,FALSE)=0,"",VLOOKUP($A58,parlvotes_lh!$A$11:$ZZ$200,326,FALSE)))</f>
        <v/>
      </c>
      <c r="AA58" s="221" t="str">
        <f>IF(ISERROR(VLOOKUP($A58,parlvotes_lh!$A$11:$ZZ$200,346,FALSE))=TRUE,"",IF(VLOOKUP($A58,parlvotes_lh!$A$11:$ZZ$200,346,FALSE)=0,"",VLOOKUP($A58,parlvotes_lh!$A$11:$ZZ$200,346,FALSE)))</f>
        <v/>
      </c>
      <c r="AB58" s="221" t="str">
        <f>IF(ISERROR(VLOOKUP($A58,parlvotes_lh!$A$11:$ZZ$200,366,FALSE))=TRUE,"",IF(VLOOKUP($A58,parlvotes_lh!$A$11:$ZZ$200,366,FALSE)=0,"",VLOOKUP($A58,parlvotes_lh!$A$11:$ZZ$200,366,FALSE)))</f>
        <v/>
      </c>
      <c r="AC58" s="221" t="str">
        <f>IF(ISERROR(VLOOKUP($A58,parlvotes_lh!$A$11:$ZZ$200,386,FALSE))=TRUE,"",IF(VLOOKUP($A58,parlvotes_lh!$A$11:$ZZ$200,386,FALSE)=0,"",VLOOKUP($A58,parlvotes_lh!$A$11:$ZZ$200,386,FALSE)))</f>
        <v/>
      </c>
    </row>
    <row r="59" spans="1:29" ht="13.5" customHeight="1" x14ac:dyDescent="0.25">
      <c r="A59" s="215" t="str">
        <f>IF(info_parties!A59="","",info_parties!A59)</f>
        <v/>
      </c>
      <c r="B59" s="98" t="str">
        <f>IF(A59="","",MID(info_weblinks!$C$3,32,3))</f>
        <v/>
      </c>
      <c r="C59" s="98" t="str">
        <f>IF(info_parties!G59="","",info_parties!G59)</f>
        <v/>
      </c>
      <c r="D59" s="98" t="str">
        <f>IF(info_parties!K59="","",info_parties!K59)</f>
        <v/>
      </c>
      <c r="E59" s="98" t="str">
        <f>IF(info_parties!H59="","",info_parties!H59)</f>
        <v/>
      </c>
      <c r="F59" s="216" t="str">
        <f t="shared" si="4"/>
        <v/>
      </c>
      <c r="G59" s="217" t="str">
        <f t="shared" si="5"/>
        <v/>
      </c>
      <c r="H59" s="218" t="str">
        <f t="shared" si="6"/>
        <v/>
      </c>
      <c r="I59" s="219" t="str">
        <f t="shared" si="7"/>
        <v/>
      </c>
      <c r="J59" s="220" t="str">
        <f>IF(ISERROR(VLOOKUP($A59,parlvotes_lh!$A$11:$ZZ$200,6,FALSE))=TRUE,"",IF(VLOOKUP($A59,parlvotes_lh!$A$11:$ZZ$200,6,FALSE)=0,"",VLOOKUP($A59,parlvotes_lh!$A$11:$ZZ$200,6,FALSE)))</f>
        <v/>
      </c>
      <c r="K59" s="220" t="str">
        <f>IF(ISERROR(VLOOKUP($A59,parlvotes_lh!$A$11:$ZZ$200,26,FALSE))=TRUE,"",IF(VLOOKUP($A59,parlvotes_lh!$A$11:$ZZ$200,26,FALSE)=0,"",VLOOKUP($A59,parlvotes_lh!$A$11:$ZZ$200,26,FALSE)))</f>
        <v/>
      </c>
      <c r="L59" s="220" t="str">
        <f>IF(ISERROR(VLOOKUP($A59,parlvotes_lh!$A$11:$ZZ$200,46,FALSE))=TRUE,"",IF(VLOOKUP($A59,parlvotes_lh!$A$11:$ZZ$200,46,FALSE)=0,"",VLOOKUP($A59,parlvotes_lh!$A$11:$ZZ$200,46,FALSE)))</f>
        <v/>
      </c>
      <c r="M59" s="220" t="str">
        <f>IF(ISERROR(VLOOKUP($A59,parlvotes_lh!$A$11:$ZZ$200,66,FALSE))=TRUE,"",IF(VLOOKUP($A59,parlvotes_lh!$A$11:$ZZ$200,66,FALSE)=0,"",VLOOKUP($A59,parlvotes_lh!$A$11:$ZZ$200,66,FALSE)))</f>
        <v/>
      </c>
      <c r="N59" s="220" t="str">
        <f>IF(ISERROR(VLOOKUP($A59,parlvotes_lh!$A$11:$ZZ$200,86,FALSE))=TRUE,"",IF(VLOOKUP($A59,parlvotes_lh!$A$11:$ZZ$200,86,FALSE)=0,"",VLOOKUP($A59,parlvotes_lh!$A$11:$ZZ$200,86,FALSE)))</f>
        <v/>
      </c>
      <c r="O59" s="220" t="str">
        <f>IF(ISERROR(VLOOKUP($A59,parlvotes_lh!$A$11:$ZZ$200,106,FALSE))=TRUE,"",IF(VLOOKUP($A59,parlvotes_lh!$A$11:$ZZ$200,106,FALSE)=0,"",VLOOKUP($A59,parlvotes_lh!$A$11:$ZZ$200,106,FALSE)))</f>
        <v/>
      </c>
      <c r="P59" s="220" t="str">
        <f>IF(ISERROR(VLOOKUP($A59,parlvotes_lh!$A$11:$ZZ$200,126,FALSE))=TRUE,"",IF(VLOOKUP($A59,parlvotes_lh!$A$11:$ZZ$200,126,FALSE)=0,"",VLOOKUP($A59,parlvotes_lh!$A$11:$ZZ$200,126,FALSE)))</f>
        <v/>
      </c>
      <c r="Q59" s="221" t="str">
        <f>IF(ISERROR(VLOOKUP($A59,parlvotes_lh!$A$11:$ZZ$200,146,FALSE))=TRUE,"",IF(VLOOKUP($A59,parlvotes_lh!$A$11:$ZZ$200,146,FALSE)=0,"",VLOOKUP($A59,parlvotes_lh!$A$11:$ZZ$200,146,FALSE)))</f>
        <v/>
      </c>
      <c r="R59" s="221" t="str">
        <f>IF(ISERROR(VLOOKUP($A59,parlvotes_lh!$A$11:$ZZ$200,166,FALSE))=TRUE,"",IF(VLOOKUP($A59,parlvotes_lh!$A$11:$ZZ$200,166,FALSE)=0,"",VLOOKUP($A59,parlvotes_lh!$A$11:$ZZ$200,166,FALSE)))</f>
        <v/>
      </c>
      <c r="S59" s="221" t="str">
        <f>IF(ISERROR(VLOOKUP($A59,parlvotes_lh!$A$11:$ZZ$200,186,FALSE))=TRUE,"",IF(VLOOKUP($A59,parlvotes_lh!$A$11:$ZZ$200,186,FALSE)=0,"",VLOOKUP($A59,parlvotes_lh!$A$11:$ZZ$200,186,FALSE)))</f>
        <v/>
      </c>
      <c r="T59" s="221" t="str">
        <f>IF(ISERROR(VLOOKUP($A59,parlvotes_lh!$A$11:$ZZ$200,206,FALSE))=TRUE,"",IF(VLOOKUP($A59,parlvotes_lh!$A$11:$ZZ$200,206,FALSE)=0,"",VLOOKUP($A59,parlvotes_lh!$A$11:$ZZ$200,206,FALSE)))</f>
        <v/>
      </c>
      <c r="U59" s="221" t="str">
        <f>IF(ISERROR(VLOOKUP($A59,parlvotes_lh!$A$11:$ZZ$200,226,FALSE))=TRUE,"",IF(VLOOKUP($A59,parlvotes_lh!$A$11:$ZZ$200,226,FALSE)=0,"",VLOOKUP($A59,parlvotes_lh!$A$11:$ZZ$200,226,FALSE)))</f>
        <v/>
      </c>
      <c r="V59" s="221" t="str">
        <f>IF(ISERROR(VLOOKUP($A59,parlvotes_lh!$A$11:$ZZ$200,246,FALSE))=TRUE,"",IF(VLOOKUP($A59,parlvotes_lh!$A$11:$ZZ$200,246,FALSE)=0,"",VLOOKUP($A59,parlvotes_lh!$A$11:$ZZ$200,246,FALSE)))</f>
        <v/>
      </c>
      <c r="W59" s="221" t="str">
        <f>IF(ISERROR(VLOOKUP($A59,parlvotes_lh!$A$11:$ZZ$200,266,FALSE))=TRUE,"",IF(VLOOKUP($A59,parlvotes_lh!$A$11:$ZZ$200,266,FALSE)=0,"",VLOOKUP($A59,parlvotes_lh!$A$11:$ZZ$200,266,FALSE)))</f>
        <v/>
      </c>
      <c r="X59" s="221" t="str">
        <f>IF(ISERROR(VLOOKUP($A59,parlvotes_lh!$A$11:$ZZ$200,286,FALSE))=TRUE,"",IF(VLOOKUP($A59,parlvotes_lh!$A$11:$ZZ$200,286,FALSE)=0,"",VLOOKUP($A59,parlvotes_lh!$A$11:$ZZ$200,286,FALSE)))</f>
        <v/>
      </c>
      <c r="Y59" s="221" t="str">
        <f>IF(ISERROR(VLOOKUP($A59,parlvotes_lh!$A$11:$ZZ$200,306,FALSE))=TRUE,"",IF(VLOOKUP($A59,parlvotes_lh!$A$11:$ZZ$200,306,FALSE)=0,"",VLOOKUP($A59,parlvotes_lh!$A$11:$ZZ$200,306,FALSE)))</f>
        <v/>
      </c>
      <c r="Z59" s="221" t="str">
        <f>IF(ISERROR(VLOOKUP($A59,parlvotes_lh!$A$11:$ZZ$200,326,FALSE))=TRUE,"",IF(VLOOKUP($A59,parlvotes_lh!$A$11:$ZZ$200,326,FALSE)=0,"",VLOOKUP($A59,parlvotes_lh!$A$11:$ZZ$200,326,FALSE)))</f>
        <v/>
      </c>
      <c r="AA59" s="221" t="str">
        <f>IF(ISERROR(VLOOKUP($A59,parlvotes_lh!$A$11:$ZZ$200,346,FALSE))=TRUE,"",IF(VLOOKUP($A59,parlvotes_lh!$A$11:$ZZ$200,346,FALSE)=0,"",VLOOKUP($A59,parlvotes_lh!$A$11:$ZZ$200,346,FALSE)))</f>
        <v/>
      </c>
      <c r="AB59" s="221" t="str">
        <f>IF(ISERROR(VLOOKUP($A59,parlvotes_lh!$A$11:$ZZ$200,366,FALSE))=TRUE,"",IF(VLOOKUP($A59,parlvotes_lh!$A$11:$ZZ$200,366,FALSE)=0,"",VLOOKUP($A59,parlvotes_lh!$A$11:$ZZ$200,366,FALSE)))</f>
        <v/>
      </c>
      <c r="AC59" s="221" t="str">
        <f>IF(ISERROR(VLOOKUP($A59,parlvotes_lh!$A$11:$ZZ$200,386,FALSE))=TRUE,"",IF(VLOOKUP($A59,parlvotes_lh!$A$11:$ZZ$200,386,FALSE)=0,"",VLOOKUP($A59,parlvotes_lh!$A$11:$ZZ$200,386,FALSE)))</f>
        <v/>
      </c>
    </row>
    <row r="60" spans="1:29" ht="13.5" customHeight="1" x14ac:dyDescent="0.25">
      <c r="A60" s="215" t="str">
        <f>IF(info_parties!A60="","",info_parties!A60)</f>
        <v/>
      </c>
      <c r="B60" s="98" t="str">
        <f>IF(A60="","",MID(info_weblinks!$C$3,32,3))</f>
        <v/>
      </c>
      <c r="C60" s="98" t="str">
        <f>IF(info_parties!G60="","",info_parties!G60)</f>
        <v/>
      </c>
      <c r="D60" s="98" t="str">
        <f>IF(info_parties!K60="","",info_parties!K60)</f>
        <v/>
      </c>
      <c r="E60" s="98" t="str">
        <f>IF(info_parties!H60="","",info_parties!H60)</f>
        <v/>
      </c>
      <c r="F60" s="216" t="str">
        <f t="shared" si="4"/>
        <v/>
      </c>
      <c r="G60" s="217" t="str">
        <f t="shared" si="5"/>
        <v/>
      </c>
      <c r="H60" s="218" t="str">
        <f t="shared" si="6"/>
        <v/>
      </c>
      <c r="I60" s="219" t="str">
        <f t="shared" si="7"/>
        <v/>
      </c>
      <c r="J60" s="220" t="str">
        <f>IF(ISERROR(VLOOKUP($A60,parlvotes_lh!$A$11:$ZZ$200,6,FALSE))=TRUE,"",IF(VLOOKUP($A60,parlvotes_lh!$A$11:$ZZ$200,6,FALSE)=0,"",VLOOKUP($A60,parlvotes_lh!$A$11:$ZZ$200,6,FALSE)))</f>
        <v/>
      </c>
      <c r="K60" s="220" t="str">
        <f>IF(ISERROR(VLOOKUP($A60,parlvotes_lh!$A$11:$ZZ$200,26,FALSE))=TRUE,"",IF(VLOOKUP($A60,parlvotes_lh!$A$11:$ZZ$200,26,FALSE)=0,"",VLOOKUP($A60,parlvotes_lh!$A$11:$ZZ$200,26,FALSE)))</f>
        <v/>
      </c>
      <c r="L60" s="220" t="str">
        <f>IF(ISERROR(VLOOKUP($A60,parlvotes_lh!$A$11:$ZZ$200,46,FALSE))=TRUE,"",IF(VLOOKUP($A60,parlvotes_lh!$A$11:$ZZ$200,46,FALSE)=0,"",VLOOKUP($A60,parlvotes_lh!$A$11:$ZZ$200,46,FALSE)))</f>
        <v/>
      </c>
      <c r="M60" s="220" t="str">
        <f>IF(ISERROR(VLOOKUP($A60,parlvotes_lh!$A$11:$ZZ$200,66,FALSE))=TRUE,"",IF(VLOOKUP($A60,parlvotes_lh!$A$11:$ZZ$200,66,FALSE)=0,"",VLOOKUP($A60,parlvotes_lh!$A$11:$ZZ$200,66,FALSE)))</f>
        <v/>
      </c>
      <c r="N60" s="220" t="str">
        <f>IF(ISERROR(VLOOKUP($A60,parlvotes_lh!$A$11:$ZZ$200,86,FALSE))=TRUE,"",IF(VLOOKUP($A60,parlvotes_lh!$A$11:$ZZ$200,86,FALSE)=0,"",VLOOKUP($A60,parlvotes_lh!$A$11:$ZZ$200,86,FALSE)))</f>
        <v/>
      </c>
      <c r="O60" s="220" t="str">
        <f>IF(ISERROR(VLOOKUP($A60,parlvotes_lh!$A$11:$ZZ$200,106,FALSE))=TRUE,"",IF(VLOOKUP($A60,parlvotes_lh!$A$11:$ZZ$200,106,FALSE)=0,"",VLOOKUP($A60,parlvotes_lh!$A$11:$ZZ$200,106,FALSE)))</f>
        <v/>
      </c>
      <c r="P60" s="220" t="str">
        <f>IF(ISERROR(VLOOKUP($A60,parlvotes_lh!$A$11:$ZZ$200,126,FALSE))=TRUE,"",IF(VLOOKUP($A60,parlvotes_lh!$A$11:$ZZ$200,126,FALSE)=0,"",VLOOKUP($A60,parlvotes_lh!$A$11:$ZZ$200,126,FALSE)))</f>
        <v/>
      </c>
      <c r="Q60" s="221" t="str">
        <f>IF(ISERROR(VLOOKUP($A60,parlvotes_lh!$A$11:$ZZ$200,146,FALSE))=TRUE,"",IF(VLOOKUP($A60,parlvotes_lh!$A$11:$ZZ$200,146,FALSE)=0,"",VLOOKUP($A60,parlvotes_lh!$A$11:$ZZ$200,146,FALSE)))</f>
        <v/>
      </c>
      <c r="R60" s="221" t="str">
        <f>IF(ISERROR(VLOOKUP($A60,parlvotes_lh!$A$11:$ZZ$200,166,FALSE))=TRUE,"",IF(VLOOKUP($A60,parlvotes_lh!$A$11:$ZZ$200,166,FALSE)=0,"",VLOOKUP($A60,parlvotes_lh!$A$11:$ZZ$200,166,FALSE)))</f>
        <v/>
      </c>
      <c r="S60" s="221" t="str">
        <f>IF(ISERROR(VLOOKUP($A60,parlvotes_lh!$A$11:$ZZ$200,186,FALSE))=TRUE,"",IF(VLOOKUP($A60,parlvotes_lh!$A$11:$ZZ$200,186,FALSE)=0,"",VLOOKUP($A60,parlvotes_lh!$A$11:$ZZ$200,186,FALSE)))</f>
        <v/>
      </c>
      <c r="T60" s="221" t="str">
        <f>IF(ISERROR(VLOOKUP($A60,parlvotes_lh!$A$11:$ZZ$200,206,FALSE))=TRUE,"",IF(VLOOKUP($A60,parlvotes_lh!$A$11:$ZZ$200,206,FALSE)=0,"",VLOOKUP($A60,parlvotes_lh!$A$11:$ZZ$200,206,FALSE)))</f>
        <v/>
      </c>
      <c r="U60" s="221" t="str">
        <f>IF(ISERROR(VLOOKUP($A60,parlvotes_lh!$A$11:$ZZ$200,226,FALSE))=TRUE,"",IF(VLOOKUP($A60,parlvotes_lh!$A$11:$ZZ$200,226,FALSE)=0,"",VLOOKUP($A60,parlvotes_lh!$A$11:$ZZ$200,226,FALSE)))</f>
        <v/>
      </c>
      <c r="V60" s="221" t="str">
        <f>IF(ISERROR(VLOOKUP($A60,parlvotes_lh!$A$11:$ZZ$200,246,FALSE))=TRUE,"",IF(VLOOKUP($A60,parlvotes_lh!$A$11:$ZZ$200,246,FALSE)=0,"",VLOOKUP($A60,parlvotes_lh!$A$11:$ZZ$200,246,FALSE)))</f>
        <v/>
      </c>
      <c r="W60" s="221" t="str">
        <f>IF(ISERROR(VLOOKUP($A60,parlvotes_lh!$A$11:$ZZ$200,266,FALSE))=TRUE,"",IF(VLOOKUP($A60,parlvotes_lh!$A$11:$ZZ$200,266,FALSE)=0,"",VLOOKUP($A60,parlvotes_lh!$A$11:$ZZ$200,266,FALSE)))</f>
        <v/>
      </c>
      <c r="X60" s="221" t="str">
        <f>IF(ISERROR(VLOOKUP($A60,parlvotes_lh!$A$11:$ZZ$200,286,FALSE))=TRUE,"",IF(VLOOKUP($A60,parlvotes_lh!$A$11:$ZZ$200,286,FALSE)=0,"",VLOOKUP($A60,parlvotes_lh!$A$11:$ZZ$200,286,FALSE)))</f>
        <v/>
      </c>
      <c r="Y60" s="221" t="str">
        <f>IF(ISERROR(VLOOKUP($A60,parlvotes_lh!$A$11:$ZZ$200,306,FALSE))=TRUE,"",IF(VLOOKUP($A60,parlvotes_lh!$A$11:$ZZ$200,306,FALSE)=0,"",VLOOKUP($A60,parlvotes_lh!$A$11:$ZZ$200,306,FALSE)))</f>
        <v/>
      </c>
      <c r="Z60" s="221" t="str">
        <f>IF(ISERROR(VLOOKUP($A60,parlvotes_lh!$A$11:$ZZ$200,326,FALSE))=TRUE,"",IF(VLOOKUP($A60,parlvotes_lh!$A$11:$ZZ$200,326,FALSE)=0,"",VLOOKUP($A60,parlvotes_lh!$A$11:$ZZ$200,326,FALSE)))</f>
        <v/>
      </c>
      <c r="AA60" s="221" t="str">
        <f>IF(ISERROR(VLOOKUP($A60,parlvotes_lh!$A$11:$ZZ$200,346,FALSE))=TRUE,"",IF(VLOOKUP($A60,parlvotes_lh!$A$11:$ZZ$200,346,FALSE)=0,"",VLOOKUP($A60,parlvotes_lh!$A$11:$ZZ$200,346,FALSE)))</f>
        <v/>
      </c>
      <c r="AB60" s="221" t="str">
        <f>IF(ISERROR(VLOOKUP($A60,parlvotes_lh!$A$11:$ZZ$200,366,FALSE))=TRUE,"",IF(VLOOKUP($A60,parlvotes_lh!$A$11:$ZZ$200,366,FALSE)=0,"",VLOOKUP($A60,parlvotes_lh!$A$11:$ZZ$200,366,FALSE)))</f>
        <v/>
      </c>
      <c r="AC60" s="221" t="str">
        <f>IF(ISERROR(VLOOKUP($A60,parlvotes_lh!$A$11:$ZZ$200,386,FALSE))=TRUE,"",IF(VLOOKUP($A60,parlvotes_lh!$A$11:$ZZ$200,386,FALSE)=0,"",VLOOKUP($A60,parlvotes_lh!$A$11:$ZZ$200,386,FALSE)))</f>
        <v/>
      </c>
    </row>
    <row r="61" spans="1:29" ht="13.5" customHeight="1" x14ac:dyDescent="0.25">
      <c r="A61" s="215" t="str">
        <f>IF(info_parties!A61="","",info_parties!A61)</f>
        <v/>
      </c>
      <c r="B61" s="98" t="str">
        <f>IF(A61="","",MID(info_weblinks!$C$3,32,3))</f>
        <v/>
      </c>
      <c r="C61" s="98" t="str">
        <f>IF(info_parties!G61="","",info_parties!G61)</f>
        <v/>
      </c>
      <c r="D61" s="98" t="str">
        <f>IF(info_parties!K61="","",info_parties!K61)</f>
        <v/>
      </c>
      <c r="E61" s="98" t="str">
        <f>IF(info_parties!H61="","",info_parties!H61)</f>
        <v/>
      </c>
      <c r="F61" s="216" t="str">
        <f t="shared" si="4"/>
        <v/>
      </c>
      <c r="G61" s="217" t="str">
        <f t="shared" si="5"/>
        <v/>
      </c>
      <c r="H61" s="218" t="str">
        <f t="shared" si="6"/>
        <v/>
      </c>
      <c r="I61" s="219" t="str">
        <f t="shared" si="7"/>
        <v/>
      </c>
      <c r="J61" s="220" t="str">
        <f>IF(ISERROR(VLOOKUP($A61,parlvotes_lh!$A$11:$ZZ$200,6,FALSE))=TRUE,"",IF(VLOOKUP($A61,parlvotes_lh!$A$11:$ZZ$200,6,FALSE)=0,"",VLOOKUP($A61,parlvotes_lh!$A$11:$ZZ$200,6,FALSE)))</f>
        <v/>
      </c>
      <c r="K61" s="220" t="str">
        <f>IF(ISERROR(VLOOKUP($A61,parlvotes_lh!$A$11:$ZZ$200,26,FALSE))=TRUE,"",IF(VLOOKUP($A61,parlvotes_lh!$A$11:$ZZ$200,26,FALSE)=0,"",VLOOKUP($A61,parlvotes_lh!$A$11:$ZZ$200,26,FALSE)))</f>
        <v/>
      </c>
      <c r="L61" s="220" t="str">
        <f>IF(ISERROR(VLOOKUP($A61,parlvotes_lh!$A$11:$ZZ$200,46,FALSE))=TRUE,"",IF(VLOOKUP($A61,parlvotes_lh!$A$11:$ZZ$200,46,FALSE)=0,"",VLOOKUP($A61,parlvotes_lh!$A$11:$ZZ$200,46,FALSE)))</f>
        <v/>
      </c>
      <c r="M61" s="220" t="str">
        <f>IF(ISERROR(VLOOKUP($A61,parlvotes_lh!$A$11:$ZZ$200,66,FALSE))=TRUE,"",IF(VLOOKUP($A61,parlvotes_lh!$A$11:$ZZ$200,66,FALSE)=0,"",VLOOKUP($A61,parlvotes_lh!$A$11:$ZZ$200,66,FALSE)))</f>
        <v/>
      </c>
      <c r="N61" s="220" t="str">
        <f>IF(ISERROR(VLOOKUP($A61,parlvotes_lh!$A$11:$ZZ$200,86,FALSE))=TRUE,"",IF(VLOOKUP($A61,parlvotes_lh!$A$11:$ZZ$200,86,FALSE)=0,"",VLOOKUP($A61,parlvotes_lh!$A$11:$ZZ$200,86,FALSE)))</f>
        <v/>
      </c>
      <c r="O61" s="220" t="str">
        <f>IF(ISERROR(VLOOKUP($A61,parlvotes_lh!$A$11:$ZZ$200,106,FALSE))=TRUE,"",IF(VLOOKUP($A61,parlvotes_lh!$A$11:$ZZ$200,106,FALSE)=0,"",VLOOKUP($A61,parlvotes_lh!$A$11:$ZZ$200,106,FALSE)))</f>
        <v/>
      </c>
      <c r="P61" s="220" t="str">
        <f>IF(ISERROR(VLOOKUP($A61,parlvotes_lh!$A$11:$ZZ$200,126,FALSE))=TRUE,"",IF(VLOOKUP($A61,parlvotes_lh!$A$11:$ZZ$200,126,FALSE)=0,"",VLOOKUP($A61,parlvotes_lh!$A$11:$ZZ$200,126,FALSE)))</f>
        <v/>
      </c>
      <c r="Q61" s="221" t="str">
        <f>IF(ISERROR(VLOOKUP($A61,parlvotes_lh!$A$11:$ZZ$200,146,FALSE))=TRUE,"",IF(VLOOKUP($A61,parlvotes_lh!$A$11:$ZZ$200,146,FALSE)=0,"",VLOOKUP($A61,parlvotes_lh!$A$11:$ZZ$200,146,FALSE)))</f>
        <v/>
      </c>
      <c r="R61" s="221" t="str">
        <f>IF(ISERROR(VLOOKUP($A61,parlvotes_lh!$A$11:$ZZ$200,166,FALSE))=TRUE,"",IF(VLOOKUP($A61,parlvotes_lh!$A$11:$ZZ$200,166,FALSE)=0,"",VLOOKUP($A61,parlvotes_lh!$A$11:$ZZ$200,166,FALSE)))</f>
        <v/>
      </c>
      <c r="S61" s="221" t="str">
        <f>IF(ISERROR(VLOOKUP($A61,parlvotes_lh!$A$11:$ZZ$200,186,FALSE))=TRUE,"",IF(VLOOKUP($A61,parlvotes_lh!$A$11:$ZZ$200,186,FALSE)=0,"",VLOOKUP($A61,parlvotes_lh!$A$11:$ZZ$200,186,FALSE)))</f>
        <v/>
      </c>
      <c r="T61" s="221" t="str">
        <f>IF(ISERROR(VLOOKUP($A61,parlvotes_lh!$A$11:$ZZ$200,206,FALSE))=TRUE,"",IF(VLOOKUP($A61,parlvotes_lh!$A$11:$ZZ$200,206,FALSE)=0,"",VLOOKUP($A61,parlvotes_lh!$A$11:$ZZ$200,206,FALSE)))</f>
        <v/>
      </c>
      <c r="U61" s="221" t="str">
        <f>IF(ISERROR(VLOOKUP($A61,parlvotes_lh!$A$11:$ZZ$200,226,FALSE))=TRUE,"",IF(VLOOKUP($A61,parlvotes_lh!$A$11:$ZZ$200,226,FALSE)=0,"",VLOOKUP($A61,parlvotes_lh!$A$11:$ZZ$200,226,FALSE)))</f>
        <v/>
      </c>
      <c r="V61" s="221" t="str">
        <f>IF(ISERROR(VLOOKUP($A61,parlvotes_lh!$A$11:$ZZ$200,246,FALSE))=TRUE,"",IF(VLOOKUP($A61,parlvotes_lh!$A$11:$ZZ$200,246,FALSE)=0,"",VLOOKUP($A61,parlvotes_lh!$A$11:$ZZ$200,246,FALSE)))</f>
        <v/>
      </c>
      <c r="W61" s="221" t="str">
        <f>IF(ISERROR(VLOOKUP($A61,parlvotes_lh!$A$11:$ZZ$200,266,FALSE))=TRUE,"",IF(VLOOKUP($A61,parlvotes_lh!$A$11:$ZZ$200,266,FALSE)=0,"",VLOOKUP($A61,parlvotes_lh!$A$11:$ZZ$200,266,FALSE)))</f>
        <v/>
      </c>
      <c r="X61" s="221" t="str">
        <f>IF(ISERROR(VLOOKUP($A61,parlvotes_lh!$A$11:$ZZ$200,286,FALSE))=TRUE,"",IF(VLOOKUP($A61,parlvotes_lh!$A$11:$ZZ$200,286,FALSE)=0,"",VLOOKUP($A61,parlvotes_lh!$A$11:$ZZ$200,286,FALSE)))</f>
        <v/>
      </c>
      <c r="Y61" s="221" t="str">
        <f>IF(ISERROR(VLOOKUP($A61,parlvotes_lh!$A$11:$ZZ$200,306,FALSE))=TRUE,"",IF(VLOOKUP($A61,parlvotes_lh!$A$11:$ZZ$200,306,FALSE)=0,"",VLOOKUP($A61,parlvotes_lh!$A$11:$ZZ$200,306,FALSE)))</f>
        <v/>
      </c>
      <c r="Z61" s="221" t="str">
        <f>IF(ISERROR(VLOOKUP($A61,parlvotes_lh!$A$11:$ZZ$200,326,FALSE))=TRUE,"",IF(VLOOKUP($A61,parlvotes_lh!$A$11:$ZZ$200,326,FALSE)=0,"",VLOOKUP($A61,parlvotes_lh!$A$11:$ZZ$200,326,FALSE)))</f>
        <v/>
      </c>
      <c r="AA61" s="221" t="str">
        <f>IF(ISERROR(VLOOKUP($A61,parlvotes_lh!$A$11:$ZZ$200,346,FALSE))=TRUE,"",IF(VLOOKUP($A61,parlvotes_lh!$A$11:$ZZ$200,346,FALSE)=0,"",VLOOKUP($A61,parlvotes_lh!$A$11:$ZZ$200,346,FALSE)))</f>
        <v/>
      </c>
      <c r="AB61" s="221" t="str">
        <f>IF(ISERROR(VLOOKUP($A61,parlvotes_lh!$A$11:$ZZ$200,366,FALSE))=TRUE,"",IF(VLOOKUP($A61,parlvotes_lh!$A$11:$ZZ$200,366,FALSE)=0,"",VLOOKUP($A61,parlvotes_lh!$A$11:$ZZ$200,366,FALSE)))</f>
        <v/>
      </c>
      <c r="AC61" s="221" t="str">
        <f>IF(ISERROR(VLOOKUP($A61,parlvotes_lh!$A$11:$ZZ$200,386,FALSE))=TRUE,"",IF(VLOOKUP($A61,parlvotes_lh!$A$11:$ZZ$200,386,FALSE)=0,"",VLOOKUP($A61,parlvotes_lh!$A$11:$ZZ$200,386,FALSE)))</f>
        <v/>
      </c>
    </row>
    <row r="62" spans="1:29" ht="13.5" customHeight="1" x14ac:dyDescent="0.25">
      <c r="A62" s="215" t="str">
        <f>IF(info_parties!A62="","",info_parties!A62)</f>
        <v/>
      </c>
      <c r="B62" s="98" t="str">
        <f>IF(A62="","",MID(info_weblinks!$C$3,32,3))</f>
        <v/>
      </c>
      <c r="C62" s="98" t="str">
        <f>IF(info_parties!G62="","",info_parties!G62)</f>
        <v/>
      </c>
      <c r="D62" s="98" t="str">
        <f>IF(info_parties!K62="","",info_parties!K62)</f>
        <v/>
      </c>
      <c r="E62" s="98" t="str">
        <f>IF(info_parties!H62="","",info_parties!H62)</f>
        <v/>
      </c>
      <c r="F62" s="216" t="str">
        <f t="shared" si="4"/>
        <v/>
      </c>
      <c r="G62" s="217" t="str">
        <f t="shared" si="5"/>
        <v/>
      </c>
      <c r="H62" s="218" t="str">
        <f t="shared" si="6"/>
        <v/>
      </c>
      <c r="I62" s="219" t="str">
        <f t="shared" si="7"/>
        <v/>
      </c>
      <c r="J62" s="220" t="str">
        <f>IF(ISERROR(VLOOKUP($A62,parlvotes_lh!$A$11:$ZZ$200,6,FALSE))=TRUE,"",IF(VLOOKUP($A62,parlvotes_lh!$A$11:$ZZ$200,6,FALSE)=0,"",VLOOKUP($A62,parlvotes_lh!$A$11:$ZZ$200,6,FALSE)))</f>
        <v/>
      </c>
      <c r="K62" s="220" t="str">
        <f>IF(ISERROR(VLOOKUP($A62,parlvotes_lh!$A$11:$ZZ$200,26,FALSE))=TRUE,"",IF(VLOOKUP($A62,parlvotes_lh!$A$11:$ZZ$200,26,FALSE)=0,"",VLOOKUP($A62,parlvotes_lh!$A$11:$ZZ$200,26,FALSE)))</f>
        <v/>
      </c>
      <c r="L62" s="220" t="str">
        <f>IF(ISERROR(VLOOKUP($A62,parlvotes_lh!$A$11:$ZZ$200,46,FALSE))=TRUE,"",IF(VLOOKUP($A62,parlvotes_lh!$A$11:$ZZ$200,46,FALSE)=0,"",VLOOKUP($A62,parlvotes_lh!$A$11:$ZZ$200,46,FALSE)))</f>
        <v/>
      </c>
      <c r="M62" s="220" t="str">
        <f>IF(ISERROR(VLOOKUP($A62,parlvotes_lh!$A$11:$ZZ$200,66,FALSE))=TRUE,"",IF(VLOOKUP($A62,parlvotes_lh!$A$11:$ZZ$200,66,FALSE)=0,"",VLOOKUP($A62,parlvotes_lh!$A$11:$ZZ$200,66,FALSE)))</f>
        <v/>
      </c>
      <c r="N62" s="220" t="str">
        <f>IF(ISERROR(VLOOKUP($A62,parlvotes_lh!$A$11:$ZZ$200,86,FALSE))=TRUE,"",IF(VLOOKUP($A62,parlvotes_lh!$A$11:$ZZ$200,86,FALSE)=0,"",VLOOKUP($A62,parlvotes_lh!$A$11:$ZZ$200,86,FALSE)))</f>
        <v/>
      </c>
      <c r="O62" s="220" t="str">
        <f>IF(ISERROR(VLOOKUP($A62,parlvotes_lh!$A$11:$ZZ$200,106,FALSE))=TRUE,"",IF(VLOOKUP($A62,parlvotes_lh!$A$11:$ZZ$200,106,FALSE)=0,"",VLOOKUP($A62,parlvotes_lh!$A$11:$ZZ$200,106,FALSE)))</f>
        <v/>
      </c>
      <c r="P62" s="220" t="str">
        <f>IF(ISERROR(VLOOKUP($A62,parlvotes_lh!$A$11:$ZZ$200,126,FALSE))=TRUE,"",IF(VLOOKUP($A62,parlvotes_lh!$A$11:$ZZ$200,126,FALSE)=0,"",VLOOKUP($A62,parlvotes_lh!$A$11:$ZZ$200,126,FALSE)))</f>
        <v/>
      </c>
      <c r="Q62" s="221" t="str">
        <f>IF(ISERROR(VLOOKUP($A62,parlvotes_lh!$A$11:$ZZ$200,146,FALSE))=TRUE,"",IF(VLOOKUP($A62,parlvotes_lh!$A$11:$ZZ$200,146,FALSE)=0,"",VLOOKUP($A62,parlvotes_lh!$A$11:$ZZ$200,146,FALSE)))</f>
        <v/>
      </c>
      <c r="R62" s="221" t="str">
        <f>IF(ISERROR(VLOOKUP($A62,parlvotes_lh!$A$11:$ZZ$200,166,FALSE))=TRUE,"",IF(VLOOKUP($A62,parlvotes_lh!$A$11:$ZZ$200,166,FALSE)=0,"",VLOOKUP($A62,parlvotes_lh!$A$11:$ZZ$200,166,FALSE)))</f>
        <v/>
      </c>
      <c r="S62" s="221" t="str">
        <f>IF(ISERROR(VLOOKUP($A62,parlvotes_lh!$A$11:$ZZ$200,186,FALSE))=TRUE,"",IF(VLOOKUP($A62,parlvotes_lh!$A$11:$ZZ$200,186,FALSE)=0,"",VLOOKUP($A62,parlvotes_lh!$A$11:$ZZ$200,186,FALSE)))</f>
        <v/>
      </c>
      <c r="T62" s="221" t="str">
        <f>IF(ISERROR(VLOOKUP($A62,parlvotes_lh!$A$11:$ZZ$200,206,FALSE))=TRUE,"",IF(VLOOKUP($A62,parlvotes_lh!$A$11:$ZZ$200,206,FALSE)=0,"",VLOOKUP($A62,parlvotes_lh!$A$11:$ZZ$200,206,FALSE)))</f>
        <v/>
      </c>
      <c r="U62" s="221" t="str">
        <f>IF(ISERROR(VLOOKUP($A62,parlvotes_lh!$A$11:$ZZ$200,226,FALSE))=TRUE,"",IF(VLOOKUP($A62,parlvotes_lh!$A$11:$ZZ$200,226,FALSE)=0,"",VLOOKUP($A62,parlvotes_lh!$A$11:$ZZ$200,226,FALSE)))</f>
        <v/>
      </c>
      <c r="V62" s="221" t="str">
        <f>IF(ISERROR(VLOOKUP($A62,parlvotes_lh!$A$11:$ZZ$200,246,FALSE))=TRUE,"",IF(VLOOKUP($A62,parlvotes_lh!$A$11:$ZZ$200,246,FALSE)=0,"",VLOOKUP($A62,parlvotes_lh!$A$11:$ZZ$200,246,FALSE)))</f>
        <v/>
      </c>
      <c r="W62" s="221" t="str">
        <f>IF(ISERROR(VLOOKUP($A62,parlvotes_lh!$A$11:$ZZ$200,266,FALSE))=TRUE,"",IF(VLOOKUP($A62,parlvotes_lh!$A$11:$ZZ$200,266,FALSE)=0,"",VLOOKUP($A62,parlvotes_lh!$A$11:$ZZ$200,266,FALSE)))</f>
        <v/>
      </c>
      <c r="X62" s="221" t="str">
        <f>IF(ISERROR(VLOOKUP($A62,parlvotes_lh!$A$11:$ZZ$200,286,FALSE))=TRUE,"",IF(VLOOKUP($A62,parlvotes_lh!$A$11:$ZZ$200,286,FALSE)=0,"",VLOOKUP($A62,parlvotes_lh!$A$11:$ZZ$200,286,FALSE)))</f>
        <v/>
      </c>
      <c r="Y62" s="221" t="str">
        <f>IF(ISERROR(VLOOKUP($A62,parlvotes_lh!$A$11:$ZZ$200,306,FALSE))=TRUE,"",IF(VLOOKUP($A62,parlvotes_lh!$A$11:$ZZ$200,306,FALSE)=0,"",VLOOKUP($A62,parlvotes_lh!$A$11:$ZZ$200,306,FALSE)))</f>
        <v/>
      </c>
      <c r="Z62" s="221" t="str">
        <f>IF(ISERROR(VLOOKUP($A62,parlvotes_lh!$A$11:$ZZ$200,326,FALSE))=TRUE,"",IF(VLOOKUP($A62,parlvotes_lh!$A$11:$ZZ$200,326,FALSE)=0,"",VLOOKUP($A62,parlvotes_lh!$A$11:$ZZ$200,326,FALSE)))</f>
        <v/>
      </c>
      <c r="AA62" s="221" t="str">
        <f>IF(ISERROR(VLOOKUP($A62,parlvotes_lh!$A$11:$ZZ$200,346,FALSE))=TRUE,"",IF(VLOOKUP($A62,parlvotes_lh!$A$11:$ZZ$200,346,FALSE)=0,"",VLOOKUP($A62,parlvotes_lh!$A$11:$ZZ$200,346,FALSE)))</f>
        <v/>
      </c>
      <c r="AB62" s="221" t="str">
        <f>IF(ISERROR(VLOOKUP($A62,parlvotes_lh!$A$11:$ZZ$200,366,FALSE))=TRUE,"",IF(VLOOKUP($A62,parlvotes_lh!$A$11:$ZZ$200,366,FALSE)=0,"",VLOOKUP($A62,parlvotes_lh!$A$11:$ZZ$200,366,FALSE)))</f>
        <v/>
      </c>
      <c r="AC62" s="221" t="str">
        <f>IF(ISERROR(VLOOKUP($A62,parlvotes_lh!$A$11:$ZZ$200,386,FALSE))=TRUE,"",IF(VLOOKUP($A62,parlvotes_lh!$A$11:$ZZ$200,386,FALSE)=0,"",VLOOKUP($A62,parlvotes_lh!$A$11:$ZZ$200,386,FALSE)))</f>
        <v/>
      </c>
    </row>
    <row r="63" spans="1:29" ht="13.5" customHeight="1" x14ac:dyDescent="0.25">
      <c r="A63" s="215" t="str">
        <f>IF(info_parties!A63="","",info_parties!A63)</f>
        <v/>
      </c>
      <c r="B63" s="98" t="str">
        <f>IF(A63="","",MID(info_weblinks!$C$3,32,3))</f>
        <v/>
      </c>
      <c r="C63" s="98" t="str">
        <f>IF(info_parties!G63="","",info_parties!G63)</f>
        <v/>
      </c>
      <c r="D63" s="98" t="str">
        <f>IF(info_parties!K63="","",info_parties!K63)</f>
        <v/>
      </c>
      <c r="E63" s="98" t="str">
        <f>IF(info_parties!H63="","",info_parties!H63)</f>
        <v/>
      </c>
      <c r="F63" s="216" t="str">
        <f t="shared" si="4"/>
        <v/>
      </c>
      <c r="G63" s="217" t="str">
        <f t="shared" si="5"/>
        <v/>
      </c>
      <c r="H63" s="218" t="str">
        <f t="shared" si="6"/>
        <v/>
      </c>
      <c r="I63" s="219" t="str">
        <f t="shared" si="7"/>
        <v/>
      </c>
      <c r="J63" s="220" t="str">
        <f>IF(ISERROR(VLOOKUP($A63,parlvotes_lh!$A$11:$ZZ$200,6,FALSE))=TRUE,"",IF(VLOOKUP($A63,parlvotes_lh!$A$11:$ZZ$200,6,FALSE)=0,"",VLOOKUP($A63,parlvotes_lh!$A$11:$ZZ$200,6,FALSE)))</f>
        <v/>
      </c>
      <c r="K63" s="220" t="str">
        <f>IF(ISERROR(VLOOKUP($A63,parlvotes_lh!$A$11:$ZZ$200,26,FALSE))=TRUE,"",IF(VLOOKUP($A63,parlvotes_lh!$A$11:$ZZ$200,26,FALSE)=0,"",VLOOKUP($A63,parlvotes_lh!$A$11:$ZZ$200,26,FALSE)))</f>
        <v/>
      </c>
      <c r="L63" s="220" t="str">
        <f>IF(ISERROR(VLOOKUP($A63,parlvotes_lh!$A$11:$ZZ$200,46,FALSE))=TRUE,"",IF(VLOOKUP($A63,parlvotes_lh!$A$11:$ZZ$200,46,FALSE)=0,"",VLOOKUP($A63,parlvotes_lh!$A$11:$ZZ$200,46,FALSE)))</f>
        <v/>
      </c>
      <c r="M63" s="220" t="str">
        <f>IF(ISERROR(VLOOKUP($A63,parlvotes_lh!$A$11:$ZZ$200,66,FALSE))=TRUE,"",IF(VLOOKUP($A63,parlvotes_lh!$A$11:$ZZ$200,66,FALSE)=0,"",VLOOKUP($A63,parlvotes_lh!$A$11:$ZZ$200,66,FALSE)))</f>
        <v/>
      </c>
      <c r="N63" s="220" t="str">
        <f>IF(ISERROR(VLOOKUP($A63,parlvotes_lh!$A$11:$ZZ$200,86,FALSE))=TRUE,"",IF(VLOOKUP($A63,parlvotes_lh!$A$11:$ZZ$200,86,FALSE)=0,"",VLOOKUP($A63,parlvotes_lh!$A$11:$ZZ$200,86,FALSE)))</f>
        <v/>
      </c>
      <c r="O63" s="220" t="str">
        <f>IF(ISERROR(VLOOKUP($A63,parlvotes_lh!$A$11:$ZZ$200,106,FALSE))=TRUE,"",IF(VLOOKUP($A63,parlvotes_lh!$A$11:$ZZ$200,106,FALSE)=0,"",VLOOKUP($A63,parlvotes_lh!$A$11:$ZZ$200,106,FALSE)))</f>
        <v/>
      </c>
      <c r="P63" s="220" t="str">
        <f>IF(ISERROR(VLOOKUP($A63,parlvotes_lh!$A$11:$ZZ$200,126,FALSE))=TRUE,"",IF(VLOOKUP($A63,parlvotes_lh!$A$11:$ZZ$200,126,FALSE)=0,"",VLOOKUP($A63,parlvotes_lh!$A$11:$ZZ$200,126,FALSE)))</f>
        <v/>
      </c>
      <c r="Q63" s="221" t="str">
        <f>IF(ISERROR(VLOOKUP($A63,parlvotes_lh!$A$11:$ZZ$200,146,FALSE))=TRUE,"",IF(VLOOKUP($A63,parlvotes_lh!$A$11:$ZZ$200,146,FALSE)=0,"",VLOOKUP($A63,parlvotes_lh!$A$11:$ZZ$200,146,FALSE)))</f>
        <v/>
      </c>
      <c r="R63" s="221" t="str">
        <f>IF(ISERROR(VLOOKUP($A63,parlvotes_lh!$A$11:$ZZ$200,166,FALSE))=TRUE,"",IF(VLOOKUP($A63,parlvotes_lh!$A$11:$ZZ$200,166,FALSE)=0,"",VLOOKUP($A63,parlvotes_lh!$A$11:$ZZ$200,166,FALSE)))</f>
        <v/>
      </c>
      <c r="S63" s="221" t="str">
        <f>IF(ISERROR(VLOOKUP($A63,parlvotes_lh!$A$11:$ZZ$200,186,FALSE))=TRUE,"",IF(VLOOKUP($A63,parlvotes_lh!$A$11:$ZZ$200,186,FALSE)=0,"",VLOOKUP($A63,parlvotes_lh!$A$11:$ZZ$200,186,FALSE)))</f>
        <v/>
      </c>
      <c r="T63" s="221" t="str">
        <f>IF(ISERROR(VLOOKUP($A63,parlvotes_lh!$A$11:$ZZ$200,206,FALSE))=TRUE,"",IF(VLOOKUP($A63,parlvotes_lh!$A$11:$ZZ$200,206,FALSE)=0,"",VLOOKUP($A63,parlvotes_lh!$A$11:$ZZ$200,206,FALSE)))</f>
        <v/>
      </c>
      <c r="U63" s="221" t="str">
        <f>IF(ISERROR(VLOOKUP($A63,parlvotes_lh!$A$11:$ZZ$200,226,FALSE))=TRUE,"",IF(VLOOKUP($A63,parlvotes_lh!$A$11:$ZZ$200,226,FALSE)=0,"",VLOOKUP($A63,parlvotes_lh!$A$11:$ZZ$200,226,FALSE)))</f>
        <v/>
      </c>
      <c r="V63" s="221" t="str">
        <f>IF(ISERROR(VLOOKUP($A63,parlvotes_lh!$A$11:$ZZ$200,246,FALSE))=TRUE,"",IF(VLOOKUP($A63,parlvotes_lh!$A$11:$ZZ$200,246,FALSE)=0,"",VLOOKUP($A63,parlvotes_lh!$A$11:$ZZ$200,246,FALSE)))</f>
        <v/>
      </c>
      <c r="W63" s="221" t="str">
        <f>IF(ISERROR(VLOOKUP($A63,parlvotes_lh!$A$11:$ZZ$200,266,FALSE))=TRUE,"",IF(VLOOKUP($A63,parlvotes_lh!$A$11:$ZZ$200,266,FALSE)=0,"",VLOOKUP($A63,parlvotes_lh!$A$11:$ZZ$200,266,FALSE)))</f>
        <v/>
      </c>
      <c r="X63" s="221" t="str">
        <f>IF(ISERROR(VLOOKUP($A63,parlvotes_lh!$A$11:$ZZ$200,286,FALSE))=TRUE,"",IF(VLOOKUP($A63,parlvotes_lh!$A$11:$ZZ$200,286,FALSE)=0,"",VLOOKUP($A63,parlvotes_lh!$A$11:$ZZ$200,286,FALSE)))</f>
        <v/>
      </c>
      <c r="Y63" s="221" t="str">
        <f>IF(ISERROR(VLOOKUP($A63,parlvotes_lh!$A$11:$ZZ$200,306,FALSE))=TRUE,"",IF(VLOOKUP($A63,parlvotes_lh!$A$11:$ZZ$200,306,FALSE)=0,"",VLOOKUP($A63,parlvotes_lh!$A$11:$ZZ$200,306,FALSE)))</f>
        <v/>
      </c>
      <c r="Z63" s="221" t="str">
        <f>IF(ISERROR(VLOOKUP($A63,parlvotes_lh!$A$11:$ZZ$200,326,FALSE))=TRUE,"",IF(VLOOKUP($A63,parlvotes_lh!$A$11:$ZZ$200,326,FALSE)=0,"",VLOOKUP($A63,parlvotes_lh!$A$11:$ZZ$200,326,FALSE)))</f>
        <v/>
      </c>
      <c r="AA63" s="221" t="str">
        <f>IF(ISERROR(VLOOKUP($A63,parlvotes_lh!$A$11:$ZZ$200,346,FALSE))=TRUE,"",IF(VLOOKUP($A63,parlvotes_lh!$A$11:$ZZ$200,346,FALSE)=0,"",VLOOKUP($A63,parlvotes_lh!$A$11:$ZZ$200,346,FALSE)))</f>
        <v/>
      </c>
      <c r="AB63" s="221" t="str">
        <f>IF(ISERROR(VLOOKUP($A63,parlvotes_lh!$A$11:$ZZ$200,366,FALSE))=TRUE,"",IF(VLOOKUP($A63,parlvotes_lh!$A$11:$ZZ$200,366,FALSE)=0,"",VLOOKUP($A63,parlvotes_lh!$A$11:$ZZ$200,366,FALSE)))</f>
        <v/>
      </c>
      <c r="AC63" s="221" t="str">
        <f>IF(ISERROR(VLOOKUP($A63,parlvotes_lh!$A$11:$ZZ$200,386,FALSE))=TRUE,"",IF(VLOOKUP($A63,parlvotes_lh!$A$11:$ZZ$200,386,FALSE)=0,"",VLOOKUP($A63,parlvotes_lh!$A$11:$ZZ$200,386,FALSE)))</f>
        <v/>
      </c>
    </row>
    <row r="64" spans="1:29" ht="13.5" customHeight="1" x14ac:dyDescent="0.25">
      <c r="A64" s="215" t="str">
        <f>IF(info_parties!A64="","",info_parties!A64)</f>
        <v/>
      </c>
      <c r="B64" s="98" t="str">
        <f>IF(A64="","",MID(info_weblinks!$C$3,32,3))</f>
        <v/>
      </c>
      <c r="C64" s="98" t="str">
        <f>IF(info_parties!G64="","",info_parties!G64)</f>
        <v/>
      </c>
      <c r="D64" s="98" t="str">
        <f>IF(info_parties!K64="","",info_parties!K64)</f>
        <v/>
      </c>
      <c r="E64" s="98" t="str">
        <f>IF(info_parties!H64="","",info_parties!H64)</f>
        <v/>
      </c>
      <c r="F64" s="216" t="str">
        <f t="shared" si="4"/>
        <v/>
      </c>
      <c r="G64" s="217" t="str">
        <f t="shared" si="5"/>
        <v/>
      </c>
      <c r="H64" s="218" t="str">
        <f t="shared" si="6"/>
        <v/>
      </c>
      <c r="I64" s="219" t="str">
        <f t="shared" si="7"/>
        <v/>
      </c>
      <c r="J64" s="220" t="str">
        <f>IF(ISERROR(VLOOKUP($A64,parlvotes_lh!$A$11:$ZZ$200,6,FALSE))=TRUE,"",IF(VLOOKUP($A64,parlvotes_lh!$A$11:$ZZ$200,6,FALSE)=0,"",VLOOKUP($A64,parlvotes_lh!$A$11:$ZZ$200,6,FALSE)))</f>
        <v/>
      </c>
      <c r="K64" s="220" t="str">
        <f>IF(ISERROR(VLOOKUP($A64,parlvotes_lh!$A$11:$ZZ$200,26,FALSE))=TRUE,"",IF(VLOOKUP($A64,parlvotes_lh!$A$11:$ZZ$200,26,FALSE)=0,"",VLOOKUP($A64,parlvotes_lh!$A$11:$ZZ$200,26,FALSE)))</f>
        <v/>
      </c>
      <c r="L64" s="220" t="str">
        <f>IF(ISERROR(VLOOKUP($A64,parlvotes_lh!$A$11:$ZZ$200,46,FALSE))=TRUE,"",IF(VLOOKUP($A64,parlvotes_lh!$A$11:$ZZ$200,46,FALSE)=0,"",VLOOKUP($A64,parlvotes_lh!$A$11:$ZZ$200,46,FALSE)))</f>
        <v/>
      </c>
      <c r="M64" s="220" t="str">
        <f>IF(ISERROR(VLOOKUP($A64,parlvotes_lh!$A$11:$ZZ$200,66,FALSE))=TRUE,"",IF(VLOOKUP($A64,parlvotes_lh!$A$11:$ZZ$200,66,FALSE)=0,"",VLOOKUP($A64,parlvotes_lh!$A$11:$ZZ$200,66,FALSE)))</f>
        <v/>
      </c>
      <c r="N64" s="220" t="str">
        <f>IF(ISERROR(VLOOKUP($A64,parlvotes_lh!$A$11:$ZZ$200,86,FALSE))=TRUE,"",IF(VLOOKUP($A64,parlvotes_lh!$A$11:$ZZ$200,86,FALSE)=0,"",VLOOKUP($A64,parlvotes_lh!$A$11:$ZZ$200,86,FALSE)))</f>
        <v/>
      </c>
      <c r="O64" s="220" t="str">
        <f>IF(ISERROR(VLOOKUP($A64,parlvotes_lh!$A$11:$ZZ$200,106,FALSE))=TRUE,"",IF(VLOOKUP($A64,parlvotes_lh!$A$11:$ZZ$200,106,FALSE)=0,"",VLOOKUP($A64,parlvotes_lh!$A$11:$ZZ$200,106,FALSE)))</f>
        <v/>
      </c>
      <c r="P64" s="220" t="str">
        <f>IF(ISERROR(VLOOKUP($A64,parlvotes_lh!$A$11:$ZZ$200,126,FALSE))=TRUE,"",IF(VLOOKUP($A64,parlvotes_lh!$A$11:$ZZ$200,126,FALSE)=0,"",VLOOKUP($A64,parlvotes_lh!$A$11:$ZZ$200,126,FALSE)))</f>
        <v/>
      </c>
      <c r="Q64" s="221" t="str">
        <f>IF(ISERROR(VLOOKUP($A64,parlvotes_lh!$A$11:$ZZ$200,146,FALSE))=TRUE,"",IF(VLOOKUP($A64,parlvotes_lh!$A$11:$ZZ$200,146,FALSE)=0,"",VLOOKUP($A64,parlvotes_lh!$A$11:$ZZ$200,146,FALSE)))</f>
        <v/>
      </c>
      <c r="R64" s="221" t="str">
        <f>IF(ISERROR(VLOOKUP($A64,parlvotes_lh!$A$11:$ZZ$200,166,FALSE))=TRUE,"",IF(VLOOKUP($A64,parlvotes_lh!$A$11:$ZZ$200,166,FALSE)=0,"",VLOOKUP($A64,parlvotes_lh!$A$11:$ZZ$200,166,FALSE)))</f>
        <v/>
      </c>
      <c r="S64" s="221" t="str">
        <f>IF(ISERROR(VLOOKUP($A64,parlvotes_lh!$A$11:$ZZ$200,186,FALSE))=TRUE,"",IF(VLOOKUP($A64,parlvotes_lh!$A$11:$ZZ$200,186,FALSE)=0,"",VLOOKUP($A64,parlvotes_lh!$A$11:$ZZ$200,186,FALSE)))</f>
        <v/>
      </c>
      <c r="T64" s="221" t="str">
        <f>IF(ISERROR(VLOOKUP($A64,parlvotes_lh!$A$11:$ZZ$200,206,FALSE))=TRUE,"",IF(VLOOKUP($A64,parlvotes_lh!$A$11:$ZZ$200,206,FALSE)=0,"",VLOOKUP($A64,parlvotes_lh!$A$11:$ZZ$200,206,FALSE)))</f>
        <v/>
      </c>
      <c r="U64" s="221" t="str">
        <f>IF(ISERROR(VLOOKUP($A64,parlvotes_lh!$A$11:$ZZ$200,226,FALSE))=TRUE,"",IF(VLOOKUP($A64,parlvotes_lh!$A$11:$ZZ$200,226,FALSE)=0,"",VLOOKUP($A64,parlvotes_lh!$A$11:$ZZ$200,226,FALSE)))</f>
        <v/>
      </c>
      <c r="V64" s="221" t="str">
        <f>IF(ISERROR(VLOOKUP($A64,parlvotes_lh!$A$11:$ZZ$200,246,FALSE))=TRUE,"",IF(VLOOKUP($A64,parlvotes_lh!$A$11:$ZZ$200,246,FALSE)=0,"",VLOOKUP($A64,parlvotes_lh!$A$11:$ZZ$200,246,FALSE)))</f>
        <v/>
      </c>
      <c r="W64" s="221" t="str">
        <f>IF(ISERROR(VLOOKUP($A64,parlvotes_lh!$A$11:$ZZ$200,266,FALSE))=TRUE,"",IF(VLOOKUP($A64,parlvotes_lh!$A$11:$ZZ$200,266,FALSE)=0,"",VLOOKUP($A64,parlvotes_lh!$A$11:$ZZ$200,266,FALSE)))</f>
        <v/>
      </c>
      <c r="X64" s="221" t="str">
        <f>IF(ISERROR(VLOOKUP($A64,parlvotes_lh!$A$11:$ZZ$200,286,FALSE))=TRUE,"",IF(VLOOKUP($A64,parlvotes_lh!$A$11:$ZZ$200,286,FALSE)=0,"",VLOOKUP($A64,parlvotes_lh!$A$11:$ZZ$200,286,FALSE)))</f>
        <v/>
      </c>
      <c r="Y64" s="221" t="str">
        <f>IF(ISERROR(VLOOKUP($A64,parlvotes_lh!$A$11:$ZZ$200,306,FALSE))=TRUE,"",IF(VLOOKUP($A64,parlvotes_lh!$A$11:$ZZ$200,306,FALSE)=0,"",VLOOKUP($A64,parlvotes_lh!$A$11:$ZZ$200,306,FALSE)))</f>
        <v/>
      </c>
      <c r="Z64" s="221" t="str">
        <f>IF(ISERROR(VLOOKUP($A64,parlvotes_lh!$A$11:$ZZ$200,326,FALSE))=TRUE,"",IF(VLOOKUP($A64,parlvotes_lh!$A$11:$ZZ$200,326,FALSE)=0,"",VLOOKUP($A64,parlvotes_lh!$A$11:$ZZ$200,326,FALSE)))</f>
        <v/>
      </c>
      <c r="AA64" s="221" t="str">
        <f>IF(ISERROR(VLOOKUP($A64,parlvotes_lh!$A$11:$ZZ$200,346,FALSE))=TRUE,"",IF(VLOOKUP($A64,parlvotes_lh!$A$11:$ZZ$200,346,FALSE)=0,"",VLOOKUP($A64,parlvotes_lh!$A$11:$ZZ$200,346,FALSE)))</f>
        <v/>
      </c>
      <c r="AB64" s="221" t="str">
        <f>IF(ISERROR(VLOOKUP($A64,parlvotes_lh!$A$11:$ZZ$200,366,FALSE))=TRUE,"",IF(VLOOKUP($A64,parlvotes_lh!$A$11:$ZZ$200,366,FALSE)=0,"",VLOOKUP($A64,parlvotes_lh!$A$11:$ZZ$200,366,FALSE)))</f>
        <v/>
      </c>
      <c r="AC64" s="221" t="str">
        <f>IF(ISERROR(VLOOKUP($A64,parlvotes_lh!$A$11:$ZZ$200,386,FALSE))=TRUE,"",IF(VLOOKUP($A64,parlvotes_lh!$A$11:$ZZ$200,386,FALSE)=0,"",VLOOKUP($A64,parlvotes_lh!$A$11:$ZZ$200,386,FALSE)))</f>
        <v/>
      </c>
    </row>
    <row r="65" spans="1:29" ht="13.5" customHeight="1" x14ac:dyDescent="0.25">
      <c r="A65" s="215" t="str">
        <f>IF(info_parties!A65="","",info_parties!A65)</f>
        <v/>
      </c>
      <c r="B65" s="98" t="str">
        <f>IF(A65="","",MID(info_weblinks!$C$3,32,3))</f>
        <v/>
      </c>
      <c r="C65" s="98" t="str">
        <f>IF(info_parties!G65="","",info_parties!G65)</f>
        <v/>
      </c>
      <c r="D65" s="98" t="str">
        <f>IF(info_parties!K65="","",info_parties!K65)</f>
        <v/>
      </c>
      <c r="E65" s="98" t="str">
        <f>IF(info_parties!H65="","",info_parties!H65)</f>
        <v/>
      </c>
      <c r="F65" s="216" t="str">
        <f t="shared" si="4"/>
        <v/>
      </c>
      <c r="G65" s="217" t="str">
        <f t="shared" si="5"/>
        <v/>
      </c>
      <c r="H65" s="218" t="str">
        <f t="shared" si="6"/>
        <v/>
      </c>
      <c r="I65" s="219" t="str">
        <f t="shared" si="7"/>
        <v/>
      </c>
      <c r="J65" s="220" t="str">
        <f>IF(ISERROR(VLOOKUP($A65,parlvotes_lh!$A$11:$ZZ$200,6,FALSE))=TRUE,"",IF(VLOOKUP($A65,parlvotes_lh!$A$11:$ZZ$200,6,FALSE)=0,"",VLOOKUP($A65,parlvotes_lh!$A$11:$ZZ$200,6,FALSE)))</f>
        <v/>
      </c>
      <c r="K65" s="220" t="str">
        <f>IF(ISERROR(VLOOKUP($A65,parlvotes_lh!$A$11:$ZZ$200,26,FALSE))=TRUE,"",IF(VLOOKUP($A65,parlvotes_lh!$A$11:$ZZ$200,26,FALSE)=0,"",VLOOKUP($A65,parlvotes_lh!$A$11:$ZZ$200,26,FALSE)))</f>
        <v/>
      </c>
      <c r="L65" s="220" t="str">
        <f>IF(ISERROR(VLOOKUP($A65,parlvotes_lh!$A$11:$ZZ$200,46,FALSE))=TRUE,"",IF(VLOOKUP($A65,parlvotes_lh!$A$11:$ZZ$200,46,FALSE)=0,"",VLOOKUP($A65,parlvotes_lh!$A$11:$ZZ$200,46,FALSE)))</f>
        <v/>
      </c>
      <c r="M65" s="220" t="str">
        <f>IF(ISERROR(VLOOKUP($A65,parlvotes_lh!$A$11:$ZZ$200,66,FALSE))=TRUE,"",IF(VLOOKUP($A65,parlvotes_lh!$A$11:$ZZ$200,66,FALSE)=0,"",VLOOKUP($A65,parlvotes_lh!$A$11:$ZZ$200,66,FALSE)))</f>
        <v/>
      </c>
      <c r="N65" s="220" t="str">
        <f>IF(ISERROR(VLOOKUP($A65,parlvotes_lh!$A$11:$ZZ$200,86,FALSE))=TRUE,"",IF(VLOOKUP($A65,parlvotes_lh!$A$11:$ZZ$200,86,FALSE)=0,"",VLOOKUP($A65,parlvotes_lh!$A$11:$ZZ$200,86,FALSE)))</f>
        <v/>
      </c>
      <c r="O65" s="220" t="str">
        <f>IF(ISERROR(VLOOKUP($A65,parlvotes_lh!$A$11:$ZZ$200,106,FALSE))=TRUE,"",IF(VLOOKUP($A65,parlvotes_lh!$A$11:$ZZ$200,106,FALSE)=0,"",VLOOKUP($A65,parlvotes_lh!$A$11:$ZZ$200,106,FALSE)))</f>
        <v/>
      </c>
      <c r="P65" s="220" t="str">
        <f>IF(ISERROR(VLOOKUP($A65,parlvotes_lh!$A$11:$ZZ$200,126,FALSE))=TRUE,"",IF(VLOOKUP($A65,parlvotes_lh!$A$11:$ZZ$200,126,FALSE)=0,"",VLOOKUP($A65,parlvotes_lh!$A$11:$ZZ$200,126,FALSE)))</f>
        <v/>
      </c>
      <c r="Q65" s="221" t="str">
        <f>IF(ISERROR(VLOOKUP($A65,parlvotes_lh!$A$11:$ZZ$200,146,FALSE))=TRUE,"",IF(VLOOKUP($A65,parlvotes_lh!$A$11:$ZZ$200,146,FALSE)=0,"",VLOOKUP($A65,parlvotes_lh!$A$11:$ZZ$200,146,FALSE)))</f>
        <v/>
      </c>
      <c r="R65" s="221" t="str">
        <f>IF(ISERROR(VLOOKUP($A65,parlvotes_lh!$A$11:$ZZ$200,166,FALSE))=TRUE,"",IF(VLOOKUP($A65,parlvotes_lh!$A$11:$ZZ$200,166,FALSE)=0,"",VLOOKUP($A65,parlvotes_lh!$A$11:$ZZ$200,166,FALSE)))</f>
        <v/>
      </c>
      <c r="S65" s="221" t="str">
        <f>IF(ISERROR(VLOOKUP($A65,parlvotes_lh!$A$11:$ZZ$200,186,FALSE))=TRUE,"",IF(VLOOKUP($A65,parlvotes_lh!$A$11:$ZZ$200,186,FALSE)=0,"",VLOOKUP($A65,parlvotes_lh!$A$11:$ZZ$200,186,FALSE)))</f>
        <v/>
      </c>
      <c r="T65" s="221" t="str">
        <f>IF(ISERROR(VLOOKUP($A65,parlvotes_lh!$A$11:$ZZ$200,206,FALSE))=TRUE,"",IF(VLOOKUP($A65,parlvotes_lh!$A$11:$ZZ$200,206,FALSE)=0,"",VLOOKUP($A65,parlvotes_lh!$A$11:$ZZ$200,206,FALSE)))</f>
        <v/>
      </c>
      <c r="U65" s="221" t="str">
        <f>IF(ISERROR(VLOOKUP($A65,parlvotes_lh!$A$11:$ZZ$200,226,FALSE))=TRUE,"",IF(VLOOKUP($A65,parlvotes_lh!$A$11:$ZZ$200,226,FALSE)=0,"",VLOOKUP($A65,parlvotes_lh!$A$11:$ZZ$200,226,FALSE)))</f>
        <v/>
      </c>
      <c r="V65" s="221" t="str">
        <f>IF(ISERROR(VLOOKUP($A65,parlvotes_lh!$A$11:$ZZ$200,246,FALSE))=TRUE,"",IF(VLOOKUP($A65,parlvotes_lh!$A$11:$ZZ$200,246,FALSE)=0,"",VLOOKUP($A65,parlvotes_lh!$A$11:$ZZ$200,246,FALSE)))</f>
        <v/>
      </c>
      <c r="W65" s="221" t="str">
        <f>IF(ISERROR(VLOOKUP($A65,parlvotes_lh!$A$11:$ZZ$200,266,FALSE))=TRUE,"",IF(VLOOKUP($A65,parlvotes_lh!$A$11:$ZZ$200,266,FALSE)=0,"",VLOOKUP($A65,parlvotes_lh!$A$11:$ZZ$200,266,FALSE)))</f>
        <v/>
      </c>
      <c r="X65" s="221" t="str">
        <f>IF(ISERROR(VLOOKUP($A65,parlvotes_lh!$A$11:$ZZ$200,286,FALSE))=TRUE,"",IF(VLOOKUP($A65,parlvotes_lh!$A$11:$ZZ$200,286,FALSE)=0,"",VLOOKUP($A65,parlvotes_lh!$A$11:$ZZ$200,286,FALSE)))</f>
        <v/>
      </c>
      <c r="Y65" s="221" t="str">
        <f>IF(ISERROR(VLOOKUP($A65,parlvotes_lh!$A$11:$ZZ$200,306,FALSE))=TRUE,"",IF(VLOOKUP($A65,parlvotes_lh!$A$11:$ZZ$200,306,FALSE)=0,"",VLOOKUP($A65,parlvotes_lh!$A$11:$ZZ$200,306,FALSE)))</f>
        <v/>
      </c>
      <c r="Z65" s="221" t="str">
        <f>IF(ISERROR(VLOOKUP($A65,parlvotes_lh!$A$11:$ZZ$200,326,FALSE))=TRUE,"",IF(VLOOKUP($A65,parlvotes_lh!$A$11:$ZZ$200,326,FALSE)=0,"",VLOOKUP($A65,parlvotes_lh!$A$11:$ZZ$200,326,FALSE)))</f>
        <v/>
      </c>
      <c r="AA65" s="221" t="str">
        <f>IF(ISERROR(VLOOKUP($A65,parlvotes_lh!$A$11:$ZZ$200,346,FALSE))=TRUE,"",IF(VLOOKUP($A65,parlvotes_lh!$A$11:$ZZ$200,346,FALSE)=0,"",VLOOKUP($A65,parlvotes_lh!$A$11:$ZZ$200,346,FALSE)))</f>
        <v/>
      </c>
      <c r="AB65" s="221" t="str">
        <f>IF(ISERROR(VLOOKUP($A65,parlvotes_lh!$A$11:$ZZ$200,366,FALSE))=TRUE,"",IF(VLOOKUP($A65,parlvotes_lh!$A$11:$ZZ$200,366,FALSE)=0,"",VLOOKUP($A65,parlvotes_lh!$A$11:$ZZ$200,366,FALSE)))</f>
        <v/>
      </c>
      <c r="AC65" s="221" t="str">
        <f>IF(ISERROR(VLOOKUP($A65,parlvotes_lh!$A$11:$ZZ$200,386,FALSE))=TRUE,"",IF(VLOOKUP($A65,parlvotes_lh!$A$11:$ZZ$200,386,FALSE)=0,"",VLOOKUP($A65,parlvotes_lh!$A$11:$ZZ$200,386,FALSE)))</f>
        <v/>
      </c>
    </row>
    <row r="66" spans="1:29" ht="13.5" customHeight="1" x14ac:dyDescent="0.25">
      <c r="A66" s="215" t="str">
        <f>IF(info_parties!A66="","",info_parties!A66)</f>
        <v/>
      </c>
      <c r="B66" s="98" t="str">
        <f>IF(A66="","",MID(info_weblinks!$C$3,32,3))</f>
        <v/>
      </c>
      <c r="C66" s="98" t="str">
        <f>IF(info_parties!G66="","",info_parties!G66)</f>
        <v/>
      </c>
      <c r="D66" s="98" t="str">
        <f>IF(info_parties!K66="","",info_parties!K66)</f>
        <v/>
      </c>
      <c r="E66" s="98" t="str">
        <f>IF(info_parties!H66="","",info_parties!H66)</f>
        <v/>
      </c>
      <c r="F66" s="216" t="str">
        <f t="shared" ref="F66:F97" si="8">IF(MAX(J66:AC66)=0,"",INDEX(J$1:AC$1,MATCH(TRUE,INDEX((J66:AC66&lt;&gt;""),0),0)))</f>
        <v/>
      </c>
      <c r="G66" s="217" t="str">
        <f t="shared" ref="G66:G97" si="9">IF(MAX(J66:AC66)=0,"",INDEX(J$1:AC$1,1,MATCH(LOOKUP(9.99+307,J66:AC66),J66:AC66,0)))</f>
        <v/>
      </c>
      <c r="H66" s="218" t="str">
        <f t="shared" ref="H66:H97" si="10">IF(MAX(J66:AC66)=0,"",MAX(J66:AC66))</f>
        <v/>
      </c>
      <c r="I66" s="219" t="str">
        <f t="shared" ref="I66:I97" si="11">IF(H66="","",INDEX(J$1:AC$1,1,MATCH(H66,J66:AC66,0)))</f>
        <v/>
      </c>
      <c r="J66" s="220" t="str">
        <f>IF(ISERROR(VLOOKUP($A66,parlvotes_lh!$A$11:$ZZ$200,6,FALSE))=TRUE,"",IF(VLOOKUP($A66,parlvotes_lh!$A$11:$ZZ$200,6,FALSE)=0,"",VLOOKUP($A66,parlvotes_lh!$A$11:$ZZ$200,6,FALSE)))</f>
        <v/>
      </c>
      <c r="K66" s="220" t="str">
        <f>IF(ISERROR(VLOOKUP($A66,parlvotes_lh!$A$11:$ZZ$200,26,FALSE))=TRUE,"",IF(VLOOKUP($A66,parlvotes_lh!$A$11:$ZZ$200,26,FALSE)=0,"",VLOOKUP($A66,parlvotes_lh!$A$11:$ZZ$200,26,FALSE)))</f>
        <v/>
      </c>
      <c r="L66" s="220" t="str">
        <f>IF(ISERROR(VLOOKUP($A66,parlvotes_lh!$A$11:$ZZ$200,46,FALSE))=TRUE,"",IF(VLOOKUP($A66,parlvotes_lh!$A$11:$ZZ$200,46,FALSE)=0,"",VLOOKUP($A66,parlvotes_lh!$A$11:$ZZ$200,46,FALSE)))</f>
        <v/>
      </c>
      <c r="M66" s="220" t="str">
        <f>IF(ISERROR(VLOOKUP($A66,parlvotes_lh!$A$11:$ZZ$200,66,FALSE))=TRUE,"",IF(VLOOKUP($A66,parlvotes_lh!$A$11:$ZZ$200,66,FALSE)=0,"",VLOOKUP($A66,parlvotes_lh!$A$11:$ZZ$200,66,FALSE)))</f>
        <v/>
      </c>
      <c r="N66" s="220" t="str">
        <f>IF(ISERROR(VLOOKUP($A66,parlvotes_lh!$A$11:$ZZ$200,86,FALSE))=TRUE,"",IF(VLOOKUP($A66,parlvotes_lh!$A$11:$ZZ$200,86,FALSE)=0,"",VLOOKUP($A66,parlvotes_lh!$A$11:$ZZ$200,86,FALSE)))</f>
        <v/>
      </c>
      <c r="O66" s="220" t="str">
        <f>IF(ISERROR(VLOOKUP($A66,parlvotes_lh!$A$11:$ZZ$200,106,FALSE))=TRUE,"",IF(VLOOKUP($A66,parlvotes_lh!$A$11:$ZZ$200,106,FALSE)=0,"",VLOOKUP($A66,parlvotes_lh!$A$11:$ZZ$200,106,FALSE)))</f>
        <v/>
      </c>
      <c r="P66" s="220" t="str">
        <f>IF(ISERROR(VLOOKUP($A66,parlvotes_lh!$A$11:$ZZ$200,126,FALSE))=TRUE,"",IF(VLOOKUP($A66,parlvotes_lh!$A$11:$ZZ$200,126,FALSE)=0,"",VLOOKUP($A66,parlvotes_lh!$A$11:$ZZ$200,126,FALSE)))</f>
        <v/>
      </c>
      <c r="Q66" s="221" t="str">
        <f>IF(ISERROR(VLOOKUP($A66,parlvotes_lh!$A$11:$ZZ$200,146,FALSE))=TRUE,"",IF(VLOOKUP($A66,parlvotes_lh!$A$11:$ZZ$200,146,FALSE)=0,"",VLOOKUP($A66,parlvotes_lh!$A$11:$ZZ$200,146,FALSE)))</f>
        <v/>
      </c>
      <c r="R66" s="221" t="str">
        <f>IF(ISERROR(VLOOKUP($A66,parlvotes_lh!$A$11:$ZZ$200,166,FALSE))=TRUE,"",IF(VLOOKUP($A66,parlvotes_lh!$A$11:$ZZ$200,166,FALSE)=0,"",VLOOKUP($A66,parlvotes_lh!$A$11:$ZZ$200,166,FALSE)))</f>
        <v/>
      </c>
      <c r="S66" s="221" t="str">
        <f>IF(ISERROR(VLOOKUP($A66,parlvotes_lh!$A$11:$ZZ$200,186,FALSE))=TRUE,"",IF(VLOOKUP($A66,parlvotes_lh!$A$11:$ZZ$200,186,FALSE)=0,"",VLOOKUP($A66,parlvotes_lh!$A$11:$ZZ$200,186,FALSE)))</f>
        <v/>
      </c>
      <c r="T66" s="221" t="str">
        <f>IF(ISERROR(VLOOKUP($A66,parlvotes_lh!$A$11:$ZZ$200,206,FALSE))=TRUE,"",IF(VLOOKUP($A66,parlvotes_lh!$A$11:$ZZ$200,206,FALSE)=0,"",VLOOKUP($A66,parlvotes_lh!$A$11:$ZZ$200,206,FALSE)))</f>
        <v/>
      </c>
      <c r="U66" s="221" t="str">
        <f>IF(ISERROR(VLOOKUP($A66,parlvotes_lh!$A$11:$ZZ$200,226,FALSE))=TRUE,"",IF(VLOOKUP($A66,parlvotes_lh!$A$11:$ZZ$200,226,FALSE)=0,"",VLOOKUP($A66,parlvotes_lh!$A$11:$ZZ$200,226,FALSE)))</f>
        <v/>
      </c>
      <c r="V66" s="221" t="str">
        <f>IF(ISERROR(VLOOKUP($A66,parlvotes_lh!$A$11:$ZZ$200,246,FALSE))=TRUE,"",IF(VLOOKUP($A66,parlvotes_lh!$A$11:$ZZ$200,246,FALSE)=0,"",VLOOKUP($A66,parlvotes_lh!$A$11:$ZZ$200,246,FALSE)))</f>
        <v/>
      </c>
      <c r="W66" s="221" t="str">
        <f>IF(ISERROR(VLOOKUP($A66,parlvotes_lh!$A$11:$ZZ$200,266,FALSE))=TRUE,"",IF(VLOOKUP($A66,parlvotes_lh!$A$11:$ZZ$200,266,FALSE)=0,"",VLOOKUP($A66,parlvotes_lh!$A$11:$ZZ$200,266,FALSE)))</f>
        <v/>
      </c>
      <c r="X66" s="221" t="str">
        <f>IF(ISERROR(VLOOKUP($A66,parlvotes_lh!$A$11:$ZZ$200,286,FALSE))=TRUE,"",IF(VLOOKUP($A66,parlvotes_lh!$A$11:$ZZ$200,286,FALSE)=0,"",VLOOKUP($A66,parlvotes_lh!$A$11:$ZZ$200,286,FALSE)))</f>
        <v/>
      </c>
      <c r="Y66" s="221" t="str">
        <f>IF(ISERROR(VLOOKUP($A66,parlvotes_lh!$A$11:$ZZ$200,306,FALSE))=TRUE,"",IF(VLOOKUP($A66,parlvotes_lh!$A$11:$ZZ$200,306,FALSE)=0,"",VLOOKUP($A66,parlvotes_lh!$A$11:$ZZ$200,306,FALSE)))</f>
        <v/>
      </c>
      <c r="Z66" s="221" t="str">
        <f>IF(ISERROR(VLOOKUP($A66,parlvotes_lh!$A$11:$ZZ$200,326,FALSE))=TRUE,"",IF(VLOOKUP($A66,parlvotes_lh!$A$11:$ZZ$200,326,FALSE)=0,"",VLOOKUP($A66,parlvotes_lh!$A$11:$ZZ$200,326,FALSE)))</f>
        <v/>
      </c>
      <c r="AA66" s="221" t="str">
        <f>IF(ISERROR(VLOOKUP($A66,parlvotes_lh!$A$11:$ZZ$200,346,FALSE))=TRUE,"",IF(VLOOKUP($A66,parlvotes_lh!$A$11:$ZZ$200,346,FALSE)=0,"",VLOOKUP($A66,parlvotes_lh!$A$11:$ZZ$200,346,FALSE)))</f>
        <v/>
      </c>
      <c r="AB66" s="221" t="str">
        <f>IF(ISERROR(VLOOKUP($A66,parlvotes_lh!$A$11:$ZZ$200,366,FALSE))=TRUE,"",IF(VLOOKUP($A66,parlvotes_lh!$A$11:$ZZ$200,366,FALSE)=0,"",VLOOKUP($A66,parlvotes_lh!$A$11:$ZZ$200,366,FALSE)))</f>
        <v/>
      </c>
      <c r="AC66" s="221" t="str">
        <f>IF(ISERROR(VLOOKUP($A66,parlvotes_lh!$A$11:$ZZ$200,386,FALSE))=TRUE,"",IF(VLOOKUP($A66,parlvotes_lh!$A$11:$ZZ$200,386,FALSE)=0,"",VLOOKUP($A66,parlvotes_lh!$A$11:$ZZ$200,386,FALSE)))</f>
        <v/>
      </c>
    </row>
    <row r="67" spans="1:29" ht="13.5" customHeight="1" x14ac:dyDescent="0.25">
      <c r="A67" s="215" t="str">
        <f>IF(info_parties!A67="","",info_parties!A67)</f>
        <v/>
      </c>
      <c r="B67" s="98" t="str">
        <f>IF(A67="","",MID(info_weblinks!$C$3,32,3))</f>
        <v/>
      </c>
      <c r="C67" s="98" t="str">
        <f>IF(info_parties!G67="","",info_parties!G67)</f>
        <v/>
      </c>
      <c r="D67" s="98" t="str">
        <f>IF(info_parties!K67="","",info_parties!K67)</f>
        <v/>
      </c>
      <c r="E67" s="98" t="str">
        <f>IF(info_parties!H67="","",info_parties!H67)</f>
        <v/>
      </c>
      <c r="F67" s="216" t="str">
        <f t="shared" si="8"/>
        <v/>
      </c>
      <c r="G67" s="217" t="str">
        <f t="shared" si="9"/>
        <v/>
      </c>
      <c r="H67" s="218" t="str">
        <f t="shared" si="10"/>
        <v/>
      </c>
      <c r="I67" s="219" t="str">
        <f t="shared" si="11"/>
        <v/>
      </c>
      <c r="J67" s="220" t="str">
        <f>IF(ISERROR(VLOOKUP($A67,parlvotes_lh!$A$11:$ZZ$200,6,FALSE))=TRUE,"",IF(VLOOKUP($A67,parlvotes_lh!$A$11:$ZZ$200,6,FALSE)=0,"",VLOOKUP($A67,parlvotes_lh!$A$11:$ZZ$200,6,FALSE)))</f>
        <v/>
      </c>
      <c r="K67" s="220" t="str">
        <f>IF(ISERROR(VLOOKUP($A67,parlvotes_lh!$A$11:$ZZ$200,26,FALSE))=TRUE,"",IF(VLOOKUP($A67,parlvotes_lh!$A$11:$ZZ$200,26,FALSE)=0,"",VLOOKUP($A67,parlvotes_lh!$A$11:$ZZ$200,26,FALSE)))</f>
        <v/>
      </c>
      <c r="L67" s="220" t="str">
        <f>IF(ISERROR(VLOOKUP($A67,parlvotes_lh!$A$11:$ZZ$200,46,FALSE))=TRUE,"",IF(VLOOKUP($A67,parlvotes_lh!$A$11:$ZZ$200,46,FALSE)=0,"",VLOOKUP($A67,parlvotes_lh!$A$11:$ZZ$200,46,FALSE)))</f>
        <v/>
      </c>
      <c r="M67" s="220" t="str">
        <f>IF(ISERROR(VLOOKUP($A67,parlvotes_lh!$A$11:$ZZ$200,66,FALSE))=TRUE,"",IF(VLOOKUP($A67,parlvotes_lh!$A$11:$ZZ$200,66,FALSE)=0,"",VLOOKUP($A67,parlvotes_lh!$A$11:$ZZ$200,66,FALSE)))</f>
        <v/>
      </c>
      <c r="N67" s="220" t="str">
        <f>IF(ISERROR(VLOOKUP($A67,parlvotes_lh!$A$11:$ZZ$200,86,FALSE))=TRUE,"",IF(VLOOKUP($A67,parlvotes_lh!$A$11:$ZZ$200,86,FALSE)=0,"",VLOOKUP($A67,parlvotes_lh!$A$11:$ZZ$200,86,FALSE)))</f>
        <v/>
      </c>
      <c r="O67" s="220" t="str">
        <f>IF(ISERROR(VLOOKUP($A67,parlvotes_lh!$A$11:$ZZ$200,106,FALSE))=TRUE,"",IF(VLOOKUP($A67,parlvotes_lh!$A$11:$ZZ$200,106,FALSE)=0,"",VLOOKUP($A67,parlvotes_lh!$A$11:$ZZ$200,106,FALSE)))</f>
        <v/>
      </c>
      <c r="P67" s="220" t="str">
        <f>IF(ISERROR(VLOOKUP($A67,parlvotes_lh!$A$11:$ZZ$200,126,FALSE))=TRUE,"",IF(VLOOKUP($A67,parlvotes_lh!$A$11:$ZZ$200,126,FALSE)=0,"",VLOOKUP($A67,parlvotes_lh!$A$11:$ZZ$200,126,FALSE)))</f>
        <v/>
      </c>
      <c r="Q67" s="221" t="str">
        <f>IF(ISERROR(VLOOKUP($A67,parlvotes_lh!$A$11:$ZZ$200,146,FALSE))=TRUE,"",IF(VLOOKUP($A67,parlvotes_lh!$A$11:$ZZ$200,146,FALSE)=0,"",VLOOKUP($A67,parlvotes_lh!$A$11:$ZZ$200,146,FALSE)))</f>
        <v/>
      </c>
      <c r="R67" s="221" t="str">
        <f>IF(ISERROR(VLOOKUP($A67,parlvotes_lh!$A$11:$ZZ$200,166,FALSE))=TRUE,"",IF(VLOOKUP($A67,parlvotes_lh!$A$11:$ZZ$200,166,FALSE)=0,"",VLOOKUP($A67,parlvotes_lh!$A$11:$ZZ$200,166,FALSE)))</f>
        <v/>
      </c>
      <c r="S67" s="221" t="str">
        <f>IF(ISERROR(VLOOKUP($A67,parlvotes_lh!$A$11:$ZZ$200,186,FALSE))=TRUE,"",IF(VLOOKUP($A67,parlvotes_lh!$A$11:$ZZ$200,186,FALSE)=0,"",VLOOKUP($A67,parlvotes_lh!$A$11:$ZZ$200,186,FALSE)))</f>
        <v/>
      </c>
      <c r="T67" s="221" t="str">
        <f>IF(ISERROR(VLOOKUP($A67,parlvotes_lh!$A$11:$ZZ$200,206,FALSE))=TRUE,"",IF(VLOOKUP($A67,parlvotes_lh!$A$11:$ZZ$200,206,FALSE)=0,"",VLOOKUP($A67,parlvotes_lh!$A$11:$ZZ$200,206,FALSE)))</f>
        <v/>
      </c>
      <c r="U67" s="221" t="str">
        <f>IF(ISERROR(VLOOKUP($A67,parlvotes_lh!$A$11:$ZZ$200,226,FALSE))=TRUE,"",IF(VLOOKUP($A67,parlvotes_lh!$A$11:$ZZ$200,226,FALSE)=0,"",VLOOKUP($A67,parlvotes_lh!$A$11:$ZZ$200,226,FALSE)))</f>
        <v/>
      </c>
      <c r="V67" s="221" t="str">
        <f>IF(ISERROR(VLOOKUP($A67,parlvotes_lh!$A$11:$ZZ$200,246,FALSE))=TRUE,"",IF(VLOOKUP($A67,parlvotes_lh!$A$11:$ZZ$200,246,FALSE)=0,"",VLOOKUP($A67,parlvotes_lh!$A$11:$ZZ$200,246,FALSE)))</f>
        <v/>
      </c>
      <c r="W67" s="221" t="str">
        <f>IF(ISERROR(VLOOKUP($A67,parlvotes_lh!$A$11:$ZZ$200,266,FALSE))=TRUE,"",IF(VLOOKUP($A67,parlvotes_lh!$A$11:$ZZ$200,266,FALSE)=0,"",VLOOKUP($A67,parlvotes_lh!$A$11:$ZZ$200,266,FALSE)))</f>
        <v/>
      </c>
      <c r="X67" s="221" t="str">
        <f>IF(ISERROR(VLOOKUP($A67,parlvotes_lh!$A$11:$ZZ$200,286,FALSE))=TRUE,"",IF(VLOOKUP($A67,parlvotes_lh!$A$11:$ZZ$200,286,FALSE)=0,"",VLOOKUP($A67,parlvotes_lh!$A$11:$ZZ$200,286,FALSE)))</f>
        <v/>
      </c>
      <c r="Y67" s="221" t="str">
        <f>IF(ISERROR(VLOOKUP($A67,parlvotes_lh!$A$11:$ZZ$200,306,FALSE))=TRUE,"",IF(VLOOKUP($A67,parlvotes_lh!$A$11:$ZZ$200,306,FALSE)=0,"",VLOOKUP($A67,parlvotes_lh!$A$11:$ZZ$200,306,FALSE)))</f>
        <v/>
      </c>
      <c r="Z67" s="221" t="str">
        <f>IF(ISERROR(VLOOKUP($A67,parlvotes_lh!$A$11:$ZZ$200,326,FALSE))=TRUE,"",IF(VLOOKUP($A67,parlvotes_lh!$A$11:$ZZ$200,326,FALSE)=0,"",VLOOKUP($A67,parlvotes_lh!$A$11:$ZZ$200,326,FALSE)))</f>
        <v/>
      </c>
      <c r="AA67" s="221" t="str">
        <f>IF(ISERROR(VLOOKUP($A67,parlvotes_lh!$A$11:$ZZ$200,346,FALSE))=TRUE,"",IF(VLOOKUP($A67,parlvotes_lh!$A$11:$ZZ$200,346,FALSE)=0,"",VLOOKUP($A67,parlvotes_lh!$A$11:$ZZ$200,346,FALSE)))</f>
        <v/>
      </c>
      <c r="AB67" s="221" t="str">
        <f>IF(ISERROR(VLOOKUP($A67,parlvotes_lh!$A$11:$ZZ$200,366,FALSE))=TRUE,"",IF(VLOOKUP($A67,parlvotes_lh!$A$11:$ZZ$200,366,FALSE)=0,"",VLOOKUP($A67,parlvotes_lh!$A$11:$ZZ$200,366,FALSE)))</f>
        <v/>
      </c>
      <c r="AC67" s="221" t="str">
        <f>IF(ISERROR(VLOOKUP($A67,parlvotes_lh!$A$11:$ZZ$200,386,FALSE))=TRUE,"",IF(VLOOKUP($A67,parlvotes_lh!$A$11:$ZZ$200,386,FALSE)=0,"",VLOOKUP($A67,parlvotes_lh!$A$11:$ZZ$200,386,FALSE)))</f>
        <v/>
      </c>
    </row>
    <row r="68" spans="1:29" ht="13.5" customHeight="1" x14ac:dyDescent="0.25">
      <c r="A68" s="215" t="str">
        <f>IF(info_parties!A68="","",info_parties!A68)</f>
        <v/>
      </c>
      <c r="B68" s="98" t="str">
        <f>IF(A68="","",MID(info_weblinks!$C$3,32,3))</f>
        <v/>
      </c>
      <c r="C68" s="98" t="str">
        <f>IF(info_parties!G68="","",info_parties!G68)</f>
        <v/>
      </c>
      <c r="D68" s="98" t="str">
        <f>IF(info_parties!K68="","",info_parties!K68)</f>
        <v/>
      </c>
      <c r="E68" s="98" t="str">
        <f>IF(info_parties!H68="","",info_parties!H68)</f>
        <v/>
      </c>
      <c r="F68" s="216" t="str">
        <f t="shared" si="8"/>
        <v/>
      </c>
      <c r="G68" s="217" t="str">
        <f t="shared" si="9"/>
        <v/>
      </c>
      <c r="H68" s="218" t="str">
        <f t="shared" si="10"/>
        <v/>
      </c>
      <c r="I68" s="219" t="str">
        <f t="shared" si="11"/>
        <v/>
      </c>
      <c r="J68" s="220" t="str">
        <f>IF(ISERROR(VLOOKUP($A68,parlvotes_lh!$A$11:$ZZ$200,6,FALSE))=TRUE,"",IF(VLOOKUP($A68,parlvotes_lh!$A$11:$ZZ$200,6,FALSE)=0,"",VLOOKUP($A68,parlvotes_lh!$A$11:$ZZ$200,6,FALSE)))</f>
        <v/>
      </c>
      <c r="K68" s="220" t="str">
        <f>IF(ISERROR(VLOOKUP($A68,parlvotes_lh!$A$11:$ZZ$200,26,FALSE))=TRUE,"",IF(VLOOKUP($A68,parlvotes_lh!$A$11:$ZZ$200,26,FALSE)=0,"",VLOOKUP($A68,parlvotes_lh!$A$11:$ZZ$200,26,FALSE)))</f>
        <v/>
      </c>
      <c r="L68" s="220" t="str">
        <f>IF(ISERROR(VLOOKUP($A68,parlvotes_lh!$A$11:$ZZ$200,46,FALSE))=TRUE,"",IF(VLOOKUP($A68,parlvotes_lh!$A$11:$ZZ$200,46,FALSE)=0,"",VLOOKUP($A68,parlvotes_lh!$A$11:$ZZ$200,46,FALSE)))</f>
        <v/>
      </c>
      <c r="M68" s="220" t="str">
        <f>IF(ISERROR(VLOOKUP($A68,parlvotes_lh!$A$11:$ZZ$200,66,FALSE))=TRUE,"",IF(VLOOKUP($A68,parlvotes_lh!$A$11:$ZZ$200,66,FALSE)=0,"",VLOOKUP($A68,parlvotes_lh!$A$11:$ZZ$200,66,FALSE)))</f>
        <v/>
      </c>
      <c r="N68" s="220" t="str">
        <f>IF(ISERROR(VLOOKUP($A68,parlvotes_lh!$A$11:$ZZ$200,86,FALSE))=TRUE,"",IF(VLOOKUP($A68,parlvotes_lh!$A$11:$ZZ$200,86,FALSE)=0,"",VLOOKUP($A68,parlvotes_lh!$A$11:$ZZ$200,86,FALSE)))</f>
        <v/>
      </c>
      <c r="O68" s="220" t="str">
        <f>IF(ISERROR(VLOOKUP($A68,parlvotes_lh!$A$11:$ZZ$200,106,FALSE))=TRUE,"",IF(VLOOKUP($A68,parlvotes_lh!$A$11:$ZZ$200,106,FALSE)=0,"",VLOOKUP($A68,parlvotes_lh!$A$11:$ZZ$200,106,FALSE)))</f>
        <v/>
      </c>
      <c r="P68" s="220" t="str">
        <f>IF(ISERROR(VLOOKUP($A68,parlvotes_lh!$A$11:$ZZ$200,126,FALSE))=TRUE,"",IF(VLOOKUP($A68,parlvotes_lh!$A$11:$ZZ$200,126,FALSE)=0,"",VLOOKUP($A68,parlvotes_lh!$A$11:$ZZ$200,126,FALSE)))</f>
        <v/>
      </c>
      <c r="Q68" s="221" t="str">
        <f>IF(ISERROR(VLOOKUP($A68,parlvotes_lh!$A$11:$ZZ$200,146,FALSE))=TRUE,"",IF(VLOOKUP($A68,parlvotes_lh!$A$11:$ZZ$200,146,FALSE)=0,"",VLOOKUP($A68,parlvotes_lh!$A$11:$ZZ$200,146,FALSE)))</f>
        <v/>
      </c>
      <c r="R68" s="221" t="str">
        <f>IF(ISERROR(VLOOKUP($A68,parlvotes_lh!$A$11:$ZZ$200,166,FALSE))=TRUE,"",IF(VLOOKUP($A68,parlvotes_lh!$A$11:$ZZ$200,166,FALSE)=0,"",VLOOKUP($A68,parlvotes_lh!$A$11:$ZZ$200,166,FALSE)))</f>
        <v/>
      </c>
      <c r="S68" s="221" t="str">
        <f>IF(ISERROR(VLOOKUP($A68,parlvotes_lh!$A$11:$ZZ$200,186,FALSE))=TRUE,"",IF(VLOOKUP($A68,parlvotes_lh!$A$11:$ZZ$200,186,FALSE)=0,"",VLOOKUP($A68,parlvotes_lh!$A$11:$ZZ$200,186,FALSE)))</f>
        <v/>
      </c>
      <c r="T68" s="221" t="str">
        <f>IF(ISERROR(VLOOKUP($A68,parlvotes_lh!$A$11:$ZZ$200,206,FALSE))=TRUE,"",IF(VLOOKUP($A68,parlvotes_lh!$A$11:$ZZ$200,206,FALSE)=0,"",VLOOKUP($A68,parlvotes_lh!$A$11:$ZZ$200,206,FALSE)))</f>
        <v/>
      </c>
      <c r="U68" s="221" t="str">
        <f>IF(ISERROR(VLOOKUP($A68,parlvotes_lh!$A$11:$ZZ$200,226,FALSE))=TRUE,"",IF(VLOOKUP($A68,parlvotes_lh!$A$11:$ZZ$200,226,FALSE)=0,"",VLOOKUP($A68,parlvotes_lh!$A$11:$ZZ$200,226,FALSE)))</f>
        <v/>
      </c>
      <c r="V68" s="221" t="str">
        <f>IF(ISERROR(VLOOKUP($A68,parlvotes_lh!$A$11:$ZZ$200,246,FALSE))=TRUE,"",IF(VLOOKUP($A68,parlvotes_lh!$A$11:$ZZ$200,246,FALSE)=0,"",VLOOKUP($A68,parlvotes_lh!$A$11:$ZZ$200,246,FALSE)))</f>
        <v/>
      </c>
      <c r="W68" s="221" t="str">
        <f>IF(ISERROR(VLOOKUP($A68,parlvotes_lh!$A$11:$ZZ$200,266,FALSE))=TRUE,"",IF(VLOOKUP($A68,parlvotes_lh!$A$11:$ZZ$200,266,FALSE)=0,"",VLOOKUP($A68,parlvotes_lh!$A$11:$ZZ$200,266,FALSE)))</f>
        <v/>
      </c>
      <c r="X68" s="221" t="str">
        <f>IF(ISERROR(VLOOKUP($A68,parlvotes_lh!$A$11:$ZZ$200,286,FALSE))=TRUE,"",IF(VLOOKUP($A68,parlvotes_lh!$A$11:$ZZ$200,286,FALSE)=0,"",VLOOKUP($A68,parlvotes_lh!$A$11:$ZZ$200,286,FALSE)))</f>
        <v/>
      </c>
      <c r="Y68" s="221" t="str">
        <f>IF(ISERROR(VLOOKUP($A68,parlvotes_lh!$A$11:$ZZ$200,306,FALSE))=TRUE,"",IF(VLOOKUP($A68,parlvotes_lh!$A$11:$ZZ$200,306,FALSE)=0,"",VLOOKUP($A68,parlvotes_lh!$A$11:$ZZ$200,306,FALSE)))</f>
        <v/>
      </c>
      <c r="Z68" s="221" t="str">
        <f>IF(ISERROR(VLOOKUP($A68,parlvotes_lh!$A$11:$ZZ$200,326,FALSE))=TRUE,"",IF(VLOOKUP($A68,parlvotes_lh!$A$11:$ZZ$200,326,FALSE)=0,"",VLOOKUP($A68,parlvotes_lh!$A$11:$ZZ$200,326,FALSE)))</f>
        <v/>
      </c>
      <c r="AA68" s="221" t="str">
        <f>IF(ISERROR(VLOOKUP($A68,parlvotes_lh!$A$11:$ZZ$200,346,FALSE))=TRUE,"",IF(VLOOKUP($A68,parlvotes_lh!$A$11:$ZZ$200,346,FALSE)=0,"",VLOOKUP($A68,parlvotes_lh!$A$11:$ZZ$200,346,FALSE)))</f>
        <v/>
      </c>
      <c r="AB68" s="221" t="str">
        <f>IF(ISERROR(VLOOKUP($A68,parlvotes_lh!$A$11:$ZZ$200,366,FALSE))=TRUE,"",IF(VLOOKUP($A68,parlvotes_lh!$A$11:$ZZ$200,366,FALSE)=0,"",VLOOKUP($A68,parlvotes_lh!$A$11:$ZZ$200,366,FALSE)))</f>
        <v/>
      </c>
      <c r="AC68" s="221" t="str">
        <f>IF(ISERROR(VLOOKUP($A68,parlvotes_lh!$A$11:$ZZ$200,386,FALSE))=TRUE,"",IF(VLOOKUP($A68,parlvotes_lh!$A$11:$ZZ$200,386,FALSE)=0,"",VLOOKUP($A68,parlvotes_lh!$A$11:$ZZ$200,386,FALSE)))</f>
        <v/>
      </c>
    </row>
    <row r="69" spans="1:29" ht="13.5" customHeight="1" x14ac:dyDescent="0.25">
      <c r="A69" s="215" t="str">
        <f>IF(info_parties!A69="","",info_parties!A69)</f>
        <v/>
      </c>
      <c r="B69" s="98" t="str">
        <f>IF(A69="","",MID(info_weblinks!$C$3,32,3))</f>
        <v/>
      </c>
      <c r="C69" s="98" t="str">
        <f>IF(info_parties!G69="","",info_parties!G69)</f>
        <v/>
      </c>
      <c r="D69" s="98" t="str">
        <f>IF(info_parties!K69="","",info_parties!K69)</f>
        <v/>
      </c>
      <c r="E69" s="98" t="str">
        <f>IF(info_parties!H69="","",info_parties!H69)</f>
        <v/>
      </c>
      <c r="F69" s="216" t="str">
        <f t="shared" si="8"/>
        <v/>
      </c>
      <c r="G69" s="217" t="str">
        <f t="shared" si="9"/>
        <v/>
      </c>
      <c r="H69" s="218" t="str">
        <f t="shared" si="10"/>
        <v/>
      </c>
      <c r="I69" s="219" t="str">
        <f t="shared" si="11"/>
        <v/>
      </c>
      <c r="J69" s="220" t="str">
        <f>IF(ISERROR(VLOOKUP($A69,parlvotes_lh!$A$11:$ZZ$200,6,FALSE))=TRUE,"",IF(VLOOKUP($A69,parlvotes_lh!$A$11:$ZZ$200,6,FALSE)=0,"",VLOOKUP($A69,parlvotes_lh!$A$11:$ZZ$200,6,FALSE)))</f>
        <v/>
      </c>
      <c r="K69" s="220" t="str">
        <f>IF(ISERROR(VLOOKUP($A69,parlvotes_lh!$A$11:$ZZ$200,26,FALSE))=TRUE,"",IF(VLOOKUP($A69,parlvotes_lh!$A$11:$ZZ$200,26,FALSE)=0,"",VLOOKUP($A69,parlvotes_lh!$A$11:$ZZ$200,26,FALSE)))</f>
        <v/>
      </c>
      <c r="L69" s="220" t="str">
        <f>IF(ISERROR(VLOOKUP($A69,parlvotes_lh!$A$11:$ZZ$200,46,FALSE))=TRUE,"",IF(VLOOKUP($A69,parlvotes_lh!$A$11:$ZZ$200,46,FALSE)=0,"",VLOOKUP($A69,parlvotes_lh!$A$11:$ZZ$200,46,FALSE)))</f>
        <v/>
      </c>
      <c r="M69" s="220" t="str">
        <f>IF(ISERROR(VLOOKUP($A69,parlvotes_lh!$A$11:$ZZ$200,66,FALSE))=TRUE,"",IF(VLOOKUP($A69,parlvotes_lh!$A$11:$ZZ$200,66,FALSE)=0,"",VLOOKUP($A69,parlvotes_lh!$A$11:$ZZ$200,66,FALSE)))</f>
        <v/>
      </c>
      <c r="N69" s="220" t="str">
        <f>IF(ISERROR(VLOOKUP($A69,parlvotes_lh!$A$11:$ZZ$200,86,FALSE))=TRUE,"",IF(VLOOKUP($A69,parlvotes_lh!$A$11:$ZZ$200,86,FALSE)=0,"",VLOOKUP($A69,parlvotes_lh!$A$11:$ZZ$200,86,FALSE)))</f>
        <v/>
      </c>
      <c r="O69" s="220" t="str">
        <f>IF(ISERROR(VLOOKUP($A69,parlvotes_lh!$A$11:$ZZ$200,106,FALSE))=TRUE,"",IF(VLOOKUP($A69,parlvotes_lh!$A$11:$ZZ$200,106,FALSE)=0,"",VLOOKUP($A69,parlvotes_lh!$A$11:$ZZ$200,106,FALSE)))</f>
        <v/>
      </c>
      <c r="P69" s="220" t="str">
        <f>IF(ISERROR(VLOOKUP($A69,parlvotes_lh!$A$11:$ZZ$200,126,FALSE))=TRUE,"",IF(VLOOKUP($A69,parlvotes_lh!$A$11:$ZZ$200,126,FALSE)=0,"",VLOOKUP($A69,parlvotes_lh!$A$11:$ZZ$200,126,FALSE)))</f>
        <v/>
      </c>
      <c r="Q69" s="221" t="str">
        <f>IF(ISERROR(VLOOKUP($A69,parlvotes_lh!$A$11:$ZZ$200,146,FALSE))=TRUE,"",IF(VLOOKUP($A69,parlvotes_lh!$A$11:$ZZ$200,146,FALSE)=0,"",VLOOKUP($A69,parlvotes_lh!$A$11:$ZZ$200,146,FALSE)))</f>
        <v/>
      </c>
      <c r="R69" s="221" t="str">
        <f>IF(ISERROR(VLOOKUP($A69,parlvotes_lh!$A$11:$ZZ$200,166,FALSE))=TRUE,"",IF(VLOOKUP($A69,parlvotes_lh!$A$11:$ZZ$200,166,FALSE)=0,"",VLOOKUP($A69,parlvotes_lh!$A$11:$ZZ$200,166,FALSE)))</f>
        <v/>
      </c>
      <c r="S69" s="221" t="str">
        <f>IF(ISERROR(VLOOKUP($A69,parlvotes_lh!$A$11:$ZZ$200,186,FALSE))=TRUE,"",IF(VLOOKUP($A69,parlvotes_lh!$A$11:$ZZ$200,186,FALSE)=0,"",VLOOKUP($A69,parlvotes_lh!$A$11:$ZZ$200,186,FALSE)))</f>
        <v/>
      </c>
      <c r="T69" s="221" t="str">
        <f>IF(ISERROR(VLOOKUP($A69,parlvotes_lh!$A$11:$ZZ$200,206,FALSE))=TRUE,"",IF(VLOOKUP($A69,parlvotes_lh!$A$11:$ZZ$200,206,FALSE)=0,"",VLOOKUP($A69,parlvotes_lh!$A$11:$ZZ$200,206,FALSE)))</f>
        <v/>
      </c>
      <c r="U69" s="221" t="str">
        <f>IF(ISERROR(VLOOKUP($A69,parlvotes_lh!$A$11:$ZZ$200,226,FALSE))=TRUE,"",IF(VLOOKUP($A69,parlvotes_lh!$A$11:$ZZ$200,226,FALSE)=0,"",VLOOKUP($A69,parlvotes_lh!$A$11:$ZZ$200,226,FALSE)))</f>
        <v/>
      </c>
      <c r="V69" s="221" t="str">
        <f>IF(ISERROR(VLOOKUP($A69,parlvotes_lh!$A$11:$ZZ$200,246,FALSE))=TRUE,"",IF(VLOOKUP($A69,parlvotes_lh!$A$11:$ZZ$200,246,FALSE)=0,"",VLOOKUP($A69,parlvotes_lh!$A$11:$ZZ$200,246,FALSE)))</f>
        <v/>
      </c>
      <c r="W69" s="221" t="str">
        <f>IF(ISERROR(VLOOKUP($A69,parlvotes_lh!$A$11:$ZZ$200,266,FALSE))=TRUE,"",IF(VLOOKUP($A69,parlvotes_lh!$A$11:$ZZ$200,266,FALSE)=0,"",VLOOKUP($A69,parlvotes_lh!$A$11:$ZZ$200,266,FALSE)))</f>
        <v/>
      </c>
      <c r="X69" s="221" t="str">
        <f>IF(ISERROR(VLOOKUP($A69,parlvotes_lh!$A$11:$ZZ$200,286,FALSE))=TRUE,"",IF(VLOOKUP($A69,parlvotes_lh!$A$11:$ZZ$200,286,FALSE)=0,"",VLOOKUP($A69,parlvotes_lh!$A$11:$ZZ$200,286,FALSE)))</f>
        <v/>
      </c>
      <c r="Y69" s="221" t="str">
        <f>IF(ISERROR(VLOOKUP($A69,parlvotes_lh!$A$11:$ZZ$200,306,FALSE))=TRUE,"",IF(VLOOKUP($A69,parlvotes_lh!$A$11:$ZZ$200,306,FALSE)=0,"",VLOOKUP($A69,parlvotes_lh!$A$11:$ZZ$200,306,FALSE)))</f>
        <v/>
      </c>
      <c r="Z69" s="221" t="str">
        <f>IF(ISERROR(VLOOKUP($A69,parlvotes_lh!$A$11:$ZZ$200,326,FALSE))=TRUE,"",IF(VLOOKUP($A69,parlvotes_lh!$A$11:$ZZ$200,326,FALSE)=0,"",VLOOKUP($A69,parlvotes_lh!$A$11:$ZZ$200,326,FALSE)))</f>
        <v/>
      </c>
      <c r="AA69" s="221" t="str">
        <f>IF(ISERROR(VLOOKUP($A69,parlvotes_lh!$A$11:$ZZ$200,346,FALSE))=TRUE,"",IF(VLOOKUP($A69,parlvotes_lh!$A$11:$ZZ$200,346,FALSE)=0,"",VLOOKUP($A69,parlvotes_lh!$A$11:$ZZ$200,346,FALSE)))</f>
        <v/>
      </c>
      <c r="AB69" s="221" t="str">
        <f>IF(ISERROR(VLOOKUP($A69,parlvotes_lh!$A$11:$ZZ$200,366,FALSE))=TRUE,"",IF(VLOOKUP($A69,parlvotes_lh!$A$11:$ZZ$200,366,FALSE)=0,"",VLOOKUP($A69,parlvotes_lh!$A$11:$ZZ$200,366,FALSE)))</f>
        <v/>
      </c>
      <c r="AC69" s="221" t="str">
        <f>IF(ISERROR(VLOOKUP($A69,parlvotes_lh!$A$11:$ZZ$200,386,FALSE))=TRUE,"",IF(VLOOKUP($A69,parlvotes_lh!$A$11:$ZZ$200,386,FALSE)=0,"",VLOOKUP($A69,parlvotes_lh!$A$11:$ZZ$200,386,FALSE)))</f>
        <v/>
      </c>
    </row>
    <row r="70" spans="1:29" ht="13.5" customHeight="1" x14ac:dyDescent="0.25">
      <c r="A70" s="215" t="str">
        <f>IF(info_parties!A70="","",info_parties!A70)</f>
        <v/>
      </c>
      <c r="B70" s="98" t="str">
        <f>IF(A70="","",MID(info_weblinks!$C$3,32,3))</f>
        <v/>
      </c>
      <c r="C70" s="98" t="str">
        <f>IF(info_parties!G70="","",info_parties!G70)</f>
        <v/>
      </c>
      <c r="D70" s="98" t="str">
        <f>IF(info_parties!K70="","",info_parties!K70)</f>
        <v/>
      </c>
      <c r="E70" s="98" t="str">
        <f>IF(info_parties!H70="","",info_parties!H70)</f>
        <v/>
      </c>
      <c r="F70" s="216" t="str">
        <f t="shared" si="8"/>
        <v/>
      </c>
      <c r="G70" s="217" t="str">
        <f t="shared" si="9"/>
        <v/>
      </c>
      <c r="H70" s="218" t="str">
        <f t="shared" si="10"/>
        <v/>
      </c>
      <c r="I70" s="219" t="str">
        <f t="shared" si="11"/>
        <v/>
      </c>
      <c r="J70" s="220" t="str">
        <f>IF(ISERROR(VLOOKUP($A70,parlvotes_lh!$A$11:$ZZ$200,6,FALSE))=TRUE,"",IF(VLOOKUP($A70,parlvotes_lh!$A$11:$ZZ$200,6,FALSE)=0,"",VLOOKUP($A70,parlvotes_lh!$A$11:$ZZ$200,6,FALSE)))</f>
        <v/>
      </c>
      <c r="K70" s="220" t="str">
        <f>IF(ISERROR(VLOOKUP($A70,parlvotes_lh!$A$11:$ZZ$200,26,FALSE))=TRUE,"",IF(VLOOKUP($A70,parlvotes_lh!$A$11:$ZZ$200,26,FALSE)=0,"",VLOOKUP($A70,parlvotes_lh!$A$11:$ZZ$200,26,FALSE)))</f>
        <v/>
      </c>
      <c r="L70" s="220" t="str">
        <f>IF(ISERROR(VLOOKUP($A70,parlvotes_lh!$A$11:$ZZ$200,46,FALSE))=TRUE,"",IF(VLOOKUP($A70,parlvotes_lh!$A$11:$ZZ$200,46,FALSE)=0,"",VLOOKUP($A70,parlvotes_lh!$A$11:$ZZ$200,46,FALSE)))</f>
        <v/>
      </c>
      <c r="M70" s="220" t="str">
        <f>IF(ISERROR(VLOOKUP($A70,parlvotes_lh!$A$11:$ZZ$200,66,FALSE))=TRUE,"",IF(VLOOKUP($A70,parlvotes_lh!$A$11:$ZZ$200,66,FALSE)=0,"",VLOOKUP($A70,parlvotes_lh!$A$11:$ZZ$200,66,FALSE)))</f>
        <v/>
      </c>
      <c r="N70" s="220" t="str">
        <f>IF(ISERROR(VLOOKUP($A70,parlvotes_lh!$A$11:$ZZ$200,86,FALSE))=TRUE,"",IF(VLOOKUP($A70,parlvotes_lh!$A$11:$ZZ$200,86,FALSE)=0,"",VLOOKUP($A70,parlvotes_lh!$A$11:$ZZ$200,86,FALSE)))</f>
        <v/>
      </c>
      <c r="O70" s="220" t="str">
        <f>IF(ISERROR(VLOOKUP($A70,parlvotes_lh!$A$11:$ZZ$200,106,FALSE))=TRUE,"",IF(VLOOKUP($A70,parlvotes_lh!$A$11:$ZZ$200,106,FALSE)=0,"",VLOOKUP($A70,parlvotes_lh!$A$11:$ZZ$200,106,FALSE)))</f>
        <v/>
      </c>
      <c r="P70" s="220" t="str">
        <f>IF(ISERROR(VLOOKUP($A70,parlvotes_lh!$A$11:$ZZ$200,126,FALSE))=TRUE,"",IF(VLOOKUP($A70,parlvotes_lh!$A$11:$ZZ$200,126,FALSE)=0,"",VLOOKUP($A70,parlvotes_lh!$A$11:$ZZ$200,126,FALSE)))</f>
        <v/>
      </c>
      <c r="Q70" s="221" t="str">
        <f>IF(ISERROR(VLOOKUP($A70,parlvotes_lh!$A$11:$ZZ$200,146,FALSE))=TRUE,"",IF(VLOOKUP($A70,parlvotes_lh!$A$11:$ZZ$200,146,FALSE)=0,"",VLOOKUP($A70,parlvotes_lh!$A$11:$ZZ$200,146,FALSE)))</f>
        <v/>
      </c>
      <c r="R70" s="221" t="str">
        <f>IF(ISERROR(VLOOKUP($A70,parlvotes_lh!$A$11:$ZZ$200,166,FALSE))=TRUE,"",IF(VLOOKUP($A70,parlvotes_lh!$A$11:$ZZ$200,166,FALSE)=0,"",VLOOKUP($A70,parlvotes_lh!$A$11:$ZZ$200,166,FALSE)))</f>
        <v/>
      </c>
      <c r="S70" s="221" t="str">
        <f>IF(ISERROR(VLOOKUP($A70,parlvotes_lh!$A$11:$ZZ$200,186,FALSE))=TRUE,"",IF(VLOOKUP($A70,parlvotes_lh!$A$11:$ZZ$200,186,FALSE)=0,"",VLOOKUP($A70,parlvotes_lh!$A$11:$ZZ$200,186,FALSE)))</f>
        <v/>
      </c>
      <c r="T70" s="221" t="str">
        <f>IF(ISERROR(VLOOKUP($A70,parlvotes_lh!$A$11:$ZZ$200,206,FALSE))=TRUE,"",IF(VLOOKUP($A70,parlvotes_lh!$A$11:$ZZ$200,206,FALSE)=0,"",VLOOKUP($A70,parlvotes_lh!$A$11:$ZZ$200,206,FALSE)))</f>
        <v/>
      </c>
      <c r="U70" s="221" t="str">
        <f>IF(ISERROR(VLOOKUP($A70,parlvotes_lh!$A$11:$ZZ$200,226,FALSE))=TRUE,"",IF(VLOOKUP($A70,parlvotes_lh!$A$11:$ZZ$200,226,FALSE)=0,"",VLOOKUP($A70,parlvotes_lh!$A$11:$ZZ$200,226,FALSE)))</f>
        <v/>
      </c>
      <c r="V70" s="221" t="str">
        <f>IF(ISERROR(VLOOKUP($A70,parlvotes_lh!$A$11:$ZZ$200,246,FALSE))=TRUE,"",IF(VLOOKUP($A70,parlvotes_lh!$A$11:$ZZ$200,246,FALSE)=0,"",VLOOKUP($A70,parlvotes_lh!$A$11:$ZZ$200,246,FALSE)))</f>
        <v/>
      </c>
      <c r="W70" s="221" t="str">
        <f>IF(ISERROR(VLOOKUP($A70,parlvotes_lh!$A$11:$ZZ$200,266,FALSE))=TRUE,"",IF(VLOOKUP($A70,parlvotes_lh!$A$11:$ZZ$200,266,FALSE)=0,"",VLOOKUP($A70,parlvotes_lh!$A$11:$ZZ$200,266,FALSE)))</f>
        <v/>
      </c>
      <c r="X70" s="221" t="str">
        <f>IF(ISERROR(VLOOKUP($A70,parlvotes_lh!$A$11:$ZZ$200,286,FALSE))=TRUE,"",IF(VLOOKUP($A70,parlvotes_lh!$A$11:$ZZ$200,286,FALSE)=0,"",VLOOKUP($A70,parlvotes_lh!$A$11:$ZZ$200,286,FALSE)))</f>
        <v/>
      </c>
      <c r="Y70" s="221" t="str">
        <f>IF(ISERROR(VLOOKUP($A70,parlvotes_lh!$A$11:$ZZ$200,306,FALSE))=TRUE,"",IF(VLOOKUP($A70,parlvotes_lh!$A$11:$ZZ$200,306,FALSE)=0,"",VLOOKUP($A70,parlvotes_lh!$A$11:$ZZ$200,306,FALSE)))</f>
        <v/>
      </c>
      <c r="Z70" s="221" t="str">
        <f>IF(ISERROR(VLOOKUP($A70,parlvotes_lh!$A$11:$ZZ$200,326,FALSE))=TRUE,"",IF(VLOOKUP($A70,parlvotes_lh!$A$11:$ZZ$200,326,FALSE)=0,"",VLOOKUP($A70,parlvotes_lh!$A$11:$ZZ$200,326,FALSE)))</f>
        <v/>
      </c>
      <c r="AA70" s="221" t="str">
        <f>IF(ISERROR(VLOOKUP($A70,parlvotes_lh!$A$11:$ZZ$200,346,FALSE))=TRUE,"",IF(VLOOKUP($A70,parlvotes_lh!$A$11:$ZZ$200,346,FALSE)=0,"",VLOOKUP($A70,parlvotes_lh!$A$11:$ZZ$200,346,FALSE)))</f>
        <v/>
      </c>
      <c r="AB70" s="221" t="str">
        <f>IF(ISERROR(VLOOKUP($A70,parlvotes_lh!$A$11:$ZZ$200,366,FALSE))=TRUE,"",IF(VLOOKUP($A70,parlvotes_lh!$A$11:$ZZ$200,366,FALSE)=0,"",VLOOKUP($A70,parlvotes_lh!$A$11:$ZZ$200,366,FALSE)))</f>
        <v/>
      </c>
      <c r="AC70" s="221" t="str">
        <f>IF(ISERROR(VLOOKUP($A70,parlvotes_lh!$A$11:$ZZ$200,386,FALSE))=TRUE,"",IF(VLOOKUP($A70,parlvotes_lh!$A$11:$ZZ$200,386,FALSE)=0,"",VLOOKUP($A70,parlvotes_lh!$A$11:$ZZ$200,386,FALSE)))</f>
        <v/>
      </c>
    </row>
    <row r="71" spans="1:29" ht="13.5" customHeight="1" x14ac:dyDescent="0.25">
      <c r="A71" s="215" t="str">
        <f>IF(info_parties!A71="","",info_parties!A71)</f>
        <v/>
      </c>
      <c r="B71" s="98" t="str">
        <f>IF(A71="","",MID(info_weblinks!$C$3,32,3))</f>
        <v/>
      </c>
      <c r="C71" s="98" t="str">
        <f>IF(info_parties!G71="","",info_parties!G71)</f>
        <v/>
      </c>
      <c r="D71" s="98" t="str">
        <f>IF(info_parties!K71="","",info_parties!K71)</f>
        <v/>
      </c>
      <c r="E71" s="98" t="str">
        <f>IF(info_parties!H71="","",info_parties!H71)</f>
        <v/>
      </c>
      <c r="F71" s="216" t="str">
        <f t="shared" si="8"/>
        <v/>
      </c>
      <c r="G71" s="217" t="str">
        <f t="shared" si="9"/>
        <v/>
      </c>
      <c r="H71" s="218" t="str">
        <f t="shared" si="10"/>
        <v/>
      </c>
      <c r="I71" s="219" t="str">
        <f t="shared" si="11"/>
        <v/>
      </c>
      <c r="J71" s="220" t="str">
        <f>IF(ISERROR(VLOOKUP($A71,parlvotes_lh!$A$11:$ZZ$200,6,FALSE))=TRUE,"",IF(VLOOKUP($A71,parlvotes_lh!$A$11:$ZZ$200,6,FALSE)=0,"",VLOOKUP($A71,parlvotes_lh!$A$11:$ZZ$200,6,FALSE)))</f>
        <v/>
      </c>
      <c r="K71" s="220" t="str">
        <f>IF(ISERROR(VLOOKUP($A71,parlvotes_lh!$A$11:$ZZ$200,26,FALSE))=TRUE,"",IF(VLOOKUP($A71,parlvotes_lh!$A$11:$ZZ$200,26,FALSE)=0,"",VLOOKUP($A71,parlvotes_lh!$A$11:$ZZ$200,26,FALSE)))</f>
        <v/>
      </c>
      <c r="L71" s="220" t="str">
        <f>IF(ISERROR(VLOOKUP($A71,parlvotes_lh!$A$11:$ZZ$200,46,FALSE))=TRUE,"",IF(VLOOKUP($A71,parlvotes_lh!$A$11:$ZZ$200,46,FALSE)=0,"",VLOOKUP($A71,parlvotes_lh!$A$11:$ZZ$200,46,FALSE)))</f>
        <v/>
      </c>
      <c r="M71" s="220" t="str">
        <f>IF(ISERROR(VLOOKUP($A71,parlvotes_lh!$A$11:$ZZ$200,66,FALSE))=TRUE,"",IF(VLOOKUP($A71,parlvotes_lh!$A$11:$ZZ$200,66,FALSE)=0,"",VLOOKUP($A71,parlvotes_lh!$A$11:$ZZ$200,66,FALSE)))</f>
        <v/>
      </c>
      <c r="N71" s="220" t="str">
        <f>IF(ISERROR(VLOOKUP($A71,parlvotes_lh!$A$11:$ZZ$200,86,FALSE))=TRUE,"",IF(VLOOKUP($A71,parlvotes_lh!$A$11:$ZZ$200,86,FALSE)=0,"",VLOOKUP($A71,parlvotes_lh!$A$11:$ZZ$200,86,FALSE)))</f>
        <v/>
      </c>
      <c r="O71" s="220" t="str">
        <f>IF(ISERROR(VLOOKUP($A71,parlvotes_lh!$A$11:$ZZ$200,106,FALSE))=TRUE,"",IF(VLOOKUP($A71,parlvotes_lh!$A$11:$ZZ$200,106,FALSE)=0,"",VLOOKUP($A71,parlvotes_lh!$A$11:$ZZ$200,106,FALSE)))</f>
        <v/>
      </c>
      <c r="P71" s="220" t="str">
        <f>IF(ISERROR(VLOOKUP($A71,parlvotes_lh!$A$11:$ZZ$200,126,FALSE))=TRUE,"",IF(VLOOKUP($A71,parlvotes_lh!$A$11:$ZZ$200,126,FALSE)=0,"",VLOOKUP($A71,parlvotes_lh!$A$11:$ZZ$200,126,FALSE)))</f>
        <v/>
      </c>
      <c r="Q71" s="221" t="str">
        <f>IF(ISERROR(VLOOKUP($A71,parlvotes_lh!$A$11:$ZZ$200,146,FALSE))=TRUE,"",IF(VLOOKUP($A71,parlvotes_lh!$A$11:$ZZ$200,146,FALSE)=0,"",VLOOKUP($A71,parlvotes_lh!$A$11:$ZZ$200,146,FALSE)))</f>
        <v/>
      </c>
      <c r="R71" s="221" t="str">
        <f>IF(ISERROR(VLOOKUP($A71,parlvotes_lh!$A$11:$ZZ$200,166,FALSE))=TRUE,"",IF(VLOOKUP($A71,parlvotes_lh!$A$11:$ZZ$200,166,FALSE)=0,"",VLOOKUP($A71,parlvotes_lh!$A$11:$ZZ$200,166,FALSE)))</f>
        <v/>
      </c>
      <c r="S71" s="221" t="str">
        <f>IF(ISERROR(VLOOKUP($A71,parlvotes_lh!$A$11:$ZZ$200,186,FALSE))=TRUE,"",IF(VLOOKUP($A71,parlvotes_lh!$A$11:$ZZ$200,186,FALSE)=0,"",VLOOKUP($A71,parlvotes_lh!$A$11:$ZZ$200,186,FALSE)))</f>
        <v/>
      </c>
      <c r="T71" s="221" t="str">
        <f>IF(ISERROR(VLOOKUP($A71,parlvotes_lh!$A$11:$ZZ$200,206,FALSE))=TRUE,"",IF(VLOOKUP($A71,parlvotes_lh!$A$11:$ZZ$200,206,FALSE)=0,"",VLOOKUP($A71,parlvotes_lh!$A$11:$ZZ$200,206,FALSE)))</f>
        <v/>
      </c>
      <c r="U71" s="221" t="str">
        <f>IF(ISERROR(VLOOKUP($A71,parlvotes_lh!$A$11:$ZZ$200,226,FALSE))=TRUE,"",IF(VLOOKUP($A71,parlvotes_lh!$A$11:$ZZ$200,226,FALSE)=0,"",VLOOKUP($A71,parlvotes_lh!$A$11:$ZZ$200,226,FALSE)))</f>
        <v/>
      </c>
      <c r="V71" s="221" t="str">
        <f>IF(ISERROR(VLOOKUP($A71,parlvotes_lh!$A$11:$ZZ$200,246,FALSE))=TRUE,"",IF(VLOOKUP($A71,parlvotes_lh!$A$11:$ZZ$200,246,FALSE)=0,"",VLOOKUP($A71,parlvotes_lh!$A$11:$ZZ$200,246,FALSE)))</f>
        <v/>
      </c>
      <c r="W71" s="221" t="str">
        <f>IF(ISERROR(VLOOKUP($A71,parlvotes_lh!$A$11:$ZZ$200,266,FALSE))=TRUE,"",IF(VLOOKUP($A71,parlvotes_lh!$A$11:$ZZ$200,266,FALSE)=0,"",VLOOKUP($A71,parlvotes_lh!$A$11:$ZZ$200,266,FALSE)))</f>
        <v/>
      </c>
      <c r="X71" s="221" t="str">
        <f>IF(ISERROR(VLOOKUP($A71,parlvotes_lh!$A$11:$ZZ$200,286,FALSE))=TRUE,"",IF(VLOOKUP($A71,parlvotes_lh!$A$11:$ZZ$200,286,FALSE)=0,"",VLOOKUP($A71,parlvotes_lh!$A$11:$ZZ$200,286,FALSE)))</f>
        <v/>
      </c>
      <c r="Y71" s="221" t="str">
        <f>IF(ISERROR(VLOOKUP($A71,parlvotes_lh!$A$11:$ZZ$200,306,FALSE))=TRUE,"",IF(VLOOKUP($A71,parlvotes_lh!$A$11:$ZZ$200,306,FALSE)=0,"",VLOOKUP($A71,parlvotes_lh!$A$11:$ZZ$200,306,FALSE)))</f>
        <v/>
      </c>
      <c r="Z71" s="221" t="str">
        <f>IF(ISERROR(VLOOKUP($A71,parlvotes_lh!$A$11:$ZZ$200,326,FALSE))=TRUE,"",IF(VLOOKUP($A71,parlvotes_lh!$A$11:$ZZ$200,326,FALSE)=0,"",VLOOKUP($A71,parlvotes_lh!$A$11:$ZZ$200,326,FALSE)))</f>
        <v/>
      </c>
      <c r="AA71" s="221" t="str">
        <f>IF(ISERROR(VLOOKUP($A71,parlvotes_lh!$A$11:$ZZ$200,346,FALSE))=TRUE,"",IF(VLOOKUP($A71,parlvotes_lh!$A$11:$ZZ$200,346,FALSE)=0,"",VLOOKUP($A71,parlvotes_lh!$A$11:$ZZ$200,346,FALSE)))</f>
        <v/>
      </c>
      <c r="AB71" s="221" t="str">
        <f>IF(ISERROR(VLOOKUP($A71,parlvotes_lh!$A$11:$ZZ$200,366,FALSE))=TRUE,"",IF(VLOOKUP($A71,parlvotes_lh!$A$11:$ZZ$200,366,FALSE)=0,"",VLOOKUP($A71,parlvotes_lh!$A$11:$ZZ$200,366,FALSE)))</f>
        <v/>
      </c>
      <c r="AC71" s="221" t="str">
        <f>IF(ISERROR(VLOOKUP($A71,parlvotes_lh!$A$11:$ZZ$200,386,FALSE))=TRUE,"",IF(VLOOKUP($A71,parlvotes_lh!$A$11:$ZZ$200,386,FALSE)=0,"",VLOOKUP($A71,parlvotes_lh!$A$11:$ZZ$200,386,FALSE)))</f>
        <v/>
      </c>
    </row>
    <row r="72" spans="1:29" ht="13.5" customHeight="1" x14ac:dyDescent="0.25">
      <c r="A72" s="215" t="str">
        <f>IF(info_parties!A72="","",info_parties!A72)</f>
        <v/>
      </c>
      <c r="B72" s="98" t="str">
        <f>IF(A72="","",MID(info_weblinks!$C$3,32,3))</f>
        <v/>
      </c>
      <c r="C72" s="98" t="str">
        <f>IF(info_parties!G72="","",info_parties!G72)</f>
        <v/>
      </c>
      <c r="D72" s="98" t="str">
        <f>IF(info_parties!K72="","",info_parties!K72)</f>
        <v/>
      </c>
      <c r="E72" s="98" t="str">
        <f>IF(info_parties!H72="","",info_parties!H72)</f>
        <v/>
      </c>
      <c r="F72" s="216" t="str">
        <f t="shared" si="8"/>
        <v/>
      </c>
      <c r="G72" s="217" t="str">
        <f t="shared" si="9"/>
        <v/>
      </c>
      <c r="H72" s="218" t="str">
        <f t="shared" si="10"/>
        <v/>
      </c>
      <c r="I72" s="219" t="str">
        <f t="shared" si="11"/>
        <v/>
      </c>
      <c r="J72" s="220" t="str">
        <f>IF(ISERROR(VLOOKUP($A72,parlvotes_lh!$A$11:$ZZ$200,6,FALSE))=TRUE,"",IF(VLOOKUP($A72,parlvotes_lh!$A$11:$ZZ$200,6,FALSE)=0,"",VLOOKUP($A72,parlvotes_lh!$A$11:$ZZ$200,6,FALSE)))</f>
        <v/>
      </c>
      <c r="K72" s="220" t="str">
        <f>IF(ISERROR(VLOOKUP($A72,parlvotes_lh!$A$11:$ZZ$200,26,FALSE))=TRUE,"",IF(VLOOKUP($A72,parlvotes_lh!$A$11:$ZZ$200,26,FALSE)=0,"",VLOOKUP($A72,parlvotes_lh!$A$11:$ZZ$200,26,FALSE)))</f>
        <v/>
      </c>
      <c r="L72" s="220" t="str">
        <f>IF(ISERROR(VLOOKUP($A72,parlvotes_lh!$A$11:$ZZ$200,46,FALSE))=TRUE,"",IF(VLOOKUP($A72,parlvotes_lh!$A$11:$ZZ$200,46,FALSE)=0,"",VLOOKUP($A72,parlvotes_lh!$A$11:$ZZ$200,46,FALSE)))</f>
        <v/>
      </c>
      <c r="M72" s="220" t="str">
        <f>IF(ISERROR(VLOOKUP($A72,parlvotes_lh!$A$11:$ZZ$200,66,FALSE))=TRUE,"",IF(VLOOKUP($A72,parlvotes_lh!$A$11:$ZZ$200,66,FALSE)=0,"",VLOOKUP($A72,parlvotes_lh!$A$11:$ZZ$200,66,FALSE)))</f>
        <v/>
      </c>
      <c r="N72" s="220" t="str">
        <f>IF(ISERROR(VLOOKUP($A72,parlvotes_lh!$A$11:$ZZ$200,86,FALSE))=TRUE,"",IF(VLOOKUP($A72,parlvotes_lh!$A$11:$ZZ$200,86,FALSE)=0,"",VLOOKUP($A72,parlvotes_lh!$A$11:$ZZ$200,86,FALSE)))</f>
        <v/>
      </c>
      <c r="O72" s="220" t="str">
        <f>IF(ISERROR(VLOOKUP($A72,parlvotes_lh!$A$11:$ZZ$200,106,FALSE))=TRUE,"",IF(VLOOKUP($A72,parlvotes_lh!$A$11:$ZZ$200,106,FALSE)=0,"",VLOOKUP($A72,parlvotes_lh!$A$11:$ZZ$200,106,FALSE)))</f>
        <v/>
      </c>
      <c r="P72" s="220" t="str">
        <f>IF(ISERROR(VLOOKUP($A72,parlvotes_lh!$A$11:$ZZ$200,126,FALSE))=TRUE,"",IF(VLOOKUP($A72,parlvotes_lh!$A$11:$ZZ$200,126,FALSE)=0,"",VLOOKUP($A72,parlvotes_lh!$A$11:$ZZ$200,126,FALSE)))</f>
        <v/>
      </c>
      <c r="Q72" s="221" t="str">
        <f>IF(ISERROR(VLOOKUP($A72,parlvotes_lh!$A$11:$ZZ$200,146,FALSE))=TRUE,"",IF(VLOOKUP($A72,parlvotes_lh!$A$11:$ZZ$200,146,FALSE)=0,"",VLOOKUP($A72,parlvotes_lh!$A$11:$ZZ$200,146,FALSE)))</f>
        <v/>
      </c>
      <c r="R72" s="221" t="str">
        <f>IF(ISERROR(VLOOKUP($A72,parlvotes_lh!$A$11:$ZZ$200,166,FALSE))=TRUE,"",IF(VLOOKUP($A72,parlvotes_lh!$A$11:$ZZ$200,166,FALSE)=0,"",VLOOKUP($A72,parlvotes_lh!$A$11:$ZZ$200,166,FALSE)))</f>
        <v/>
      </c>
      <c r="S72" s="221" t="str">
        <f>IF(ISERROR(VLOOKUP($A72,parlvotes_lh!$A$11:$ZZ$200,186,FALSE))=TRUE,"",IF(VLOOKUP($A72,parlvotes_lh!$A$11:$ZZ$200,186,FALSE)=0,"",VLOOKUP($A72,parlvotes_lh!$A$11:$ZZ$200,186,FALSE)))</f>
        <v/>
      </c>
      <c r="T72" s="221" t="str">
        <f>IF(ISERROR(VLOOKUP($A72,parlvotes_lh!$A$11:$ZZ$200,206,FALSE))=TRUE,"",IF(VLOOKUP($A72,parlvotes_lh!$A$11:$ZZ$200,206,FALSE)=0,"",VLOOKUP($A72,parlvotes_lh!$A$11:$ZZ$200,206,FALSE)))</f>
        <v/>
      </c>
      <c r="U72" s="221" t="str">
        <f>IF(ISERROR(VLOOKUP($A72,parlvotes_lh!$A$11:$ZZ$200,226,FALSE))=TRUE,"",IF(VLOOKUP($A72,parlvotes_lh!$A$11:$ZZ$200,226,FALSE)=0,"",VLOOKUP($A72,parlvotes_lh!$A$11:$ZZ$200,226,FALSE)))</f>
        <v/>
      </c>
      <c r="V72" s="221" t="str">
        <f>IF(ISERROR(VLOOKUP($A72,parlvotes_lh!$A$11:$ZZ$200,246,FALSE))=TRUE,"",IF(VLOOKUP($A72,parlvotes_lh!$A$11:$ZZ$200,246,FALSE)=0,"",VLOOKUP($A72,parlvotes_lh!$A$11:$ZZ$200,246,FALSE)))</f>
        <v/>
      </c>
      <c r="W72" s="221" t="str">
        <f>IF(ISERROR(VLOOKUP($A72,parlvotes_lh!$A$11:$ZZ$200,266,FALSE))=TRUE,"",IF(VLOOKUP($A72,parlvotes_lh!$A$11:$ZZ$200,266,FALSE)=0,"",VLOOKUP($A72,parlvotes_lh!$A$11:$ZZ$200,266,FALSE)))</f>
        <v/>
      </c>
      <c r="X72" s="221" t="str">
        <f>IF(ISERROR(VLOOKUP($A72,parlvotes_lh!$A$11:$ZZ$200,286,FALSE))=TRUE,"",IF(VLOOKUP($A72,parlvotes_lh!$A$11:$ZZ$200,286,FALSE)=0,"",VLOOKUP($A72,parlvotes_lh!$A$11:$ZZ$200,286,FALSE)))</f>
        <v/>
      </c>
      <c r="Y72" s="221" t="str">
        <f>IF(ISERROR(VLOOKUP($A72,parlvotes_lh!$A$11:$ZZ$200,306,FALSE))=TRUE,"",IF(VLOOKUP($A72,parlvotes_lh!$A$11:$ZZ$200,306,FALSE)=0,"",VLOOKUP($A72,parlvotes_lh!$A$11:$ZZ$200,306,FALSE)))</f>
        <v/>
      </c>
      <c r="Z72" s="221" t="str">
        <f>IF(ISERROR(VLOOKUP($A72,parlvotes_lh!$A$11:$ZZ$200,326,FALSE))=TRUE,"",IF(VLOOKUP($A72,parlvotes_lh!$A$11:$ZZ$200,326,FALSE)=0,"",VLOOKUP($A72,parlvotes_lh!$A$11:$ZZ$200,326,FALSE)))</f>
        <v/>
      </c>
      <c r="AA72" s="221" t="str">
        <f>IF(ISERROR(VLOOKUP($A72,parlvotes_lh!$A$11:$ZZ$200,346,FALSE))=TRUE,"",IF(VLOOKUP($A72,parlvotes_lh!$A$11:$ZZ$200,346,FALSE)=0,"",VLOOKUP($A72,parlvotes_lh!$A$11:$ZZ$200,346,FALSE)))</f>
        <v/>
      </c>
      <c r="AB72" s="221" t="str">
        <f>IF(ISERROR(VLOOKUP($A72,parlvotes_lh!$A$11:$ZZ$200,366,FALSE))=TRUE,"",IF(VLOOKUP($A72,parlvotes_lh!$A$11:$ZZ$200,366,FALSE)=0,"",VLOOKUP($A72,parlvotes_lh!$A$11:$ZZ$200,366,FALSE)))</f>
        <v/>
      </c>
      <c r="AC72" s="221" t="str">
        <f>IF(ISERROR(VLOOKUP($A72,parlvotes_lh!$A$11:$ZZ$200,386,FALSE))=TRUE,"",IF(VLOOKUP($A72,parlvotes_lh!$A$11:$ZZ$200,386,FALSE)=0,"",VLOOKUP($A72,parlvotes_lh!$A$11:$ZZ$200,386,FALSE)))</f>
        <v/>
      </c>
    </row>
    <row r="73" spans="1:29" ht="13.5" customHeight="1" x14ac:dyDescent="0.25">
      <c r="A73" s="215" t="str">
        <f>IF(info_parties!A73="","",info_parties!A73)</f>
        <v/>
      </c>
      <c r="B73" s="98" t="str">
        <f>IF(A73="","",MID(info_weblinks!$C$3,32,3))</f>
        <v/>
      </c>
      <c r="C73" s="98" t="str">
        <f>IF(info_parties!G73="","",info_parties!G73)</f>
        <v/>
      </c>
      <c r="D73" s="98" t="str">
        <f>IF(info_parties!K73="","",info_parties!K73)</f>
        <v/>
      </c>
      <c r="E73" s="98" t="str">
        <f>IF(info_parties!H73="","",info_parties!H73)</f>
        <v/>
      </c>
      <c r="F73" s="216" t="str">
        <f t="shared" si="8"/>
        <v/>
      </c>
      <c r="G73" s="217" t="str">
        <f t="shared" si="9"/>
        <v/>
      </c>
      <c r="H73" s="218" t="str">
        <f t="shared" si="10"/>
        <v/>
      </c>
      <c r="I73" s="219" t="str">
        <f t="shared" si="11"/>
        <v/>
      </c>
      <c r="J73" s="220" t="str">
        <f>IF(ISERROR(VLOOKUP($A73,parlvotes_lh!$A$11:$ZZ$200,6,FALSE))=TRUE,"",IF(VLOOKUP($A73,parlvotes_lh!$A$11:$ZZ$200,6,FALSE)=0,"",VLOOKUP($A73,parlvotes_lh!$A$11:$ZZ$200,6,FALSE)))</f>
        <v/>
      </c>
      <c r="K73" s="220" t="str">
        <f>IF(ISERROR(VLOOKUP($A73,parlvotes_lh!$A$11:$ZZ$200,26,FALSE))=TRUE,"",IF(VLOOKUP($A73,parlvotes_lh!$A$11:$ZZ$200,26,FALSE)=0,"",VLOOKUP($A73,parlvotes_lh!$A$11:$ZZ$200,26,FALSE)))</f>
        <v/>
      </c>
      <c r="L73" s="220" t="str">
        <f>IF(ISERROR(VLOOKUP($A73,parlvotes_lh!$A$11:$ZZ$200,46,FALSE))=TRUE,"",IF(VLOOKUP($A73,parlvotes_lh!$A$11:$ZZ$200,46,FALSE)=0,"",VLOOKUP($A73,parlvotes_lh!$A$11:$ZZ$200,46,FALSE)))</f>
        <v/>
      </c>
      <c r="M73" s="220" t="str">
        <f>IF(ISERROR(VLOOKUP($A73,parlvotes_lh!$A$11:$ZZ$200,66,FALSE))=TRUE,"",IF(VLOOKUP($A73,parlvotes_lh!$A$11:$ZZ$200,66,FALSE)=0,"",VLOOKUP($A73,parlvotes_lh!$A$11:$ZZ$200,66,FALSE)))</f>
        <v/>
      </c>
      <c r="N73" s="220" t="str">
        <f>IF(ISERROR(VLOOKUP($A73,parlvotes_lh!$A$11:$ZZ$200,86,FALSE))=TRUE,"",IF(VLOOKUP($A73,parlvotes_lh!$A$11:$ZZ$200,86,FALSE)=0,"",VLOOKUP($A73,parlvotes_lh!$A$11:$ZZ$200,86,FALSE)))</f>
        <v/>
      </c>
      <c r="O73" s="220" t="str">
        <f>IF(ISERROR(VLOOKUP($A73,parlvotes_lh!$A$11:$ZZ$200,106,FALSE))=TRUE,"",IF(VLOOKUP($A73,parlvotes_lh!$A$11:$ZZ$200,106,FALSE)=0,"",VLOOKUP($A73,parlvotes_lh!$A$11:$ZZ$200,106,FALSE)))</f>
        <v/>
      </c>
      <c r="P73" s="220" t="str">
        <f>IF(ISERROR(VLOOKUP($A73,parlvotes_lh!$A$11:$ZZ$200,126,FALSE))=TRUE,"",IF(VLOOKUP($A73,parlvotes_lh!$A$11:$ZZ$200,126,FALSE)=0,"",VLOOKUP($A73,parlvotes_lh!$A$11:$ZZ$200,126,FALSE)))</f>
        <v/>
      </c>
      <c r="Q73" s="221" t="str">
        <f>IF(ISERROR(VLOOKUP($A73,parlvotes_lh!$A$11:$ZZ$200,146,FALSE))=TRUE,"",IF(VLOOKUP($A73,parlvotes_lh!$A$11:$ZZ$200,146,FALSE)=0,"",VLOOKUP($A73,parlvotes_lh!$A$11:$ZZ$200,146,FALSE)))</f>
        <v/>
      </c>
      <c r="R73" s="221" t="str">
        <f>IF(ISERROR(VLOOKUP($A73,parlvotes_lh!$A$11:$ZZ$200,166,FALSE))=TRUE,"",IF(VLOOKUP($A73,parlvotes_lh!$A$11:$ZZ$200,166,FALSE)=0,"",VLOOKUP($A73,parlvotes_lh!$A$11:$ZZ$200,166,FALSE)))</f>
        <v/>
      </c>
      <c r="S73" s="221" t="str">
        <f>IF(ISERROR(VLOOKUP($A73,parlvotes_lh!$A$11:$ZZ$200,186,FALSE))=TRUE,"",IF(VLOOKUP($A73,parlvotes_lh!$A$11:$ZZ$200,186,FALSE)=0,"",VLOOKUP($A73,parlvotes_lh!$A$11:$ZZ$200,186,FALSE)))</f>
        <v/>
      </c>
      <c r="T73" s="221" t="str">
        <f>IF(ISERROR(VLOOKUP($A73,parlvotes_lh!$A$11:$ZZ$200,206,FALSE))=TRUE,"",IF(VLOOKUP($A73,parlvotes_lh!$A$11:$ZZ$200,206,FALSE)=0,"",VLOOKUP($A73,parlvotes_lh!$A$11:$ZZ$200,206,FALSE)))</f>
        <v/>
      </c>
      <c r="U73" s="221" t="str">
        <f>IF(ISERROR(VLOOKUP($A73,parlvotes_lh!$A$11:$ZZ$200,226,FALSE))=TRUE,"",IF(VLOOKUP($A73,parlvotes_lh!$A$11:$ZZ$200,226,FALSE)=0,"",VLOOKUP($A73,parlvotes_lh!$A$11:$ZZ$200,226,FALSE)))</f>
        <v/>
      </c>
      <c r="V73" s="221" t="str">
        <f>IF(ISERROR(VLOOKUP($A73,parlvotes_lh!$A$11:$ZZ$200,246,FALSE))=TRUE,"",IF(VLOOKUP($A73,parlvotes_lh!$A$11:$ZZ$200,246,FALSE)=0,"",VLOOKUP($A73,parlvotes_lh!$A$11:$ZZ$200,246,FALSE)))</f>
        <v/>
      </c>
      <c r="W73" s="221" t="str">
        <f>IF(ISERROR(VLOOKUP($A73,parlvotes_lh!$A$11:$ZZ$200,266,FALSE))=TRUE,"",IF(VLOOKUP($A73,parlvotes_lh!$A$11:$ZZ$200,266,FALSE)=0,"",VLOOKUP($A73,parlvotes_lh!$A$11:$ZZ$200,266,FALSE)))</f>
        <v/>
      </c>
      <c r="X73" s="221" t="str">
        <f>IF(ISERROR(VLOOKUP($A73,parlvotes_lh!$A$11:$ZZ$200,286,FALSE))=TRUE,"",IF(VLOOKUP($A73,parlvotes_lh!$A$11:$ZZ$200,286,FALSE)=0,"",VLOOKUP($A73,parlvotes_lh!$A$11:$ZZ$200,286,FALSE)))</f>
        <v/>
      </c>
      <c r="Y73" s="221" t="str">
        <f>IF(ISERROR(VLOOKUP($A73,parlvotes_lh!$A$11:$ZZ$200,306,FALSE))=TRUE,"",IF(VLOOKUP($A73,parlvotes_lh!$A$11:$ZZ$200,306,FALSE)=0,"",VLOOKUP($A73,parlvotes_lh!$A$11:$ZZ$200,306,FALSE)))</f>
        <v/>
      </c>
      <c r="Z73" s="221" t="str">
        <f>IF(ISERROR(VLOOKUP($A73,parlvotes_lh!$A$11:$ZZ$200,326,FALSE))=TRUE,"",IF(VLOOKUP($A73,parlvotes_lh!$A$11:$ZZ$200,326,FALSE)=0,"",VLOOKUP($A73,parlvotes_lh!$A$11:$ZZ$200,326,FALSE)))</f>
        <v/>
      </c>
      <c r="AA73" s="221" t="str">
        <f>IF(ISERROR(VLOOKUP($A73,parlvotes_lh!$A$11:$ZZ$200,346,FALSE))=TRUE,"",IF(VLOOKUP($A73,parlvotes_lh!$A$11:$ZZ$200,346,FALSE)=0,"",VLOOKUP($A73,parlvotes_lh!$A$11:$ZZ$200,346,FALSE)))</f>
        <v/>
      </c>
      <c r="AB73" s="221" t="str">
        <f>IF(ISERROR(VLOOKUP($A73,parlvotes_lh!$A$11:$ZZ$200,366,FALSE))=TRUE,"",IF(VLOOKUP($A73,parlvotes_lh!$A$11:$ZZ$200,366,FALSE)=0,"",VLOOKUP($A73,parlvotes_lh!$A$11:$ZZ$200,366,FALSE)))</f>
        <v/>
      </c>
      <c r="AC73" s="221" t="str">
        <f>IF(ISERROR(VLOOKUP($A73,parlvotes_lh!$A$11:$ZZ$200,386,FALSE))=TRUE,"",IF(VLOOKUP($A73,parlvotes_lh!$A$11:$ZZ$200,386,FALSE)=0,"",VLOOKUP($A73,parlvotes_lh!$A$11:$ZZ$200,386,FALSE)))</f>
        <v/>
      </c>
    </row>
    <row r="74" spans="1:29" ht="13.5" customHeight="1" x14ac:dyDescent="0.25">
      <c r="A74" s="215" t="str">
        <f>IF(info_parties!A74="","",info_parties!A74)</f>
        <v/>
      </c>
      <c r="B74" s="98" t="str">
        <f>IF(A74="","",MID(info_weblinks!$C$3,32,3))</f>
        <v/>
      </c>
      <c r="C74" s="98" t="str">
        <f>IF(info_parties!G74="","",info_parties!G74)</f>
        <v/>
      </c>
      <c r="D74" s="98" t="str">
        <f>IF(info_parties!K74="","",info_parties!K74)</f>
        <v/>
      </c>
      <c r="E74" s="98" t="str">
        <f>IF(info_parties!H74="","",info_parties!H74)</f>
        <v/>
      </c>
      <c r="F74" s="216" t="str">
        <f t="shared" si="8"/>
        <v/>
      </c>
      <c r="G74" s="217" t="str">
        <f t="shared" si="9"/>
        <v/>
      </c>
      <c r="H74" s="218" t="str">
        <f t="shared" si="10"/>
        <v/>
      </c>
      <c r="I74" s="219" t="str">
        <f t="shared" si="11"/>
        <v/>
      </c>
      <c r="J74" s="220" t="str">
        <f>IF(ISERROR(VLOOKUP($A74,parlvotes_lh!$A$11:$ZZ$200,6,FALSE))=TRUE,"",IF(VLOOKUP($A74,parlvotes_lh!$A$11:$ZZ$200,6,FALSE)=0,"",VLOOKUP($A74,parlvotes_lh!$A$11:$ZZ$200,6,FALSE)))</f>
        <v/>
      </c>
      <c r="K74" s="220" t="str">
        <f>IF(ISERROR(VLOOKUP($A74,parlvotes_lh!$A$11:$ZZ$200,26,FALSE))=TRUE,"",IF(VLOOKUP($A74,parlvotes_lh!$A$11:$ZZ$200,26,FALSE)=0,"",VLOOKUP($A74,parlvotes_lh!$A$11:$ZZ$200,26,FALSE)))</f>
        <v/>
      </c>
      <c r="L74" s="220" t="str">
        <f>IF(ISERROR(VLOOKUP($A74,parlvotes_lh!$A$11:$ZZ$200,46,FALSE))=TRUE,"",IF(VLOOKUP($A74,parlvotes_lh!$A$11:$ZZ$200,46,FALSE)=0,"",VLOOKUP($A74,parlvotes_lh!$A$11:$ZZ$200,46,FALSE)))</f>
        <v/>
      </c>
      <c r="M74" s="220" t="str">
        <f>IF(ISERROR(VLOOKUP($A74,parlvotes_lh!$A$11:$ZZ$200,66,FALSE))=TRUE,"",IF(VLOOKUP($A74,parlvotes_lh!$A$11:$ZZ$200,66,FALSE)=0,"",VLOOKUP($A74,parlvotes_lh!$A$11:$ZZ$200,66,FALSE)))</f>
        <v/>
      </c>
      <c r="N74" s="220" t="str">
        <f>IF(ISERROR(VLOOKUP($A74,parlvotes_lh!$A$11:$ZZ$200,86,FALSE))=TRUE,"",IF(VLOOKUP($A74,parlvotes_lh!$A$11:$ZZ$200,86,FALSE)=0,"",VLOOKUP($A74,parlvotes_lh!$A$11:$ZZ$200,86,FALSE)))</f>
        <v/>
      </c>
      <c r="O74" s="220" t="str">
        <f>IF(ISERROR(VLOOKUP($A74,parlvotes_lh!$A$11:$ZZ$200,106,FALSE))=TRUE,"",IF(VLOOKUP($A74,parlvotes_lh!$A$11:$ZZ$200,106,FALSE)=0,"",VLOOKUP($A74,parlvotes_lh!$A$11:$ZZ$200,106,FALSE)))</f>
        <v/>
      </c>
      <c r="P74" s="220" t="str">
        <f>IF(ISERROR(VLOOKUP($A74,parlvotes_lh!$A$11:$ZZ$200,126,FALSE))=TRUE,"",IF(VLOOKUP($A74,parlvotes_lh!$A$11:$ZZ$200,126,FALSE)=0,"",VLOOKUP($A74,parlvotes_lh!$A$11:$ZZ$200,126,FALSE)))</f>
        <v/>
      </c>
      <c r="Q74" s="221" t="str">
        <f>IF(ISERROR(VLOOKUP($A74,parlvotes_lh!$A$11:$ZZ$200,146,FALSE))=TRUE,"",IF(VLOOKUP($A74,parlvotes_lh!$A$11:$ZZ$200,146,FALSE)=0,"",VLOOKUP($A74,parlvotes_lh!$A$11:$ZZ$200,146,FALSE)))</f>
        <v/>
      </c>
      <c r="R74" s="221" t="str">
        <f>IF(ISERROR(VLOOKUP($A74,parlvotes_lh!$A$11:$ZZ$200,166,FALSE))=TRUE,"",IF(VLOOKUP($A74,parlvotes_lh!$A$11:$ZZ$200,166,FALSE)=0,"",VLOOKUP($A74,parlvotes_lh!$A$11:$ZZ$200,166,FALSE)))</f>
        <v/>
      </c>
      <c r="S74" s="221" t="str">
        <f>IF(ISERROR(VLOOKUP($A74,parlvotes_lh!$A$11:$ZZ$200,186,FALSE))=TRUE,"",IF(VLOOKUP($A74,parlvotes_lh!$A$11:$ZZ$200,186,FALSE)=0,"",VLOOKUP($A74,parlvotes_lh!$A$11:$ZZ$200,186,FALSE)))</f>
        <v/>
      </c>
      <c r="T74" s="221" t="str">
        <f>IF(ISERROR(VLOOKUP($A74,parlvotes_lh!$A$11:$ZZ$200,206,FALSE))=TRUE,"",IF(VLOOKUP($A74,parlvotes_lh!$A$11:$ZZ$200,206,FALSE)=0,"",VLOOKUP($A74,parlvotes_lh!$A$11:$ZZ$200,206,FALSE)))</f>
        <v/>
      </c>
      <c r="U74" s="221" t="str">
        <f>IF(ISERROR(VLOOKUP($A74,parlvotes_lh!$A$11:$ZZ$200,226,FALSE))=TRUE,"",IF(VLOOKUP($A74,parlvotes_lh!$A$11:$ZZ$200,226,FALSE)=0,"",VLOOKUP($A74,parlvotes_lh!$A$11:$ZZ$200,226,FALSE)))</f>
        <v/>
      </c>
      <c r="V74" s="221" t="str">
        <f>IF(ISERROR(VLOOKUP($A74,parlvotes_lh!$A$11:$ZZ$200,246,FALSE))=TRUE,"",IF(VLOOKUP($A74,parlvotes_lh!$A$11:$ZZ$200,246,FALSE)=0,"",VLOOKUP($A74,parlvotes_lh!$A$11:$ZZ$200,246,FALSE)))</f>
        <v/>
      </c>
      <c r="W74" s="221" t="str">
        <f>IF(ISERROR(VLOOKUP($A74,parlvotes_lh!$A$11:$ZZ$200,266,FALSE))=TRUE,"",IF(VLOOKUP($A74,parlvotes_lh!$A$11:$ZZ$200,266,FALSE)=0,"",VLOOKUP($A74,parlvotes_lh!$A$11:$ZZ$200,266,FALSE)))</f>
        <v/>
      </c>
      <c r="X74" s="221" t="str">
        <f>IF(ISERROR(VLOOKUP($A74,parlvotes_lh!$A$11:$ZZ$200,286,FALSE))=TRUE,"",IF(VLOOKUP($A74,parlvotes_lh!$A$11:$ZZ$200,286,FALSE)=0,"",VLOOKUP($A74,parlvotes_lh!$A$11:$ZZ$200,286,FALSE)))</f>
        <v/>
      </c>
      <c r="Y74" s="221" t="str">
        <f>IF(ISERROR(VLOOKUP($A74,parlvotes_lh!$A$11:$ZZ$200,306,FALSE))=TRUE,"",IF(VLOOKUP($A74,parlvotes_lh!$A$11:$ZZ$200,306,FALSE)=0,"",VLOOKUP($A74,parlvotes_lh!$A$11:$ZZ$200,306,FALSE)))</f>
        <v/>
      </c>
      <c r="Z74" s="221" t="str">
        <f>IF(ISERROR(VLOOKUP($A74,parlvotes_lh!$A$11:$ZZ$200,326,FALSE))=TRUE,"",IF(VLOOKUP($A74,parlvotes_lh!$A$11:$ZZ$200,326,FALSE)=0,"",VLOOKUP($A74,parlvotes_lh!$A$11:$ZZ$200,326,FALSE)))</f>
        <v/>
      </c>
      <c r="AA74" s="221" t="str">
        <f>IF(ISERROR(VLOOKUP($A74,parlvotes_lh!$A$11:$ZZ$200,346,FALSE))=TRUE,"",IF(VLOOKUP($A74,parlvotes_lh!$A$11:$ZZ$200,346,FALSE)=0,"",VLOOKUP($A74,parlvotes_lh!$A$11:$ZZ$200,346,FALSE)))</f>
        <v/>
      </c>
      <c r="AB74" s="221" t="str">
        <f>IF(ISERROR(VLOOKUP($A74,parlvotes_lh!$A$11:$ZZ$200,366,FALSE))=TRUE,"",IF(VLOOKUP($A74,parlvotes_lh!$A$11:$ZZ$200,366,FALSE)=0,"",VLOOKUP($A74,parlvotes_lh!$A$11:$ZZ$200,366,FALSE)))</f>
        <v/>
      </c>
      <c r="AC74" s="221" t="str">
        <f>IF(ISERROR(VLOOKUP($A74,parlvotes_lh!$A$11:$ZZ$200,386,FALSE))=TRUE,"",IF(VLOOKUP($A74,parlvotes_lh!$A$11:$ZZ$200,386,FALSE)=0,"",VLOOKUP($A74,parlvotes_lh!$A$11:$ZZ$200,386,FALSE)))</f>
        <v/>
      </c>
    </row>
    <row r="75" spans="1:29" ht="13.5" customHeight="1" x14ac:dyDescent="0.25">
      <c r="A75" s="215" t="str">
        <f>IF(info_parties!A75="","",info_parties!A75)</f>
        <v/>
      </c>
      <c r="B75" s="98" t="str">
        <f>IF(A75="","",MID(info_weblinks!$C$3,32,3))</f>
        <v/>
      </c>
      <c r="C75" s="98" t="str">
        <f>IF(info_parties!G75="","",info_parties!G75)</f>
        <v/>
      </c>
      <c r="D75" s="98" t="str">
        <f>IF(info_parties!K75="","",info_parties!K75)</f>
        <v/>
      </c>
      <c r="E75" s="98" t="str">
        <f>IF(info_parties!H75="","",info_parties!H75)</f>
        <v/>
      </c>
      <c r="F75" s="216" t="str">
        <f t="shared" si="8"/>
        <v/>
      </c>
      <c r="G75" s="217" t="str">
        <f t="shared" si="9"/>
        <v/>
      </c>
      <c r="H75" s="218" t="str">
        <f t="shared" si="10"/>
        <v/>
      </c>
      <c r="I75" s="219" t="str">
        <f t="shared" si="11"/>
        <v/>
      </c>
      <c r="J75" s="220" t="str">
        <f>IF(ISERROR(VLOOKUP($A75,parlvotes_lh!$A$11:$ZZ$200,6,FALSE))=TRUE,"",IF(VLOOKUP($A75,parlvotes_lh!$A$11:$ZZ$200,6,FALSE)=0,"",VLOOKUP($A75,parlvotes_lh!$A$11:$ZZ$200,6,FALSE)))</f>
        <v/>
      </c>
      <c r="K75" s="220" t="str">
        <f>IF(ISERROR(VLOOKUP($A75,parlvotes_lh!$A$11:$ZZ$200,26,FALSE))=TRUE,"",IF(VLOOKUP($A75,parlvotes_lh!$A$11:$ZZ$200,26,FALSE)=0,"",VLOOKUP($A75,parlvotes_lh!$A$11:$ZZ$200,26,FALSE)))</f>
        <v/>
      </c>
      <c r="L75" s="220" t="str">
        <f>IF(ISERROR(VLOOKUP($A75,parlvotes_lh!$A$11:$ZZ$200,46,FALSE))=TRUE,"",IF(VLOOKUP($A75,parlvotes_lh!$A$11:$ZZ$200,46,FALSE)=0,"",VLOOKUP($A75,parlvotes_lh!$A$11:$ZZ$200,46,FALSE)))</f>
        <v/>
      </c>
      <c r="M75" s="220" t="str">
        <f>IF(ISERROR(VLOOKUP($A75,parlvotes_lh!$A$11:$ZZ$200,66,FALSE))=TRUE,"",IF(VLOOKUP($A75,parlvotes_lh!$A$11:$ZZ$200,66,FALSE)=0,"",VLOOKUP($A75,parlvotes_lh!$A$11:$ZZ$200,66,FALSE)))</f>
        <v/>
      </c>
      <c r="N75" s="220" t="str">
        <f>IF(ISERROR(VLOOKUP($A75,parlvotes_lh!$A$11:$ZZ$200,86,FALSE))=TRUE,"",IF(VLOOKUP($A75,parlvotes_lh!$A$11:$ZZ$200,86,FALSE)=0,"",VLOOKUP($A75,parlvotes_lh!$A$11:$ZZ$200,86,FALSE)))</f>
        <v/>
      </c>
      <c r="O75" s="220" t="str">
        <f>IF(ISERROR(VLOOKUP($A75,parlvotes_lh!$A$11:$ZZ$200,106,FALSE))=TRUE,"",IF(VLOOKUP($A75,parlvotes_lh!$A$11:$ZZ$200,106,FALSE)=0,"",VLOOKUP($A75,parlvotes_lh!$A$11:$ZZ$200,106,FALSE)))</f>
        <v/>
      </c>
      <c r="P75" s="220" t="str">
        <f>IF(ISERROR(VLOOKUP($A75,parlvotes_lh!$A$11:$ZZ$200,126,FALSE))=TRUE,"",IF(VLOOKUP($A75,parlvotes_lh!$A$11:$ZZ$200,126,FALSE)=0,"",VLOOKUP($A75,parlvotes_lh!$A$11:$ZZ$200,126,FALSE)))</f>
        <v/>
      </c>
      <c r="Q75" s="221" t="str">
        <f>IF(ISERROR(VLOOKUP($A75,parlvotes_lh!$A$11:$ZZ$200,146,FALSE))=TRUE,"",IF(VLOOKUP($A75,parlvotes_lh!$A$11:$ZZ$200,146,FALSE)=0,"",VLOOKUP($A75,parlvotes_lh!$A$11:$ZZ$200,146,FALSE)))</f>
        <v/>
      </c>
      <c r="R75" s="221" t="str">
        <f>IF(ISERROR(VLOOKUP($A75,parlvotes_lh!$A$11:$ZZ$200,166,FALSE))=TRUE,"",IF(VLOOKUP($A75,parlvotes_lh!$A$11:$ZZ$200,166,FALSE)=0,"",VLOOKUP($A75,parlvotes_lh!$A$11:$ZZ$200,166,FALSE)))</f>
        <v/>
      </c>
      <c r="S75" s="221" t="str">
        <f>IF(ISERROR(VLOOKUP($A75,parlvotes_lh!$A$11:$ZZ$200,186,FALSE))=TRUE,"",IF(VLOOKUP($A75,parlvotes_lh!$A$11:$ZZ$200,186,FALSE)=0,"",VLOOKUP($A75,parlvotes_lh!$A$11:$ZZ$200,186,FALSE)))</f>
        <v/>
      </c>
      <c r="T75" s="221" t="str">
        <f>IF(ISERROR(VLOOKUP($A75,parlvotes_lh!$A$11:$ZZ$200,206,FALSE))=TRUE,"",IF(VLOOKUP($A75,parlvotes_lh!$A$11:$ZZ$200,206,FALSE)=0,"",VLOOKUP($A75,parlvotes_lh!$A$11:$ZZ$200,206,FALSE)))</f>
        <v/>
      </c>
      <c r="U75" s="221" t="str">
        <f>IF(ISERROR(VLOOKUP($A75,parlvotes_lh!$A$11:$ZZ$200,226,FALSE))=TRUE,"",IF(VLOOKUP($A75,parlvotes_lh!$A$11:$ZZ$200,226,FALSE)=0,"",VLOOKUP($A75,parlvotes_lh!$A$11:$ZZ$200,226,FALSE)))</f>
        <v/>
      </c>
      <c r="V75" s="221" t="str">
        <f>IF(ISERROR(VLOOKUP($A75,parlvotes_lh!$A$11:$ZZ$200,246,FALSE))=TRUE,"",IF(VLOOKUP($A75,parlvotes_lh!$A$11:$ZZ$200,246,FALSE)=0,"",VLOOKUP($A75,parlvotes_lh!$A$11:$ZZ$200,246,FALSE)))</f>
        <v/>
      </c>
      <c r="W75" s="221" t="str">
        <f>IF(ISERROR(VLOOKUP($A75,parlvotes_lh!$A$11:$ZZ$200,266,FALSE))=TRUE,"",IF(VLOOKUP($A75,parlvotes_lh!$A$11:$ZZ$200,266,FALSE)=0,"",VLOOKUP($A75,parlvotes_lh!$A$11:$ZZ$200,266,FALSE)))</f>
        <v/>
      </c>
      <c r="X75" s="221" t="str">
        <f>IF(ISERROR(VLOOKUP($A75,parlvotes_lh!$A$11:$ZZ$200,286,FALSE))=TRUE,"",IF(VLOOKUP($A75,parlvotes_lh!$A$11:$ZZ$200,286,FALSE)=0,"",VLOOKUP($A75,parlvotes_lh!$A$11:$ZZ$200,286,FALSE)))</f>
        <v/>
      </c>
      <c r="Y75" s="221" t="str">
        <f>IF(ISERROR(VLOOKUP($A75,parlvotes_lh!$A$11:$ZZ$200,306,FALSE))=TRUE,"",IF(VLOOKUP($A75,parlvotes_lh!$A$11:$ZZ$200,306,FALSE)=0,"",VLOOKUP($A75,parlvotes_lh!$A$11:$ZZ$200,306,FALSE)))</f>
        <v/>
      </c>
      <c r="Z75" s="221" t="str">
        <f>IF(ISERROR(VLOOKUP($A75,parlvotes_lh!$A$11:$ZZ$200,326,FALSE))=TRUE,"",IF(VLOOKUP($A75,parlvotes_lh!$A$11:$ZZ$200,326,FALSE)=0,"",VLOOKUP($A75,parlvotes_lh!$A$11:$ZZ$200,326,FALSE)))</f>
        <v/>
      </c>
      <c r="AA75" s="221" t="str">
        <f>IF(ISERROR(VLOOKUP($A75,parlvotes_lh!$A$11:$ZZ$200,346,FALSE))=TRUE,"",IF(VLOOKUP($A75,parlvotes_lh!$A$11:$ZZ$200,346,FALSE)=0,"",VLOOKUP($A75,parlvotes_lh!$A$11:$ZZ$200,346,FALSE)))</f>
        <v/>
      </c>
      <c r="AB75" s="221" t="str">
        <f>IF(ISERROR(VLOOKUP($A75,parlvotes_lh!$A$11:$ZZ$200,366,FALSE))=TRUE,"",IF(VLOOKUP($A75,parlvotes_lh!$A$11:$ZZ$200,366,FALSE)=0,"",VLOOKUP($A75,parlvotes_lh!$A$11:$ZZ$200,366,FALSE)))</f>
        <v/>
      </c>
      <c r="AC75" s="221" t="str">
        <f>IF(ISERROR(VLOOKUP($A75,parlvotes_lh!$A$11:$ZZ$200,386,FALSE))=TRUE,"",IF(VLOOKUP($A75,parlvotes_lh!$A$11:$ZZ$200,386,FALSE)=0,"",VLOOKUP($A75,parlvotes_lh!$A$11:$ZZ$200,386,FALSE)))</f>
        <v/>
      </c>
    </row>
    <row r="76" spans="1:29" ht="13.5" customHeight="1" x14ac:dyDescent="0.25">
      <c r="A76" s="215" t="str">
        <f>IF(info_parties!A76="","",info_parties!A76)</f>
        <v/>
      </c>
      <c r="B76" s="98" t="str">
        <f>IF(A76="","",MID(info_weblinks!$C$3,32,3))</f>
        <v/>
      </c>
      <c r="C76" s="98" t="str">
        <f>IF(info_parties!G76="","",info_parties!G76)</f>
        <v/>
      </c>
      <c r="D76" s="98" t="str">
        <f>IF(info_parties!K76="","",info_parties!K76)</f>
        <v/>
      </c>
      <c r="E76" s="98" t="str">
        <f>IF(info_parties!H76="","",info_parties!H76)</f>
        <v/>
      </c>
      <c r="F76" s="216" t="str">
        <f t="shared" si="8"/>
        <v/>
      </c>
      <c r="G76" s="217" t="str">
        <f t="shared" si="9"/>
        <v/>
      </c>
      <c r="H76" s="218" t="str">
        <f t="shared" si="10"/>
        <v/>
      </c>
      <c r="I76" s="219" t="str">
        <f t="shared" si="11"/>
        <v/>
      </c>
      <c r="J76" s="220" t="str">
        <f>IF(ISERROR(VLOOKUP($A76,parlvotes_lh!$A$11:$ZZ$200,6,FALSE))=TRUE,"",IF(VLOOKUP($A76,parlvotes_lh!$A$11:$ZZ$200,6,FALSE)=0,"",VLOOKUP($A76,parlvotes_lh!$A$11:$ZZ$200,6,FALSE)))</f>
        <v/>
      </c>
      <c r="K76" s="220" t="str">
        <f>IF(ISERROR(VLOOKUP($A76,parlvotes_lh!$A$11:$ZZ$200,26,FALSE))=TRUE,"",IF(VLOOKUP($A76,parlvotes_lh!$A$11:$ZZ$200,26,FALSE)=0,"",VLOOKUP($A76,parlvotes_lh!$A$11:$ZZ$200,26,FALSE)))</f>
        <v/>
      </c>
      <c r="L76" s="220" t="str">
        <f>IF(ISERROR(VLOOKUP($A76,parlvotes_lh!$A$11:$ZZ$200,46,FALSE))=TRUE,"",IF(VLOOKUP($A76,parlvotes_lh!$A$11:$ZZ$200,46,FALSE)=0,"",VLOOKUP($A76,parlvotes_lh!$A$11:$ZZ$200,46,FALSE)))</f>
        <v/>
      </c>
      <c r="M76" s="220" t="str">
        <f>IF(ISERROR(VLOOKUP($A76,parlvotes_lh!$A$11:$ZZ$200,66,FALSE))=TRUE,"",IF(VLOOKUP($A76,parlvotes_lh!$A$11:$ZZ$200,66,FALSE)=0,"",VLOOKUP($A76,parlvotes_lh!$A$11:$ZZ$200,66,FALSE)))</f>
        <v/>
      </c>
      <c r="N76" s="220" t="str">
        <f>IF(ISERROR(VLOOKUP($A76,parlvotes_lh!$A$11:$ZZ$200,86,FALSE))=TRUE,"",IF(VLOOKUP($A76,parlvotes_lh!$A$11:$ZZ$200,86,FALSE)=0,"",VLOOKUP($A76,parlvotes_lh!$A$11:$ZZ$200,86,FALSE)))</f>
        <v/>
      </c>
      <c r="O76" s="220" t="str">
        <f>IF(ISERROR(VLOOKUP($A76,parlvotes_lh!$A$11:$ZZ$200,106,FALSE))=TRUE,"",IF(VLOOKUP($A76,parlvotes_lh!$A$11:$ZZ$200,106,FALSE)=0,"",VLOOKUP($A76,parlvotes_lh!$A$11:$ZZ$200,106,FALSE)))</f>
        <v/>
      </c>
      <c r="P76" s="220" t="str">
        <f>IF(ISERROR(VLOOKUP($A76,parlvotes_lh!$A$11:$ZZ$200,126,FALSE))=TRUE,"",IF(VLOOKUP($A76,parlvotes_lh!$A$11:$ZZ$200,126,FALSE)=0,"",VLOOKUP($A76,parlvotes_lh!$A$11:$ZZ$200,126,FALSE)))</f>
        <v/>
      </c>
      <c r="Q76" s="221" t="str">
        <f>IF(ISERROR(VLOOKUP($A76,parlvotes_lh!$A$11:$ZZ$200,146,FALSE))=TRUE,"",IF(VLOOKUP($A76,parlvotes_lh!$A$11:$ZZ$200,146,FALSE)=0,"",VLOOKUP($A76,parlvotes_lh!$A$11:$ZZ$200,146,FALSE)))</f>
        <v/>
      </c>
      <c r="R76" s="221" t="str">
        <f>IF(ISERROR(VLOOKUP($A76,parlvotes_lh!$A$11:$ZZ$200,166,FALSE))=TRUE,"",IF(VLOOKUP($A76,parlvotes_lh!$A$11:$ZZ$200,166,FALSE)=0,"",VLOOKUP($A76,parlvotes_lh!$A$11:$ZZ$200,166,FALSE)))</f>
        <v/>
      </c>
      <c r="S76" s="221" t="str">
        <f>IF(ISERROR(VLOOKUP($A76,parlvotes_lh!$A$11:$ZZ$200,186,FALSE))=TRUE,"",IF(VLOOKUP($A76,parlvotes_lh!$A$11:$ZZ$200,186,FALSE)=0,"",VLOOKUP($A76,parlvotes_lh!$A$11:$ZZ$200,186,FALSE)))</f>
        <v/>
      </c>
      <c r="T76" s="221" t="str">
        <f>IF(ISERROR(VLOOKUP($A76,parlvotes_lh!$A$11:$ZZ$200,206,FALSE))=TRUE,"",IF(VLOOKUP($A76,parlvotes_lh!$A$11:$ZZ$200,206,FALSE)=0,"",VLOOKUP($A76,parlvotes_lh!$A$11:$ZZ$200,206,FALSE)))</f>
        <v/>
      </c>
      <c r="U76" s="221" t="str">
        <f>IF(ISERROR(VLOOKUP($A76,parlvotes_lh!$A$11:$ZZ$200,226,FALSE))=TRUE,"",IF(VLOOKUP($A76,parlvotes_lh!$A$11:$ZZ$200,226,FALSE)=0,"",VLOOKUP($A76,parlvotes_lh!$A$11:$ZZ$200,226,FALSE)))</f>
        <v/>
      </c>
      <c r="V76" s="221" t="str">
        <f>IF(ISERROR(VLOOKUP($A76,parlvotes_lh!$A$11:$ZZ$200,246,FALSE))=TRUE,"",IF(VLOOKUP($A76,parlvotes_lh!$A$11:$ZZ$200,246,FALSE)=0,"",VLOOKUP($A76,parlvotes_lh!$A$11:$ZZ$200,246,FALSE)))</f>
        <v/>
      </c>
      <c r="W76" s="221" t="str">
        <f>IF(ISERROR(VLOOKUP($A76,parlvotes_lh!$A$11:$ZZ$200,266,FALSE))=TRUE,"",IF(VLOOKUP($A76,parlvotes_lh!$A$11:$ZZ$200,266,FALSE)=0,"",VLOOKUP($A76,parlvotes_lh!$A$11:$ZZ$200,266,FALSE)))</f>
        <v/>
      </c>
      <c r="X76" s="221" t="str">
        <f>IF(ISERROR(VLOOKUP($A76,parlvotes_lh!$A$11:$ZZ$200,286,FALSE))=TRUE,"",IF(VLOOKUP($A76,parlvotes_lh!$A$11:$ZZ$200,286,FALSE)=0,"",VLOOKUP($A76,parlvotes_lh!$A$11:$ZZ$200,286,FALSE)))</f>
        <v/>
      </c>
      <c r="Y76" s="221" t="str">
        <f>IF(ISERROR(VLOOKUP($A76,parlvotes_lh!$A$11:$ZZ$200,306,FALSE))=TRUE,"",IF(VLOOKUP($A76,parlvotes_lh!$A$11:$ZZ$200,306,FALSE)=0,"",VLOOKUP($A76,parlvotes_lh!$A$11:$ZZ$200,306,FALSE)))</f>
        <v/>
      </c>
      <c r="Z76" s="221" t="str">
        <f>IF(ISERROR(VLOOKUP($A76,parlvotes_lh!$A$11:$ZZ$200,326,FALSE))=TRUE,"",IF(VLOOKUP($A76,parlvotes_lh!$A$11:$ZZ$200,326,FALSE)=0,"",VLOOKUP($A76,parlvotes_lh!$A$11:$ZZ$200,326,FALSE)))</f>
        <v/>
      </c>
      <c r="AA76" s="221" t="str">
        <f>IF(ISERROR(VLOOKUP($A76,parlvotes_lh!$A$11:$ZZ$200,346,FALSE))=TRUE,"",IF(VLOOKUP($A76,parlvotes_lh!$A$11:$ZZ$200,346,FALSE)=0,"",VLOOKUP($A76,parlvotes_lh!$A$11:$ZZ$200,346,FALSE)))</f>
        <v/>
      </c>
      <c r="AB76" s="221" t="str">
        <f>IF(ISERROR(VLOOKUP($A76,parlvotes_lh!$A$11:$ZZ$200,366,FALSE))=TRUE,"",IF(VLOOKUP($A76,parlvotes_lh!$A$11:$ZZ$200,366,FALSE)=0,"",VLOOKUP($A76,parlvotes_lh!$A$11:$ZZ$200,366,FALSE)))</f>
        <v/>
      </c>
      <c r="AC76" s="221" t="str">
        <f>IF(ISERROR(VLOOKUP($A76,parlvotes_lh!$A$11:$ZZ$200,386,FALSE))=TRUE,"",IF(VLOOKUP($A76,parlvotes_lh!$A$11:$ZZ$200,386,FALSE)=0,"",VLOOKUP($A76,parlvotes_lh!$A$11:$ZZ$200,386,FALSE)))</f>
        <v/>
      </c>
    </row>
    <row r="77" spans="1:29" ht="13.5" customHeight="1" x14ac:dyDescent="0.25">
      <c r="A77" s="215" t="str">
        <f>IF(info_parties!A77="","",info_parties!A77)</f>
        <v/>
      </c>
      <c r="B77" s="98" t="str">
        <f>IF(A77="","",MID(info_weblinks!$C$3,32,3))</f>
        <v/>
      </c>
      <c r="C77" s="98" t="str">
        <f>IF(info_parties!G77="","",info_parties!G77)</f>
        <v/>
      </c>
      <c r="D77" s="98" t="str">
        <f>IF(info_parties!K77="","",info_parties!K77)</f>
        <v/>
      </c>
      <c r="E77" s="98" t="str">
        <f>IF(info_parties!H77="","",info_parties!H77)</f>
        <v/>
      </c>
      <c r="F77" s="216" t="str">
        <f t="shared" si="8"/>
        <v/>
      </c>
      <c r="G77" s="217" t="str">
        <f t="shared" si="9"/>
        <v/>
      </c>
      <c r="H77" s="218" t="str">
        <f t="shared" si="10"/>
        <v/>
      </c>
      <c r="I77" s="219" t="str">
        <f t="shared" si="11"/>
        <v/>
      </c>
      <c r="J77" s="220" t="str">
        <f>IF(ISERROR(VLOOKUP($A77,parlvotes_lh!$A$11:$ZZ$200,6,FALSE))=TRUE,"",IF(VLOOKUP($A77,parlvotes_lh!$A$11:$ZZ$200,6,FALSE)=0,"",VLOOKUP($A77,parlvotes_lh!$A$11:$ZZ$200,6,FALSE)))</f>
        <v/>
      </c>
      <c r="K77" s="220" t="str">
        <f>IF(ISERROR(VLOOKUP($A77,parlvotes_lh!$A$11:$ZZ$200,26,FALSE))=TRUE,"",IF(VLOOKUP($A77,parlvotes_lh!$A$11:$ZZ$200,26,FALSE)=0,"",VLOOKUP($A77,parlvotes_lh!$A$11:$ZZ$200,26,FALSE)))</f>
        <v/>
      </c>
      <c r="L77" s="220" t="str">
        <f>IF(ISERROR(VLOOKUP($A77,parlvotes_lh!$A$11:$ZZ$200,46,FALSE))=TRUE,"",IF(VLOOKUP($A77,parlvotes_lh!$A$11:$ZZ$200,46,FALSE)=0,"",VLOOKUP($A77,parlvotes_lh!$A$11:$ZZ$200,46,FALSE)))</f>
        <v/>
      </c>
      <c r="M77" s="220" t="str">
        <f>IF(ISERROR(VLOOKUP($A77,parlvotes_lh!$A$11:$ZZ$200,66,FALSE))=TRUE,"",IF(VLOOKUP($A77,parlvotes_lh!$A$11:$ZZ$200,66,FALSE)=0,"",VLOOKUP($A77,parlvotes_lh!$A$11:$ZZ$200,66,FALSE)))</f>
        <v/>
      </c>
      <c r="N77" s="220" t="str">
        <f>IF(ISERROR(VLOOKUP($A77,parlvotes_lh!$A$11:$ZZ$200,86,FALSE))=TRUE,"",IF(VLOOKUP($A77,parlvotes_lh!$A$11:$ZZ$200,86,FALSE)=0,"",VLOOKUP($A77,parlvotes_lh!$A$11:$ZZ$200,86,FALSE)))</f>
        <v/>
      </c>
      <c r="O77" s="220" t="str">
        <f>IF(ISERROR(VLOOKUP($A77,parlvotes_lh!$A$11:$ZZ$200,106,FALSE))=TRUE,"",IF(VLOOKUP($A77,parlvotes_lh!$A$11:$ZZ$200,106,FALSE)=0,"",VLOOKUP($A77,parlvotes_lh!$A$11:$ZZ$200,106,FALSE)))</f>
        <v/>
      </c>
      <c r="P77" s="220" t="str">
        <f>IF(ISERROR(VLOOKUP($A77,parlvotes_lh!$A$11:$ZZ$200,126,FALSE))=TRUE,"",IF(VLOOKUP($A77,parlvotes_lh!$A$11:$ZZ$200,126,FALSE)=0,"",VLOOKUP($A77,parlvotes_lh!$A$11:$ZZ$200,126,FALSE)))</f>
        <v/>
      </c>
      <c r="Q77" s="221" t="str">
        <f>IF(ISERROR(VLOOKUP($A77,parlvotes_lh!$A$11:$ZZ$200,146,FALSE))=TRUE,"",IF(VLOOKUP($A77,parlvotes_lh!$A$11:$ZZ$200,146,FALSE)=0,"",VLOOKUP($A77,parlvotes_lh!$A$11:$ZZ$200,146,FALSE)))</f>
        <v/>
      </c>
      <c r="R77" s="221" t="str">
        <f>IF(ISERROR(VLOOKUP($A77,parlvotes_lh!$A$11:$ZZ$200,166,FALSE))=TRUE,"",IF(VLOOKUP($A77,parlvotes_lh!$A$11:$ZZ$200,166,FALSE)=0,"",VLOOKUP($A77,parlvotes_lh!$A$11:$ZZ$200,166,FALSE)))</f>
        <v/>
      </c>
      <c r="S77" s="221" t="str">
        <f>IF(ISERROR(VLOOKUP($A77,parlvotes_lh!$A$11:$ZZ$200,186,FALSE))=TRUE,"",IF(VLOOKUP($A77,parlvotes_lh!$A$11:$ZZ$200,186,FALSE)=0,"",VLOOKUP($A77,parlvotes_lh!$A$11:$ZZ$200,186,FALSE)))</f>
        <v/>
      </c>
      <c r="T77" s="221" t="str">
        <f>IF(ISERROR(VLOOKUP($A77,parlvotes_lh!$A$11:$ZZ$200,206,FALSE))=TRUE,"",IF(VLOOKUP($A77,parlvotes_lh!$A$11:$ZZ$200,206,FALSE)=0,"",VLOOKUP($A77,parlvotes_lh!$A$11:$ZZ$200,206,FALSE)))</f>
        <v/>
      </c>
      <c r="U77" s="221" t="str">
        <f>IF(ISERROR(VLOOKUP($A77,parlvotes_lh!$A$11:$ZZ$200,226,FALSE))=TRUE,"",IF(VLOOKUP($A77,parlvotes_lh!$A$11:$ZZ$200,226,FALSE)=0,"",VLOOKUP($A77,parlvotes_lh!$A$11:$ZZ$200,226,FALSE)))</f>
        <v/>
      </c>
      <c r="V77" s="221" t="str">
        <f>IF(ISERROR(VLOOKUP($A77,parlvotes_lh!$A$11:$ZZ$200,246,FALSE))=TRUE,"",IF(VLOOKUP($A77,parlvotes_lh!$A$11:$ZZ$200,246,FALSE)=0,"",VLOOKUP($A77,parlvotes_lh!$A$11:$ZZ$200,246,FALSE)))</f>
        <v/>
      </c>
      <c r="W77" s="221" t="str">
        <f>IF(ISERROR(VLOOKUP($A77,parlvotes_lh!$A$11:$ZZ$200,266,FALSE))=TRUE,"",IF(VLOOKUP($A77,parlvotes_lh!$A$11:$ZZ$200,266,FALSE)=0,"",VLOOKUP($A77,parlvotes_lh!$A$11:$ZZ$200,266,FALSE)))</f>
        <v/>
      </c>
      <c r="X77" s="221" t="str">
        <f>IF(ISERROR(VLOOKUP($A77,parlvotes_lh!$A$11:$ZZ$200,286,FALSE))=TRUE,"",IF(VLOOKUP($A77,parlvotes_lh!$A$11:$ZZ$200,286,FALSE)=0,"",VLOOKUP($A77,parlvotes_lh!$A$11:$ZZ$200,286,FALSE)))</f>
        <v/>
      </c>
      <c r="Y77" s="221" t="str">
        <f>IF(ISERROR(VLOOKUP($A77,parlvotes_lh!$A$11:$ZZ$200,306,FALSE))=TRUE,"",IF(VLOOKUP($A77,parlvotes_lh!$A$11:$ZZ$200,306,FALSE)=0,"",VLOOKUP($A77,parlvotes_lh!$A$11:$ZZ$200,306,FALSE)))</f>
        <v/>
      </c>
      <c r="Z77" s="221" t="str">
        <f>IF(ISERROR(VLOOKUP($A77,parlvotes_lh!$A$11:$ZZ$200,326,FALSE))=TRUE,"",IF(VLOOKUP($A77,parlvotes_lh!$A$11:$ZZ$200,326,FALSE)=0,"",VLOOKUP($A77,parlvotes_lh!$A$11:$ZZ$200,326,FALSE)))</f>
        <v/>
      </c>
      <c r="AA77" s="221" t="str">
        <f>IF(ISERROR(VLOOKUP($A77,parlvotes_lh!$A$11:$ZZ$200,346,FALSE))=TRUE,"",IF(VLOOKUP($A77,parlvotes_lh!$A$11:$ZZ$200,346,FALSE)=0,"",VLOOKUP($A77,parlvotes_lh!$A$11:$ZZ$200,346,FALSE)))</f>
        <v/>
      </c>
      <c r="AB77" s="221" t="str">
        <f>IF(ISERROR(VLOOKUP($A77,parlvotes_lh!$A$11:$ZZ$200,366,FALSE))=TRUE,"",IF(VLOOKUP($A77,parlvotes_lh!$A$11:$ZZ$200,366,FALSE)=0,"",VLOOKUP($A77,parlvotes_lh!$A$11:$ZZ$200,366,FALSE)))</f>
        <v/>
      </c>
      <c r="AC77" s="221" t="str">
        <f>IF(ISERROR(VLOOKUP($A77,parlvotes_lh!$A$11:$ZZ$200,386,FALSE))=TRUE,"",IF(VLOOKUP($A77,parlvotes_lh!$A$11:$ZZ$200,386,FALSE)=0,"",VLOOKUP($A77,parlvotes_lh!$A$11:$ZZ$200,386,FALSE)))</f>
        <v/>
      </c>
    </row>
    <row r="78" spans="1:29" ht="13.5" customHeight="1" x14ac:dyDescent="0.25">
      <c r="A78" s="215" t="str">
        <f>IF(info_parties!A78="","",info_parties!A78)</f>
        <v/>
      </c>
      <c r="B78" s="98" t="str">
        <f>IF(A78="","",MID(info_weblinks!$C$3,32,3))</f>
        <v/>
      </c>
      <c r="C78" s="98" t="str">
        <f>IF(info_parties!G78="","",info_parties!G78)</f>
        <v/>
      </c>
      <c r="D78" s="98" t="str">
        <f>IF(info_parties!K78="","",info_parties!K78)</f>
        <v/>
      </c>
      <c r="E78" s="98" t="str">
        <f>IF(info_parties!H78="","",info_parties!H78)</f>
        <v/>
      </c>
      <c r="F78" s="216" t="str">
        <f t="shared" si="8"/>
        <v/>
      </c>
      <c r="G78" s="217" t="str">
        <f t="shared" si="9"/>
        <v/>
      </c>
      <c r="H78" s="218" t="str">
        <f t="shared" si="10"/>
        <v/>
      </c>
      <c r="I78" s="219" t="str">
        <f t="shared" si="11"/>
        <v/>
      </c>
      <c r="J78" s="220" t="str">
        <f>IF(ISERROR(VLOOKUP($A78,parlvotes_lh!$A$11:$ZZ$200,6,FALSE))=TRUE,"",IF(VLOOKUP($A78,parlvotes_lh!$A$11:$ZZ$200,6,FALSE)=0,"",VLOOKUP($A78,parlvotes_lh!$A$11:$ZZ$200,6,FALSE)))</f>
        <v/>
      </c>
      <c r="K78" s="220" t="str">
        <f>IF(ISERROR(VLOOKUP($A78,parlvotes_lh!$A$11:$ZZ$200,26,FALSE))=TRUE,"",IF(VLOOKUP($A78,parlvotes_lh!$A$11:$ZZ$200,26,FALSE)=0,"",VLOOKUP($A78,parlvotes_lh!$A$11:$ZZ$200,26,FALSE)))</f>
        <v/>
      </c>
      <c r="L78" s="220" t="str">
        <f>IF(ISERROR(VLOOKUP($A78,parlvotes_lh!$A$11:$ZZ$200,46,FALSE))=TRUE,"",IF(VLOOKUP($A78,parlvotes_lh!$A$11:$ZZ$200,46,FALSE)=0,"",VLOOKUP($A78,parlvotes_lh!$A$11:$ZZ$200,46,FALSE)))</f>
        <v/>
      </c>
      <c r="M78" s="220" t="str">
        <f>IF(ISERROR(VLOOKUP($A78,parlvotes_lh!$A$11:$ZZ$200,66,FALSE))=TRUE,"",IF(VLOOKUP($A78,parlvotes_lh!$A$11:$ZZ$200,66,FALSE)=0,"",VLOOKUP($A78,parlvotes_lh!$A$11:$ZZ$200,66,FALSE)))</f>
        <v/>
      </c>
      <c r="N78" s="220" t="str">
        <f>IF(ISERROR(VLOOKUP($A78,parlvotes_lh!$A$11:$ZZ$200,86,FALSE))=TRUE,"",IF(VLOOKUP($A78,parlvotes_lh!$A$11:$ZZ$200,86,FALSE)=0,"",VLOOKUP($A78,parlvotes_lh!$A$11:$ZZ$200,86,FALSE)))</f>
        <v/>
      </c>
      <c r="O78" s="220" t="str">
        <f>IF(ISERROR(VLOOKUP($A78,parlvotes_lh!$A$11:$ZZ$200,106,FALSE))=TRUE,"",IF(VLOOKUP($A78,parlvotes_lh!$A$11:$ZZ$200,106,FALSE)=0,"",VLOOKUP($A78,parlvotes_lh!$A$11:$ZZ$200,106,FALSE)))</f>
        <v/>
      </c>
      <c r="P78" s="220" t="str">
        <f>IF(ISERROR(VLOOKUP($A78,parlvotes_lh!$A$11:$ZZ$200,126,FALSE))=TRUE,"",IF(VLOOKUP($A78,parlvotes_lh!$A$11:$ZZ$200,126,FALSE)=0,"",VLOOKUP($A78,parlvotes_lh!$A$11:$ZZ$200,126,FALSE)))</f>
        <v/>
      </c>
      <c r="Q78" s="221" t="str">
        <f>IF(ISERROR(VLOOKUP($A78,parlvotes_lh!$A$11:$ZZ$200,146,FALSE))=TRUE,"",IF(VLOOKUP($A78,parlvotes_lh!$A$11:$ZZ$200,146,FALSE)=0,"",VLOOKUP($A78,parlvotes_lh!$A$11:$ZZ$200,146,FALSE)))</f>
        <v/>
      </c>
      <c r="R78" s="221" t="str">
        <f>IF(ISERROR(VLOOKUP($A78,parlvotes_lh!$A$11:$ZZ$200,166,FALSE))=TRUE,"",IF(VLOOKUP($A78,parlvotes_lh!$A$11:$ZZ$200,166,FALSE)=0,"",VLOOKUP($A78,parlvotes_lh!$A$11:$ZZ$200,166,FALSE)))</f>
        <v/>
      </c>
      <c r="S78" s="221" t="str">
        <f>IF(ISERROR(VLOOKUP($A78,parlvotes_lh!$A$11:$ZZ$200,186,FALSE))=TRUE,"",IF(VLOOKUP($A78,parlvotes_lh!$A$11:$ZZ$200,186,FALSE)=0,"",VLOOKUP($A78,parlvotes_lh!$A$11:$ZZ$200,186,FALSE)))</f>
        <v/>
      </c>
      <c r="T78" s="221" t="str">
        <f>IF(ISERROR(VLOOKUP($A78,parlvotes_lh!$A$11:$ZZ$200,206,FALSE))=TRUE,"",IF(VLOOKUP($A78,parlvotes_lh!$A$11:$ZZ$200,206,FALSE)=0,"",VLOOKUP($A78,parlvotes_lh!$A$11:$ZZ$200,206,FALSE)))</f>
        <v/>
      </c>
      <c r="U78" s="221" t="str">
        <f>IF(ISERROR(VLOOKUP($A78,parlvotes_lh!$A$11:$ZZ$200,226,FALSE))=TRUE,"",IF(VLOOKUP($A78,parlvotes_lh!$A$11:$ZZ$200,226,FALSE)=0,"",VLOOKUP($A78,parlvotes_lh!$A$11:$ZZ$200,226,FALSE)))</f>
        <v/>
      </c>
      <c r="V78" s="221" t="str">
        <f>IF(ISERROR(VLOOKUP($A78,parlvotes_lh!$A$11:$ZZ$200,246,FALSE))=TRUE,"",IF(VLOOKUP($A78,parlvotes_lh!$A$11:$ZZ$200,246,FALSE)=0,"",VLOOKUP($A78,parlvotes_lh!$A$11:$ZZ$200,246,FALSE)))</f>
        <v/>
      </c>
      <c r="W78" s="221" t="str">
        <f>IF(ISERROR(VLOOKUP($A78,parlvotes_lh!$A$11:$ZZ$200,266,FALSE))=TRUE,"",IF(VLOOKUP($A78,parlvotes_lh!$A$11:$ZZ$200,266,FALSE)=0,"",VLOOKUP($A78,parlvotes_lh!$A$11:$ZZ$200,266,FALSE)))</f>
        <v/>
      </c>
      <c r="X78" s="221" t="str">
        <f>IF(ISERROR(VLOOKUP($A78,parlvotes_lh!$A$11:$ZZ$200,286,FALSE))=TRUE,"",IF(VLOOKUP($A78,parlvotes_lh!$A$11:$ZZ$200,286,FALSE)=0,"",VLOOKUP($A78,parlvotes_lh!$A$11:$ZZ$200,286,FALSE)))</f>
        <v/>
      </c>
      <c r="Y78" s="221" t="str">
        <f>IF(ISERROR(VLOOKUP($A78,parlvotes_lh!$A$11:$ZZ$200,306,FALSE))=TRUE,"",IF(VLOOKUP($A78,parlvotes_lh!$A$11:$ZZ$200,306,FALSE)=0,"",VLOOKUP($A78,parlvotes_lh!$A$11:$ZZ$200,306,FALSE)))</f>
        <v/>
      </c>
      <c r="Z78" s="221" t="str">
        <f>IF(ISERROR(VLOOKUP($A78,parlvotes_lh!$A$11:$ZZ$200,326,FALSE))=TRUE,"",IF(VLOOKUP($A78,parlvotes_lh!$A$11:$ZZ$200,326,FALSE)=0,"",VLOOKUP($A78,parlvotes_lh!$A$11:$ZZ$200,326,FALSE)))</f>
        <v/>
      </c>
      <c r="AA78" s="221" t="str">
        <f>IF(ISERROR(VLOOKUP($A78,parlvotes_lh!$A$11:$ZZ$200,346,FALSE))=TRUE,"",IF(VLOOKUP($A78,parlvotes_lh!$A$11:$ZZ$200,346,FALSE)=0,"",VLOOKUP($A78,parlvotes_lh!$A$11:$ZZ$200,346,FALSE)))</f>
        <v/>
      </c>
      <c r="AB78" s="221" t="str">
        <f>IF(ISERROR(VLOOKUP($A78,parlvotes_lh!$A$11:$ZZ$200,366,FALSE))=TRUE,"",IF(VLOOKUP($A78,parlvotes_lh!$A$11:$ZZ$200,366,FALSE)=0,"",VLOOKUP($A78,parlvotes_lh!$A$11:$ZZ$200,366,FALSE)))</f>
        <v/>
      </c>
      <c r="AC78" s="221" t="str">
        <f>IF(ISERROR(VLOOKUP($A78,parlvotes_lh!$A$11:$ZZ$200,386,FALSE))=TRUE,"",IF(VLOOKUP($A78,parlvotes_lh!$A$11:$ZZ$200,386,FALSE)=0,"",VLOOKUP($A78,parlvotes_lh!$A$11:$ZZ$200,386,FALSE)))</f>
        <v/>
      </c>
    </row>
    <row r="79" spans="1:29" ht="13.5" customHeight="1" x14ac:dyDescent="0.25">
      <c r="A79" s="215" t="str">
        <f>IF(info_parties!A79="","",info_parties!A79)</f>
        <v/>
      </c>
      <c r="B79" s="98" t="str">
        <f>IF(A79="","",MID(info_weblinks!$C$3,32,3))</f>
        <v/>
      </c>
      <c r="C79" s="98" t="str">
        <f>IF(info_parties!G79="","",info_parties!G79)</f>
        <v/>
      </c>
      <c r="D79" s="98" t="str">
        <f>IF(info_parties!K79="","",info_parties!K79)</f>
        <v/>
      </c>
      <c r="E79" s="98" t="str">
        <f>IF(info_parties!H79="","",info_parties!H79)</f>
        <v/>
      </c>
      <c r="F79" s="216" t="str">
        <f t="shared" si="8"/>
        <v/>
      </c>
      <c r="G79" s="217" t="str">
        <f t="shared" si="9"/>
        <v/>
      </c>
      <c r="H79" s="218" t="str">
        <f t="shared" si="10"/>
        <v/>
      </c>
      <c r="I79" s="219" t="str">
        <f t="shared" si="11"/>
        <v/>
      </c>
      <c r="J79" s="220" t="str">
        <f>IF(ISERROR(VLOOKUP($A79,parlvotes_lh!$A$11:$ZZ$200,6,FALSE))=TRUE,"",IF(VLOOKUP($A79,parlvotes_lh!$A$11:$ZZ$200,6,FALSE)=0,"",VLOOKUP($A79,parlvotes_lh!$A$11:$ZZ$200,6,FALSE)))</f>
        <v/>
      </c>
      <c r="K79" s="220" t="str">
        <f>IF(ISERROR(VLOOKUP($A79,parlvotes_lh!$A$11:$ZZ$200,26,FALSE))=TRUE,"",IF(VLOOKUP($A79,parlvotes_lh!$A$11:$ZZ$200,26,FALSE)=0,"",VLOOKUP($A79,parlvotes_lh!$A$11:$ZZ$200,26,FALSE)))</f>
        <v/>
      </c>
      <c r="L79" s="220" t="str">
        <f>IF(ISERROR(VLOOKUP($A79,parlvotes_lh!$A$11:$ZZ$200,46,FALSE))=TRUE,"",IF(VLOOKUP($A79,parlvotes_lh!$A$11:$ZZ$200,46,FALSE)=0,"",VLOOKUP($A79,parlvotes_lh!$A$11:$ZZ$200,46,FALSE)))</f>
        <v/>
      </c>
      <c r="M79" s="220" t="str">
        <f>IF(ISERROR(VLOOKUP($A79,parlvotes_lh!$A$11:$ZZ$200,66,FALSE))=TRUE,"",IF(VLOOKUP($A79,parlvotes_lh!$A$11:$ZZ$200,66,FALSE)=0,"",VLOOKUP($A79,parlvotes_lh!$A$11:$ZZ$200,66,FALSE)))</f>
        <v/>
      </c>
      <c r="N79" s="220" t="str">
        <f>IF(ISERROR(VLOOKUP($A79,parlvotes_lh!$A$11:$ZZ$200,86,FALSE))=TRUE,"",IF(VLOOKUP($A79,parlvotes_lh!$A$11:$ZZ$200,86,FALSE)=0,"",VLOOKUP($A79,parlvotes_lh!$A$11:$ZZ$200,86,FALSE)))</f>
        <v/>
      </c>
      <c r="O79" s="220" t="str">
        <f>IF(ISERROR(VLOOKUP($A79,parlvotes_lh!$A$11:$ZZ$200,106,FALSE))=TRUE,"",IF(VLOOKUP($A79,parlvotes_lh!$A$11:$ZZ$200,106,FALSE)=0,"",VLOOKUP($A79,parlvotes_lh!$A$11:$ZZ$200,106,FALSE)))</f>
        <v/>
      </c>
      <c r="P79" s="220" t="str">
        <f>IF(ISERROR(VLOOKUP($A79,parlvotes_lh!$A$11:$ZZ$200,126,FALSE))=TRUE,"",IF(VLOOKUP($A79,parlvotes_lh!$A$11:$ZZ$200,126,FALSE)=0,"",VLOOKUP($A79,parlvotes_lh!$A$11:$ZZ$200,126,FALSE)))</f>
        <v/>
      </c>
      <c r="Q79" s="221" t="str">
        <f>IF(ISERROR(VLOOKUP($A79,parlvotes_lh!$A$11:$ZZ$200,146,FALSE))=TRUE,"",IF(VLOOKUP($A79,parlvotes_lh!$A$11:$ZZ$200,146,FALSE)=0,"",VLOOKUP($A79,parlvotes_lh!$A$11:$ZZ$200,146,FALSE)))</f>
        <v/>
      </c>
      <c r="R79" s="221" t="str">
        <f>IF(ISERROR(VLOOKUP($A79,parlvotes_lh!$A$11:$ZZ$200,166,FALSE))=TRUE,"",IF(VLOOKUP($A79,parlvotes_lh!$A$11:$ZZ$200,166,FALSE)=0,"",VLOOKUP($A79,parlvotes_lh!$A$11:$ZZ$200,166,FALSE)))</f>
        <v/>
      </c>
      <c r="S79" s="221" t="str">
        <f>IF(ISERROR(VLOOKUP($A79,parlvotes_lh!$A$11:$ZZ$200,186,FALSE))=TRUE,"",IF(VLOOKUP($A79,parlvotes_lh!$A$11:$ZZ$200,186,FALSE)=0,"",VLOOKUP($A79,parlvotes_lh!$A$11:$ZZ$200,186,FALSE)))</f>
        <v/>
      </c>
      <c r="T79" s="221" t="str">
        <f>IF(ISERROR(VLOOKUP($A79,parlvotes_lh!$A$11:$ZZ$200,206,FALSE))=TRUE,"",IF(VLOOKUP($A79,parlvotes_lh!$A$11:$ZZ$200,206,FALSE)=0,"",VLOOKUP($A79,parlvotes_lh!$A$11:$ZZ$200,206,FALSE)))</f>
        <v/>
      </c>
      <c r="U79" s="221" t="str">
        <f>IF(ISERROR(VLOOKUP($A79,parlvotes_lh!$A$11:$ZZ$200,226,FALSE))=TRUE,"",IF(VLOOKUP($A79,parlvotes_lh!$A$11:$ZZ$200,226,FALSE)=0,"",VLOOKUP($A79,parlvotes_lh!$A$11:$ZZ$200,226,FALSE)))</f>
        <v/>
      </c>
      <c r="V79" s="221" t="str">
        <f>IF(ISERROR(VLOOKUP($A79,parlvotes_lh!$A$11:$ZZ$200,246,FALSE))=TRUE,"",IF(VLOOKUP($A79,parlvotes_lh!$A$11:$ZZ$200,246,FALSE)=0,"",VLOOKUP($A79,parlvotes_lh!$A$11:$ZZ$200,246,FALSE)))</f>
        <v/>
      </c>
      <c r="W79" s="221" t="str">
        <f>IF(ISERROR(VLOOKUP($A79,parlvotes_lh!$A$11:$ZZ$200,266,FALSE))=TRUE,"",IF(VLOOKUP($A79,parlvotes_lh!$A$11:$ZZ$200,266,FALSE)=0,"",VLOOKUP($A79,parlvotes_lh!$A$11:$ZZ$200,266,FALSE)))</f>
        <v/>
      </c>
      <c r="X79" s="221" t="str">
        <f>IF(ISERROR(VLOOKUP($A79,parlvotes_lh!$A$11:$ZZ$200,286,FALSE))=TRUE,"",IF(VLOOKUP($A79,parlvotes_lh!$A$11:$ZZ$200,286,FALSE)=0,"",VLOOKUP($A79,parlvotes_lh!$A$11:$ZZ$200,286,FALSE)))</f>
        <v/>
      </c>
      <c r="Y79" s="221" t="str">
        <f>IF(ISERROR(VLOOKUP($A79,parlvotes_lh!$A$11:$ZZ$200,306,FALSE))=TRUE,"",IF(VLOOKUP($A79,parlvotes_lh!$A$11:$ZZ$200,306,FALSE)=0,"",VLOOKUP($A79,parlvotes_lh!$A$11:$ZZ$200,306,FALSE)))</f>
        <v/>
      </c>
      <c r="Z79" s="221" t="str">
        <f>IF(ISERROR(VLOOKUP($A79,parlvotes_lh!$A$11:$ZZ$200,326,FALSE))=TRUE,"",IF(VLOOKUP($A79,parlvotes_lh!$A$11:$ZZ$200,326,FALSE)=0,"",VLOOKUP($A79,parlvotes_lh!$A$11:$ZZ$200,326,FALSE)))</f>
        <v/>
      </c>
      <c r="AA79" s="221" t="str">
        <f>IF(ISERROR(VLOOKUP($A79,parlvotes_lh!$A$11:$ZZ$200,346,FALSE))=TRUE,"",IF(VLOOKUP($A79,parlvotes_lh!$A$11:$ZZ$200,346,FALSE)=0,"",VLOOKUP($A79,parlvotes_lh!$A$11:$ZZ$200,346,FALSE)))</f>
        <v/>
      </c>
      <c r="AB79" s="221" t="str">
        <f>IF(ISERROR(VLOOKUP($A79,parlvotes_lh!$A$11:$ZZ$200,366,FALSE))=TRUE,"",IF(VLOOKUP($A79,parlvotes_lh!$A$11:$ZZ$200,366,FALSE)=0,"",VLOOKUP($A79,parlvotes_lh!$A$11:$ZZ$200,366,FALSE)))</f>
        <v/>
      </c>
      <c r="AC79" s="221" t="str">
        <f>IF(ISERROR(VLOOKUP($A79,parlvotes_lh!$A$11:$ZZ$200,386,FALSE))=TRUE,"",IF(VLOOKUP($A79,parlvotes_lh!$A$11:$ZZ$200,386,FALSE)=0,"",VLOOKUP($A79,parlvotes_lh!$A$11:$ZZ$200,386,FALSE)))</f>
        <v/>
      </c>
    </row>
    <row r="80" spans="1:29" ht="13.5" customHeight="1" x14ac:dyDescent="0.25">
      <c r="A80" s="215" t="str">
        <f>IF(info_parties!A80="","",info_parties!A80)</f>
        <v/>
      </c>
      <c r="B80" s="98" t="str">
        <f>IF(A80="","",MID(info_weblinks!$C$3,32,3))</f>
        <v/>
      </c>
      <c r="C80" s="98" t="str">
        <f>IF(info_parties!G80="","",info_parties!G80)</f>
        <v/>
      </c>
      <c r="D80" s="98" t="str">
        <f>IF(info_parties!K80="","",info_parties!K80)</f>
        <v/>
      </c>
      <c r="E80" s="98" t="str">
        <f>IF(info_parties!H80="","",info_parties!H80)</f>
        <v/>
      </c>
      <c r="F80" s="216" t="str">
        <f t="shared" si="8"/>
        <v/>
      </c>
      <c r="G80" s="217" t="str">
        <f t="shared" si="9"/>
        <v/>
      </c>
      <c r="H80" s="218" t="str">
        <f t="shared" si="10"/>
        <v/>
      </c>
      <c r="I80" s="219" t="str">
        <f t="shared" si="11"/>
        <v/>
      </c>
      <c r="J80" s="220" t="str">
        <f>IF(ISERROR(VLOOKUP($A80,parlvotes_lh!$A$11:$ZZ$200,6,FALSE))=TRUE,"",IF(VLOOKUP($A80,parlvotes_lh!$A$11:$ZZ$200,6,FALSE)=0,"",VLOOKUP($A80,parlvotes_lh!$A$11:$ZZ$200,6,FALSE)))</f>
        <v/>
      </c>
      <c r="K80" s="220" t="str">
        <f>IF(ISERROR(VLOOKUP($A80,parlvotes_lh!$A$11:$ZZ$200,26,FALSE))=TRUE,"",IF(VLOOKUP($A80,parlvotes_lh!$A$11:$ZZ$200,26,FALSE)=0,"",VLOOKUP($A80,parlvotes_lh!$A$11:$ZZ$200,26,FALSE)))</f>
        <v/>
      </c>
      <c r="L80" s="220" t="str">
        <f>IF(ISERROR(VLOOKUP($A80,parlvotes_lh!$A$11:$ZZ$200,46,FALSE))=TRUE,"",IF(VLOOKUP($A80,parlvotes_lh!$A$11:$ZZ$200,46,FALSE)=0,"",VLOOKUP($A80,parlvotes_lh!$A$11:$ZZ$200,46,FALSE)))</f>
        <v/>
      </c>
      <c r="M80" s="220" t="str">
        <f>IF(ISERROR(VLOOKUP($A80,parlvotes_lh!$A$11:$ZZ$200,66,FALSE))=TRUE,"",IF(VLOOKUP($A80,parlvotes_lh!$A$11:$ZZ$200,66,FALSE)=0,"",VLOOKUP($A80,parlvotes_lh!$A$11:$ZZ$200,66,FALSE)))</f>
        <v/>
      </c>
      <c r="N80" s="220" t="str">
        <f>IF(ISERROR(VLOOKUP($A80,parlvotes_lh!$A$11:$ZZ$200,86,FALSE))=TRUE,"",IF(VLOOKUP($A80,parlvotes_lh!$A$11:$ZZ$200,86,FALSE)=0,"",VLOOKUP($A80,parlvotes_lh!$A$11:$ZZ$200,86,FALSE)))</f>
        <v/>
      </c>
      <c r="O80" s="220" t="str">
        <f>IF(ISERROR(VLOOKUP($A80,parlvotes_lh!$A$11:$ZZ$200,106,FALSE))=TRUE,"",IF(VLOOKUP($A80,parlvotes_lh!$A$11:$ZZ$200,106,FALSE)=0,"",VLOOKUP($A80,parlvotes_lh!$A$11:$ZZ$200,106,FALSE)))</f>
        <v/>
      </c>
      <c r="P80" s="220" t="str">
        <f>IF(ISERROR(VLOOKUP($A80,parlvotes_lh!$A$11:$ZZ$200,126,FALSE))=TRUE,"",IF(VLOOKUP($A80,parlvotes_lh!$A$11:$ZZ$200,126,FALSE)=0,"",VLOOKUP($A80,parlvotes_lh!$A$11:$ZZ$200,126,FALSE)))</f>
        <v/>
      </c>
      <c r="Q80" s="221" t="str">
        <f>IF(ISERROR(VLOOKUP($A80,parlvotes_lh!$A$11:$ZZ$200,146,FALSE))=TRUE,"",IF(VLOOKUP($A80,parlvotes_lh!$A$11:$ZZ$200,146,FALSE)=0,"",VLOOKUP($A80,parlvotes_lh!$A$11:$ZZ$200,146,FALSE)))</f>
        <v/>
      </c>
      <c r="R80" s="221" t="str">
        <f>IF(ISERROR(VLOOKUP($A80,parlvotes_lh!$A$11:$ZZ$200,166,FALSE))=TRUE,"",IF(VLOOKUP($A80,parlvotes_lh!$A$11:$ZZ$200,166,FALSE)=0,"",VLOOKUP($A80,parlvotes_lh!$A$11:$ZZ$200,166,FALSE)))</f>
        <v/>
      </c>
      <c r="S80" s="221" t="str">
        <f>IF(ISERROR(VLOOKUP($A80,parlvotes_lh!$A$11:$ZZ$200,186,FALSE))=TRUE,"",IF(VLOOKUP($A80,parlvotes_lh!$A$11:$ZZ$200,186,FALSE)=0,"",VLOOKUP($A80,parlvotes_lh!$A$11:$ZZ$200,186,FALSE)))</f>
        <v/>
      </c>
      <c r="T80" s="221" t="str">
        <f>IF(ISERROR(VLOOKUP($A80,parlvotes_lh!$A$11:$ZZ$200,206,FALSE))=TRUE,"",IF(VLOOKUP($A80,parlvotes_lh!$A$11:$ZZ$200,206,FALSE)=0,"",VLOOKUP($A80,parlvotes_lh!$A$11:$ZZ$200,206,FALSE)))</f>
        <v/>
      </c>
      <c r="U80" s="221" t="str">
        <f>IF(ISERROR(VLOOKUP($A80,parlvotes_lh!$A$11:$ZZ$200,226,FALSE))=TRUE,"",IF(VLOOKUP($A80,parlvotes_lh!$A$11:$ZZ$200,226,FALSE)=0,"",VLOOKUP($A80,parlvotes_lh!$A$11:$ZZ$200,226,FALSE)))</f>
        <v/>
      </c>
      <c r="V80" s="221" t="str">
        <f>IF(ISERROR(VLOOKUP($A80,parlvotes_lh!$A$11:$ZZ$200,246,FALSE))=TRUE,"",IF(VLOOKUP($A80,parlvotes_lh!$A$11:$ZZ$200,246,FALSE)=0,"",VLOOKUP($A80,parlvotes_lh!$A$11:$ZZ$200,246,FALSE)))</f>
        <v/>
      </c>
      <c r="W80" s="221" t="str">
        <f>IF(ISERROR(VLOOKUP($A80,parlvotes_lh!$A$11:$ZZ$200,266,FALSE))=TRUE,"",IF(VLOOKUP($A80,parlvotes_lh!$A$11:$ZZ$200,266,FALSE)=0,"",VLOOKUP($A80,parlvotes_lh!$A$11:$ZZ$200,266,FALSE)))</f>
        <v/>
      </c>
      <c r="X80" s="221" t="str">
        <f>IF(ISERROR(VLOOKUP($A80,parlvotes_lh!$A$11:$ZZ$200,286,FALSE))=TRUE,"",IF(VLOOKUP($A80,parlvotes_lh!$A$11:$ZZ$200,286,FALSE)=0,"",VLOOKUP($A80,parlvotes_lh!$A$11:$ZZ$200,286,FALSE)))</f>
        <v/>
      </c>
      <c r="Y80" s="221" t="str">
        <f>IF(ISERROR(VLOOKUP($A80,parlvotes_lh!$A$11:$ZZ$200,306,FALSE))=TRUE,"",IF(VLOOKUP($A80,parlvotes_lh!$A$11:$ZZ$200,306,FALSE)=0,"",VLOOKUP($A80,parlvotes_lh!$A$11:$ZZ$200,306,FALSE)))</f>
        <v/>
      </c>
      <c r="Z80" s="221" t="str">
        <f>IF(ISERROR(VLOOKUP($A80,parlvotes_lh!$A$11:$ZZ$200,326,FALSE))=TRUE,"",IF(VLOOKUP($A80,parlvotes_lh!$A$11:$ZZ$200,326,FALSE)=0,"",VLOOKUP($A80,parlvotes_lh!$A$11:$ZZ$200,326,FALSE)))</f>
        <v/>
      </c>
      <c r="AA80" s="221" t="str">
        <f>IF(ISERROR(VLOOKUP($A80,parlvotes_lh!$A$11:$ZZ$200,346,FALSE))=TRUE,"",IF(VLOOKUP($A80,parlvotes_lh!$A$11:$ZZ$200,346,FALSE)=0,"",VLOOKUP($A80,parlvotes_lh!$A$11:$ZZ$200,346,FALSE)))</f>
        <v/>
      </c>
      <c r="AB80" s="221" t="str">
        <f>IF(ISERROR(VLOOKUP($A80,parlvotes_lh!$A$11:$ZZ$200,366,FALSE))=TRUE,"",IF(VLOOKUP($A80,parlvotes_lh!$A$11:$ZZ$200,366,FALSE)=0,"",VLOOKUP($A80,parlvotes_lh!$A$11:$ZZ$200,366,FALSE)))</f>
        <v/>
      </c>
      <c r="AC80" s="221" t="str">
        <f>IF(ISERROR(VLOOKUP($A80,parlvotes_lh!$A$11:$ZZ$200,386,FALSE))=TRUE,"",IF(VLOOKUP($A80,parlvotes_lh!$A$11:$ZZ$200,386,FALSE)=0,"",VLOOKUP($A80,parlvotes_lh!$A$11:$ZZ$200,386,FALSE)))</f>
        <v/>
      </c>
    </row>
    <row r="81" spans="1:29" ht="13.5" customHeight="1" x14ac:dyDescent="0.25">
      <c r="A81" s="215" t="str">
        <f>IF(info_parties!A81="","",info_parties!A81)</f>
        <v/>
      </c>
      <c r="B81" s="98" t="str">
        <f>IF(A81="","",MID(info_weblinks!$C$3,32,3))</f>
        <v/>
      </c>
      <c r="C81" s="98" t="str">
        <f>IF(info_parties!G81="","",info_parties!G81)</f>
        <v/>
      </c>
      <c r="D81" s="98" t="str">
        <f>IF(info_parties!K81="","",info_parties!K81)</f>
        <v/>
      </c>
      <c r="E81" s="98" t="str">
        <f>IF(info_parties!H81="","",info_parties!H81)</f>
        <v/>
      </c>
      <c r="F81" s="216" t="str">
        <f t="shared" si="8"/>
        <v/>
      </c>
      <c r="G81" s="217" t="str">
        <f t="shared" si="9"/>
        <v/>
      </c>
      <c r="H81" s="218" t="str">
        <f t="shared" si="10"/>
        <v/>
      </c>
      <c r="I81" s="219" t="str">
        <f t="shared" si="11"/>
        <v/>
      </c>
      <c r="J81" s="220" t="str">
        <f>IF(ISERROR(VLOOKUP($A81,parlvotes_lh!$A$11:$ZZ$200,6,FALSE))=TRUE,"",IF(VLOOKUP($A81,parlvotes_lh!$A$11:$ZZ$200,6,FALSE)=0,"",VLOOKUP($A81,parlvotes_lh!$A$11:$ZZ$200,6,FALSE)))</f>
        <v/>
      </c>
      <c r="K81" s="220" t="str">
        <f>IF(ISERROR(VLOOKUP($A81,parlvotes_lh!$A$11:$ZZ$200,26,FALSE))=TRUE,"",IF(VLOOKUP($A81,parlvotes_lh!$A$11:$ZZ$200,26,FALSE)=0,"",VLOOKUP($A81,parlvotes_lh!$A$11:$ZZ$200,26,FALSE)))</f>
        <v/>
      </c>
      <c r="L81" s="220" t="str">
        <f>IF(ISERROR(VLOOKUP($A81,parlvotes_lh!$A$11:$ZZ$200,46,FALSE))=TRUE,"",IF(VLOOKUP($A81,parlvotes_lh!$A$11:$ZZ$200,46,FALSE)=0,"",VLOOKUP($A81,parlvotes_lh!$A$11:$ZZ$200,46,FALSE)))</f>
        <v/>
      </c>
      <c r="M81" s="220" t="str">
        <f>IF(ISERROR(VLOOKUP($A81,parlvotes_lh!$A$11:$ZZ$200,66,FALSE))=TRUE,"",IF(VLOOKUP($A81,parlvotes_lh!$A$11:$ZZ$200,66,FALSE)=0,"",VLOOKUP($A81,parlvotes_lh!$A$11:$ZZ$200,66,FALSE)))</f>
        <v/>
      </c>
      <c r="N81" s="220" t="str">
        <f>IF(ISERROR(VLOOKUP($A81,parlvotes_lh!$A$11:$ZZ$200,86,FALSE))=TRUE,"",IF(VLOOKUP($A81,parlvotes_lh!$A$11:$ZZ$200,86,FALSE)=0,"",VLOOKUP($A81,parlvotes_lh!$A$11:$ZZ$200,86,FALSE)))</f>
        <v/>
      </c>
      <c r="O81" s="220" t="str">
        <f>IF(ISERROR(VLOOKUP($A81,parlvotes_lh!$A$11:$ZZ$200,106,FALSE))=TRUE,"",IF(VLOOKUP($A81,parlvotes_lh!$A$11:$ZZ$200,106,FALSE)=0,"",VLOOKUP($A81,parlvotes_lh!$A$11:$ZZ$200,106,FALSE)))</f>
        <v/>
      </c>
      <c r="P81" s="220" t="str">
        <f>IF(ISERROR(VLOOKUP($A81,parlvotes_lh!$A$11:$ZZ$200,126,FALSE))=TRUE,"",IF(VLOOKUP($A81,parlvotes_lh!$A$11:$ZZ$200,126,FALSE)=0,"",VLOOKUP($A81,parlvotes_lh!$A$11:$ZZ$200,126,FALSE)))</f>
        <v/>
      </c>
      <c r="Q81" s="221" t="str">
        <f>IF(ISERROR(VLOOKUP($A81,parlvotes_lh!$A$11:$ZZ$200,146,FALSE))=TRUE,"",IF(VLOOKUP($A81,parlvotes_lh!$A$11:$ZZ$200,146,FALSE)=0,"",VLOOKUP($A81,parlvotes_lh!$A$11:$ZZ$200,146,FALSE)))</f>
        <v/>
      </c>
      <c r="R81" s="221" t="str">
        <f>IF(ISERROR(VLOOKUP($A81,parlvotes_lh!$A$11:$ZZ$200,166,FALSE))=TRUE,"",IF(VLOOKUP($A81,parlvotes_lh!$A$11:$ZZ$200,166,FALSE)=0,"",VLOOKUP($A81,parlvotes_lh!$A$11:$ZZ$200,166,FALSE)))</f>
        <v/>
      </c>
      <c r="S81" s="221" t="str">
        <f>IF(ISERROR(VLOOKUP($A81,parlvotes_lh!$A$11:$ZZ$200,186,FALSE))=TRUE,"",IF(VLOOKUP($A81,parlvotes_lh!$A$11:$ZZ$200,186,FALSE)=0,"",VLOOKUP($A81,parlvotes_lh!$A$11:$ZZ$200,186,FALSE)))</f>
        <v/>
      </c>
      <c r="T81" s="221" t="str">
        <f>IF(ISERROR(VLOOKUP($A81,parlvotes_lh!$A$11:$ZZ$200,206,FALSE))=TRUE,"",IF(VLOOKUP($A81,parlvotes_lh!$A$11:$ZZ$200,206,FALSE)=0,"",VLOOKUP($A81,parlvotes_lh!$A$11:$ZZ$200,206,FALSE)))</f>
        <v/>
      </c>
      <c r="U81" s="221" t="str">
        <f>IF(ISERROR(VLOOKUP($A81,parlvotes_lh!$A$11:$ZZ$200,226,FALSE))=TRUE,"",IF(VLOOKUP($A81,parlvotes_lh!$A$11:$ZZ$200,226,FALSE)=0,"",VLOOKUP($A81,parlvotes_lh!$A$11:$ZZ$200,226,FALSE)))</f>
        <v/>
      </c>
      <c r="V81" s="221" t="str">
        <f>IF(ISERROR(VLOOKUP($A81,parlvotes_lh!$A$11:$ZZ$200,246,FALSE))=TRUE,"",IF(VLOOKUP($A81,parlvotes_lh!$A$11:$ZZ$200,246,FALSE)=0,"",VLOOKUP($A81,parlvotes_lh!$A$11:$ZZ$200,246,FALSE)))</f>
        <v/>
      </c>
      <c r="W81" s="221" t="str">
        <f>IF(ISERROR(VLOOKUP($A81,parlvotes_lh!$A$11:$ZZ$200,266,FALSE))=TRUE,"",IF(VLOOKUP($A81,parlvotes_lh!$A$11:$ZZ$200,266,FALSE)=0,"",VLOOKUP($A81,parlvotes_lh!$A$11:$ZZ$200,266,FALSE)))</f>
        <v/>
      </c>
      <c r="X81" s="221" t="str">
        <f>IF(ISERROR(VLOOKUP($A81,parlvotes_lh!$A$11:$ZZ$200,286,FALSE))=TRUE,"",IF(VLOOKUP($A81,parlvotes_lh!$A$11:$ZZ$200,286,FALSE)=0,"",VLOOKUP($A81,parlvotes_lh!$A$11:$ZZ$200,286,FALSE)))</f>
        <v/>
      </c>
      <c r="Y81" s="221" t="str">
        <f>IF(ISERROR(VLOOKUP($A81,parlvotes_lh!$A$11:$ZZ$200,306,FALSE))=TRUE,"",IF(VLOOKUP($A81,parlvotes_lh!$A$11:$ZZ$200,306,FALSE)=0,"",VLOOKUP($A81,parlvotes_lh!$A$11:$ZZ$200,306,FALSE)))</f>
        <v/>
      </c>
      <c r="Z81" s="221" t="str">
        <f>IF(ISERROR(VLOOKUP($A81,parlvotes_lh!$A$11:$ZZ$200,326,FALSE))=TRUE,"",IF(VLOOKUP($A81,parlvotes_lh!$A$11:$ZZ$200,326,FALSE)=0,"",VLOOKUP($A81,parlvotes_lh!$A$11:$ZZ$200,326,FALSE)))</f>
        <v/>
      </c>
      <c r="AA81" s="221" t="str">
        <f>IF(ISERROR(VLOOKUP($A81,parlvotes_lh!$A$11:$ZZ$200,346,FALSE))=TRUE,"",IF(VLOOKUP($A81,parlvotes_lh!$A$11:$ZZ$200,346,FALSE)=0,"",VLOOKUP($A81,parlvotes_lh!$A$11:$ZZ$200,346,FALSE)))</f>
        <v/>
      </c>
      <c r="AB81" s="221" t="str">
        <f>IF(ISERROR(VLOOKUP($A81,parlvotes_lh!$A$11:$ZZ$200,366,FALSE))=TRUE,"",IF(VLOOKUP($A81,parlvotes_lh!$A$11:$ZZ$200,366,FALSE)=0,"",VLOOKUP($A81,parlvotes_lh!$A$11:$ZZ$200,366,FALSE)))</f>
        <v/>
      </c>
      <c r="AC81" s="221" t="str">
        <f>IF(ISERROR(VLOOKUP($A81,parlvotes_lh!$A$11:$ZZ$200,386,FALSE))=TRUE,"",IF(VLOOKUP($A81,parlvotes_lh!$A$11:$ZZ$200,386,FALSE)=0,"",VLOOKUP($A81,parlvotes_lh!$A$11:$ZZ$200,386,FALSE)))</f>
        <v/>
      </c>
    </row>
    <row r="82" spans="1:29" ht="13.5" customHeight="1" x14ac:dyDescent="0.25">
      <c r="A82" s="215" t="str">
        <f>IF(info_parties!A82="","",info_parties!A82)</f>
        <v/>
      </c>
      <c r="B82" s="98" t="str">
        <f>IF(A82="","",MID(info_weblinks!$C$3,32,3))</f>
        <v/>
      </c>
      <c r="C82" s="98" t="str">
        <f>IF(info_parties!G82="","",info_parties!G82)</f>
        <v/>
      </c>
      <c r="D82" s="98" t="str">
        <f>IF(info_parties!K82="","",info_parties!K82)</f>
        <v/>
      </c>
      <c r="E82" s="98" t="str">
        <f>IF(info_parties!H82="","",info_parties!H82)</f>
        <v/>
      </c>
      <c r="F82" s="216" t="str">
        <f t="shared" si="8"/>
        <v/>
      </c>
      <c r="G82" s="217" t="str">
        <f t="shared" si="9"/>
        <v/>
      </c>
      <c r="H82" s="218" t="str">
        <f t="shared" si="10"/>
        <v/>
      </c>
      <c r="I82" s="219" t="str">
        <f t="shared" si="11"/>
        <v/>
      </c>
      <c r="J82" s="220" t="str">
        <f>IF(ISERROR(VLOOKUP($A82,parlvotes_lh!$A$11:$ZZ$200,6,FALSE))=TRUE,"",IF(VLOOKUP($A82,parlvotes_lh!$A$11:$ZZ$200,6,FALSE)=0,"",VLOOKUP($A82,parlvotes_lh!$A$11:$ZZ$200,6,FALSE)))</f>
        <v/>
      </c>
      <c r="K82" s="220" t="str">
        <f>IF(ISERROR(VLOOKUP($A82,parlvotes_lh!$A$11:$ZZ$200,26,FALSE))=TRUE,"",IF(VLOOKUP($A82,parlvotes_lh!$A$11:$ZZ$200,26,FALSE)=0,"",VLOOKUP($A82,parlvotes_lh!$A$11:$ZZ$200,26,FALSE)))</f>
        <v/>
      </c>
      <c r="L82" s="220" t="str">
        <f>IF(ISERROR(VLOOKUP($A82,parlvotes_lh!$A$11:$ZZ$200,46,FALSE))=TRUE,"",IF(VLOOKUP($A82,parlvotes_lh!$A$11:$ZZ$200,46,FALSE)=0,"",VLOOKUP($A82,parlvotes_lh!$A$11:$ZZ$200,46,FALSE)))</f>
        <v/>
      </c>
      <c r="M82" s="220" t="str">
        <f>IF(ISERROR(VLOOKUP($A82,parlvotes_lh!$A$11:$ZZ$200,66,FALSE))=TRUE,"",IF(VLOOKUP($A82,parlvotes_lh!$A$11:$ZZ$200,66,FALSE)=0,"",VLOOKUP($A82,parlvotes_lh!$A$11:$ZZ$200,66,FALSE)))</f>
        <v/>
      </c>
      <c r="N82" s="220" t="str">
        <f>IF(ISERROR(VLOOKUP($A82,parlvotes_lh!$A$11:$ZZ$200,86,FALSE))=TRUE,"",IF(VLOOKUP($A82,parlvotes_lh!$A$11:$ZZ$200,86,FALSE)=0,"",VLOOKUP($A82,parlvotes_lh!$A$11:$ZZ$200,86,FALSE)))</f>
        <v/>
      </c>
      <c r="O82" s="220" t="str">
        <f>IF(ISERROR(VLOOKUP($A82,parlvotes_lh!$A$11:$ZZ$200,106,FALSE))=TRUE,"",IF(VLOOKUP($A82,parlvotes_lh!$A$11:$ZZ$200,106,FALSE)=0,"",VLOOKUP($A82,parlvotes_lh!$A$11:$ZZ$200,106,FALSE)))</f>
        <v/>
      </c>
      <c r="P82" s="220" t="str">
        <f>IF(ISERROR(VLOOKUP($A82,parlvotes_lh!$A$11:$ZZ$200,126,FALSE))=TRUE,"",IF(VLOOKUP($A82,parlvotes_lh!$A$11:$ZZ$200,126,FALSE)=0,"",VLOOKUP($A82,parlvotes_lh!$A$11:$ZZ$200,126,FALSE)))</f>
        <v/>
      </c>
      <c r="Q82" s="221" t="str">
        <f>IF(ISERROR(VLOOKUP($A82,parlvotes_lh!$A$11:$ZZ$200,146,FALSE))=TRUE,"",IF(VLOOKUP($A82,parlvotes_lh!$A$11:$ZZ$200,146,FALSE)=0,"",VLOOKUP($A82,parlvotes_lh!$A$11:$ZZ$200,146,FALSE)))</f>
        <v/>
      </c>
      <c r="R82" s="221" t="str">
        <f>IF(ISERROR(VLOOKUP($A82,parlvotes_lh!$A$11:$ZZ$200,166,FALSE))=TRUE,"",IF(VLOOKUP($A82,parlvotes_lh!$A$11:$ZZ$200,166,FALSE)=0,"",VLOOKUP($A82,parlvotes_lh!$A$11:$ZZ$200,166,FALSE)))</f>
        <v/>
      </c>
      <c r="S82" s="221" t="str">
        <f>IF(ISERROR(VLOOKUP($A82,parlvotes_lh!$A$11:$ZZ$200,186,FALSE))=TRUE,"",IF(VLOOKUP($A82,parlvotes_lh!$A$11:$ZZ$200,186,FALSE)=0,"",VLOOKUP($A82,parlvotes_lh!$A$11:$ZZ$200,186,FALSE)))</f>
        <v/>
      </c>
      <c r="T82" s="221" t="str">
        <f>IF(ISERROR(VLOOKUP($A82,parlvotes_lh!$A$11:$ZZ$200,206,FALSE))=TRUE,"",IF(VLOOKUP($A82,parlvotes_lh!$A$11:$ZZ$200,206,FALSE)=0,"",VLOOKUP($A82,parlvotes_lh!$A$11:$ZZ$200,206,FALSE)))</f>
        <v/>
      </c>
      <c r="U82" s="221" t="str">
        <f>IF(ISERROR(VLOOKUP($A82,parlvotes_lh!$A$11:$ZZ$200,226,FALSE))=TRUE,"",IF(VLOOKUP($A82,parlvotes_lh!$A$11:$ZZ$200,226,FALSE)=0,"",VLOOKUP($A82,parlvotes_lh!$A$11:$ZZ$200,226,FALSE)))</f>
        <v/>
      </c>
      <c r="V82" s="221" t="str">
        <f>IF(ISERROR(VLOOKUP($A82,parlvotes_lh!$A$11:$ZZ$200,246,FALSE))=TRUE,"",IF(VLOOKUP($A82,parlvotes_lh!$A$11:$ZZ$200,246,FALSE)=0,"",VLOOKUP($A82,parlvotes_lh!$A$11:$ZZ$200,246,FALSE)))</f>
        <v/>
      </c>
      <c r="W82" s="221" t="str">
        <f>IF(ISERROR(VLOOKUP($A82,parlvotes_lh!$A$11:$ZZ$200,266,FALSE))=TRUE,"",IF(VLOOKUP($A82,parlvotes_lh!$A$11:$ZZ$200,266,FALSE)=0,"",VLOOKUP($A82,parlvotes_lh!$A$11:$ZZ$200,266,FALSE)))</f>
        <v/>
      </c>
      <c r="X82" s="221" t="str">
        <f>IF(ISERROR(VLOOKUP($A82,parlvotes_lh!$A$11:$ZZ$200,286,FALSE))=TRUE,"",IF(VLOOKUP($A82,parlvotes_lh!$A$11:$ZZ$200,286,FALSE)=0,"",VLOOKUP($A82,parlvotes_lh!$A$11:$ZZ$200,286,FALSE)))</f>
        <v/>
      </c>
      <c r="Y82" s="221" t="str">
        <f>IF(ISERROR(VLOOKUP($A82,parlvotes_lh!$A$11:$ZZ$200,306,FALSE))=TRUE,"",IF(VLOOKUP($A82,parlvotes_lh!$A$11:$ZZ$200,306,FALSE)=0,"",VLOOKUP($A82,parlvotes_lh!$A$11:$ZZ$200,306,FALSE)))</f>
        <v/>
      </c>
      <c r="Z82" s="221" t="str">
        <f>IF(ISERROR(VLOOKUP($A82,parlvotes_lh!$A$11:$ZZ$200,326,FALSE))=TRUE,"",IF(VLOOKUP($A82,parlvotes_lh!$A$11:$ZZ$200,326,FALSE)=0,"",VLOOKUP($A82,parlvotes_lh!$A$11:$ZZ$200,326,FALSE)))</f>
        <v/>
      </c>
      <c r="AA82" s="221" t="str">
        <f>IF(ISERROR(VLOOKUP($A82,parlvotes_lh!$A$11:$ZZ$200,346,FALSE))=TRUE,"",IF(VLOOKUP($A82,parlvotes_lh!$A$11:$ZZ$200,346,FALSE)=0,"",VLOOKUP($A82,parlvotes_lh!$A$11:$ZZ$200,346,FALSE)))</f>
        <v/>
      </c>
      <c r="AB82" s="221" t="str">
        <f>IF(ISERROR(VLOOKUP($A82,parlvotes_lh!$A$11:$ZZ$200,366,FALSE))=TRUE,"",IF(VLOOKUP($A82,parlvotes_lh!$A$11:$ZZ$200,366,FALSE)=0,"",VLOOKUP($A82,parlvotes_lh!$A$11:$ZZ$200,366,FALSE)))</f>
        <v/>
      </c>
      <c r="AC82" s="221" t="str">
        <f>IF(ISERROR(VLOOKUP($A82,parlvotes_lh!$A$11:$ZZ$200,386,FALSE))=TRUE,"",IF(VLOOKUP($A82,parlvotes_lh!$A$11:$ZZ$200,386,FALSE)=0,"",VLOOKUP($A82,parlvotes_lh!$A$11:$ZZ$200,386,FALSE)))</f>
        <v/>
      </c>
    </row>
    <row r="83" spans="1:29" ht="13.5" customHeight="1" x14ac:dyDescent="0.25">
      <c r="A83" s="215" t="str">
        <f>IF(info_parties!A83="","",info_parties!A83)</f>
        <v/>
      </c>
      <c r="B83" s="98" t="str">
        <f>IF(A83="","",MID(info_weblinks!$C$3,32,3))</f>
        <v/>
      </c>
      <c r="C83" s="98" t="str">
        <f>IF(info_parties!G83="","",info_parties!G83)</f>
        <v/>
      </c>
      <c r="D83" s="98" t="str">
        <f>IF(info_parties!K83="","",info_parties!K83)</f>
        <v/>
      </c>
      <c r="E83" s="98" t="str">
        <f>IF(info_parties!H83="","",info_parties!H83)</f>
        <v/>
      </c>
      <c r="F83" s="216" t="str">
        <f t="shared" si="8"/>
        <v/>
      </c>
      <c r="G83" s="217" t="str">
        <f t="shared" si="9"/>
        <v/>
      </c>
      <c r="H83" s="218" t="str">
        <f t="shared" si="10"/>
        <v/>
      </c>
      <c r="I83" s="219" t="str">
        <f t="shared" si="11"/>
        <v/>
      </c>
      <c r="J83" s="220" t="str">
        <f>IF(ISERROR(VLOOKUP($A83,parlvotes_lh!$A$11:$ZZ$200,6,FALSE))=TRUE,"",IF(VLOOKUP($A83,parlvotes_lh!$A$11:$ZZ$200,6,FALSE)=0,"",VLOOKUP($A83,parlvotes_lh!$A$11:$ZZ$200,6,FALSE)))</f>
        <v/>
      </c>
      <c r="K83" s="220" t="str">
        <f>IF(ISERROR(VLOOKUP($A83,parlvotes_lh!$A$11:$ZZ$200,26,FALSE))=TRUE,"",IF(VLOOKUP($A83,parlvotes_lh!$A$11:$ZZ$200,26,FALSE)=0,"",VLOOKUP($A83,parlvotes_lh!$A$11:$ZZ$200,26,FALSE)))</f>
        <v/>
      </c>
      <c r="L83" s="220" t="str">
        <f>IF(ISERROR(VLOOKUP($A83,parlvotes_lh!$A$11:$ZZ$200,46,FALSE))=TRUE,"",IF(VLOOKUP($A83,parlvotes_lh!$A$11:$ZZ$200,46,FALSE)=0,"",VLOOKUP($A83,parlvotes_lh!$A$11:$ZZ$200,46,FALSE)))</f>
        <v/>
      </c>
      <c r="M83" s="220" t="str">
        <f>IF(ISERROR(VLOOKUP($A83,parlvotes_lh!$A$11:$ZZ$200,66,FALSE))=TRUE,"",IF(VLOOKUP($A83,parlvotes_lh!$A$11:$ZZ$200,66,FALSE)=0,"",VLOOKUP($A83,parlvotes_lh!$A$11:$ZZ$200,66,FALSE)))</f>
        <v/>
      </c>
      <c r="N83" s="220" t="str">
        <f>IF(ISERROR(VLOOKUP($A83,parlvotes_lh!$A$11:$ZZ$200,86,FALSE))=TRUE,"",IF(VLOOKUP($A83,parlvotes_lh!$A$11:$ZZ$200,86,FALSE)=0,"",VLOOKUP($A83,parlvotes_lh!$A$11:$ZZ$200,86,FALSE)))</f>
        <v/>
      </c>
      <c r="O83" s="220" t="str">
        <f>IF(ISERROR(VLOOKUP($A83,parlvotes_lh!$A$11:$ZZ$200,106,FALSE))=TRUE,"",IF(VLOOKUP($A83,parlvotes_lh!$A$11:$ZZ$200,106,FALSE)=0,"",VLOOKUP($A83,parlvotes_lh!$A$11:$ZZ$200,106,FALSE)))</f>
        <v/>
      </c>
      <c r="P83" s="220" t="str">
        <f>IF(ISERROR(VLOOKUP($A83,parlvotes_lh!$A$11:$ZZ$200,126,FALSE))=TRUE,"",IF(VLOOKUP($A83,parlvotes_lh!$A$11:$ZZ$200,126,FALSE)=0,"",VLOOKUP($A83,parlvotes_lh!$A$11:$ZZ$200,126,FALSE)))</f>
        <v/>
      </c>
      <c r="Q83" s="221" t="str">
        <f>IF(ISERROR(VLOOKUP($A83,parlvotes_lh!$A$11:$ZZ$200,146,FALSE))=TRUE,"",IF(VLOOKUP($A83,parlvotes_lh!$A$11:$ZZ$200,146,FALSE)=0,"",VLOOKUP($A83,parlvotes_lh!$A$11:$ZZ$200,146,FALSE)))</f>
        <v/>
      </c>
      <c r="R83" s="221" t="str">
        <f>IF(ISERROR(VLOOKUP($A83,parlvotes_lh!$A$11:$ZZ$200,166,FALSE))=TRUE,"",IF(VLOOKUP($A83,parlvotes_lh!$A$11:$ZZ$200,166,FALSE)=0,"",VLOOKUP($A83,parlvotes_lh!$A$11:$ZZ$200,166,FALSE)))</f>
        <v/>
      </c>
      <c r="S83" s="221" t="str">
        <f>IF(ISERROR(VLOOKUP($A83,parlvotes_lh!$A$11:$ZZ$200,186,FALSE))=TRUE,"",IF(VLOOKUP($A83,parlvotes_lh!$A$11:$ZZ$200,186,FALSE)=0,"",VLOOKUP($A83,parlvotes_lh!$A$11:$ZZ$200,186,FALSE)))</f>
        <v/>
      </c>
      <c r="T83" s="221" t="str">
        <f>IF(ISERROR(VLOOKUP($A83,parlvotes_lh!$A$11:$ZZ$200,206,FALSE))=TRUE,"",IF(VLOOKUP($A83,parlvotes_lh!$A$11:$ZZ$200,206,FALSE)=0,"",VLOOKUP($A83,parlvotes_lh!$A$11:$ZZ$200,206,FALSE)))</f>
        <v/>
      </c>
      <c r="U83" s="221" t="str">
        <f>IF(ISERROR(VLOOKUP($A83,parlvotes_lh!$A$11:$ZZ$200,226,FALSE))=TRUE,"",IF(VLOOKUP($A83,parlvotes_lh!$A$11:$ZZ$200,226,FALSE)=0,"",VLOOKUP($A83,parlvotes_lh!$A$11:$ZZ$200,226,FALSE)))</f>
        <v/>
      </c>
      <c r="V83" s="221" t="str">
        <f>IF(ISERROR(VLOOKUP($A83,parlvotes_lh!$A$11:$ZZ$200,246,FALSE))=TRUE,"",IF(VLOOKUP($A83,parlvotes_lh!$A$11:$ZZ$200,246,FALSE)=0,"",VLOOKUP($A83,parlvotes_lh!$A$11:$ZZ$200,246,FALSE)))</f>
        <v/>
      </c>
      <c r="W83" s="221" t="str">
        <f>IF(ISERROR(VLOOKUP($A83,parlvotes_lh!$A$11:$ZZ$200,266,FALSE))=TRUE,"",IF(VLOOKUP($A83,parlvotes_lh!$A$11:$ZZ$200,266,FALSE)=0,"",VLOOKUP($A83,parlvotes_lh!$A$11:$ZZ$200,266,FALSE)))</f>
        <v/>
      </c>
      <c r="X83" s="221" t="str">
        <f>IF(ISERROR(VLOOKUP($A83,parlvotes_lh!$A$11:$ZZ$200,286,FALSE))=TRUE,"",IF(VLOOKUP($A83,parlvotes_lh!$A$11:$ZZ$200,286,FALSE)=0,"",VLOOKUP($A83,parlvotes_lh!$A$11:$ZZ$200,286,FALSE)))</f>
        <v/>
      </c>
      <c r="Y83" s="221" t="str">
        <f>IF(ISERROR(VLOOKUP($A83,parlvotes_lh!$A$11:$ZZ$200,306,FALSE))=TRUE,"",IF(VLOOKUP($A83,parlvotes_lh!$A$11:$ZZ$200,306,FALSE)=0,"",VLOOKUP($A83,parlvotes_lh!$A$11:$ZZ$200,306,FALSE)))</f>
        <v/>
      </c>
      <c r="Z83" s="221" t="str">
        <f>IF(ISERROR(VLOOKUP($A83,parlvotes_lh!$A$11:$ZZ$200,326,FALSE))=TRUE,"",IF(VLOOKUP($A83,parlvotes_lh!$A$11:$ZZ$200,326,FALSE)=0,"",VLOOKUP($A83,parlvotes_lh!$A$11:$ZZ$200,326,FALSE)))</f>
        <v/>
      </c>
      <c r="AA83" s="221" t="str">
        <f>IF(ISERROR(VLOOKUP($A83,parlvotes_lh!$A$11:$ZZ$200,346,FALSE))=TRUE,"",IF(VLOOKUP($A83,parlvotes_lh!$A$11:$ZZ$200,346,FALSE)=0,"",VLOOKUP($A83,parlvotes_lh!$A$11:$ZZ$200,346,FALSE)))</f>
        <v/>
      </c>
      <c r="AB83" s="221" t="str">
        <f>IF(ISERROR(VLOOKUP($A83,parlvotes_lh!$A$11:$ZZ$200,366,FALSE))=TRUE,"",IF(VLOOKUP($A83,parlvotes_lh!$A$11:$ZZ$200,366,FALSE)=0,"",VLOOKUP($A83,parlvotes_lh!$A$11:$ZZ$200,366,FALSE)))</f>
        <v/>
      </c>
      <c r="AC83" s="221" t="str">
        <f>IF(ISERROR(VLOOKUP($A83,parlvotes_lh!$A$11:$ZZ$200,386,FALSE))=TRUE,"",IF(VLOOKUP($A83,parlvotes_lh!$A$11:$ZZ$200,386,FALSE)=0,"",VLOOKUP($A83,parlvotes_lh!$A$11:$ZZ$200,386,FALSE)))</f>
        <v/>
      </c>
    </row>
    <row r="84" spans="1:29" ht="13.5" customHeight="1" x14ac:dyDescent="0.25">
      <c r="A84" s="215" t="str">
        <f>IF(info_parties!A84="","",info_parties!A84)</f>
        <v/>
      </c>
      <c r="B84" s="98" t="str">
        <f>IF(A84="","",MID(info_weblinks!$C$3,32,3))</f>
        <v/>
      </c>
      <c r="C84" s="98" t="str">
        <f>IF(info_parties!G84="","",info_parties!G84)</f>
        <v/>
      </c>
      <c r="D84" s="98" t="str">
        <f>IF(info_parties!K84="","",info_parties!K84)</f>
        <v/>
      </c>
      <c r="E84" s="98" t="str">
        <f>IF(info_parties!H84="","",info_parties!H84)</f>
        <v/>
      </c>
      <c r="F84" s="216" t="str">
        <f t="shared" si="8"/>
        <v/>
      </c>
      <c r="G84" s="217" t="str">
        <f t="shared" si="9"/>
        <v/>
      </c>
      <c r="H84" s="218" t="str">
        <f t="shared" si="10"/>
        <v/>
      </c>
      <c r="I84" s="219" t="str">
        <f t="shared" si="11"/>
        <v/>
      </c>
      <c r="J84" s="220" t="str">
        <f>IF(ISERROR(VLOOKUP($A84,parlvotes_lh!$A$11:$ZZ$200,6,FALSE))=TRUE,"",IF(VLOOKUP($A84,parlvotes_lh!$A$11:$ZZ$200,6,FALSE)=0,"",VLOOKUP($A84,parlvotes_lh!$A$11:$ZZ$200,6,FALSE)))</f>
        <v/>
      </c>
      <c r="K84" s="220" t="str">
        <f>IF(ISERROR(VLOOKUP($A84,parlvotes_lh!$A$11:$ZZ$200,26,FALSE))=TRUE,"",IF(VLOOKUP($A84,parlvotes_lh!$A$11:$ZZ$200,26,FALSE)=0,"",VLOOKUP($A84,parlvotes_lh!$A$11:$ZZ$200,26,FALSE)))</f>
        <v/>
      </c>
      <c r="L84" s="220" t="str">
        <f>IF(ISERROR(VLOOKUP($A84,parlvotes_lh!$A$11:$ZZ$200,46,FALSE))=TRUE,"",IF(VLOOKUP($A84,parlvotes_lh!$A$11:$ZZ$200,46,FALSE)=0,"",VLOOKUP($A84,parlvotes_lh!$A$11:$ZZ$200,46,FALSE)))</f>
        <v/>
      </c>
      <c r="M84" s="220" t="str">
        <f>IF(ISERROR(VLOOKUP($A84,parlvotes_lh!$A$11:$ZZ$200,66,FALSE))=TRUE,"",IF(VLOOKUP($A84,parlvotes_lh!$A$11:$ZZ$200,66,FALSE)=0,"",VLOOKUP($A84,parlvotes_lh!$A$11:$ZZ$200,66,FALSE)))</f>
        <v/>
      </c>
      <c r="N84" s="220" t="str">
        <f>IF(ISERROR(VLOOKUP($A84,parlvotes_lh!$A$11:$ZZ$200,86,FALSE))=TRUE,"",IF(VLOOKUP($A84,parlvotes_lh!$A$11:$ZZ$200,86,FALSE)=0,"",VLOOKUP($A84,parlvotes_lh!$A$11:$ZZ$200,86,FALSE)))</f>
        <v/>
      </c>
      <c r="O84" s="220" t="str">
        <f>IF(ISERROR(VLOOKUP($A84,parlvotes_lh!$A$11:$ZZ$200,106,FALSE))=TRUE,"",IF(VLOOKUP($A84,parlvotes_lh!$A$11:$ZZ$200,106,FALSE)=0,"",VLOOKUP($A84,parlvotes_lh!$A$11:$ZZ$200,106,FALSE)))</f>
        <v/>
      </c>
      <c r="P84" s="220" t="str">
        <f>IF(ISERROR(VLOOKUP($A84,parlvotes_lh!$A$11:$ZZ$200,126,FALSE))=TRUE,"",IF(VLOOKUP($A84,parlvotes_lh!$A$11:$ZZ$200,126,FALSE)=0,"",VLOOKUP($A84,parlvotes_lh!$A$11:$ZZ$200,126,FALSE)))</f>
        <v/>
      </c>
      <c r="Q84" s="221" t="str">
        <f>IF(ISERROR(VLOOKUP($A84,parlvotes_lh!$A$11:$ZZ$200,146,FALSE))=TRUE,"",IF(VLOOKUP($A84,parlvotes_lh!$A$11:$ZZ$200,146,FALSE)=0,"",VLOOKUP($A84,parlvotes_lh!$A$11:$ZZ$200,146,FALSE)))</f>
        <v/>
      </c>
      <c r="R84" s="221" t="str">
        <f>IF(ISERROR(VLOOKUP($A84,parlvotes_lh!$A$11:$ZZ$200,166,FALSE))=TRUE,"",IF(VLOOKUP($A84,parlvotes_lh!$A$11:$ZZ$200,166,FALSE)=0,"",VLOOKUP($A84,parlvotes_lh!$A$11:$ZZ$200,166,FALSE)))</f>
        <v/>
      </c>
      <c r="S84" s="221" t="str">
        <f>IF(ISERROR(VLOOKUP($A84,parlvotes_lh!$A$11:$ZZ$200,186,FALSE))=TRUE,"",IF(VLOOKUP($A84,parlvotes_lh!$A$11:$ZZ$200,186,FALSE)=0,"",VLOOKUP($A84,parlvotes_lh!$A$11:$ZZ$200,186,FALSE)))</f>
        <v/>
      </c>
      <c r="T84" s="221" t="str">
        <f>IF(ISERROR(VLOOKUP($A84,parlvotes_lh!$A$11:$ZZ$200,206,FALSE))=TRUE,"",IF(VLOOKUP($A84,parlvotes_lh!$A$11:$ZZ$200,206,FALSE)=0,"",VLOOKUP($A84,parlvotes_lh!$A$11:$ZZ$200,206,FALSE)))</f>
        <v/>
      </c>
      <c r="U84" s="221" t="str">
        <f>IF(ISERROR(VLOOKUP($A84,parlvotes_lh!$A$11:$ZZ$200,226,FALSE))=TRUE,"",IF(VLOOKUP($A84,parlvotes_lh!$A$11:$ZZ$200,226,FALSE)=0,"",VLOOKUP($A84,parlvotes_lh!$A$11:$ZZ$200,226,FALSE)))</f>
        <v/>
      </c>
      <c r="V84" s="221" t="str">
        <f>IF(ISERROR(VLOOKUP($A84,parlvotes_lh!$A$11:$ZZ$200,246,FALSE))=TRUE,"",IF(VLOOKUP($A84,parlvotes_lh!$A$11:$ZZ$200,246,FALSE)=0,"",VLOOKUP($A84,parlvotes_lh!$A$11:$ZZ$200,246,FALSE)))</f>
        <v/>
      </c>
      <c r="W84" s="221" t="str">
        <f>IF(ISERROR(VLOOKUP($A84,parlvotes_lh!$A$11:$ZZ$200,266,FALSE))=TRUE,"",IF(VLOOKUP($A84,parlvotes_lh!$A$11:$ZZ$200,266,FALSE)=0,"",VLOOKUP($A84,parlvotes_lh!$A$11:$ZZ$200,266,FALSE)))</f>
        <v/>
      </c>
      <c r="X84" s="221" t="str">
        <f>IF(ISERROR(VLOOKUP($A84,parlvotes_lh!$A$11:$ZZ$200,286,FALSE))=TRUE,"",IF(VLOOKUP($A84,parlvotes_lh!$A$11:$ZZ$200,286,FALSE)=0,"",VLOOKUP($A84,parlvotes_lh!$A$11:$ZZ$200,286,FALSE)))</f>
        <v/>
      </c>
      <c r="Y84" s="221" t="str">
        <f>IF(ISERROR(VLOOKUP($A84,parlvotes_lh!$A$11:$ZZ$200,306,FALSE))=TRUE,"",IF(VLOOKUP($A84,parlvotes_lh!$A$11:$ZZ$200,306,FALSE)=0,"",VLOOKUP($A84,parlvotes_lh!$A$11:$ZZ$200,306,FALSE)))</f>
        <v/>
      </c>
      <c r="Z84" s="221" t="str">
        <f>IF(ISERROR(VLOOKUP($A84,parlvotes_lh!$A$11:$ZZ$200,326,FALSE))=TRUE,"",IF(VLOOKUP($A84,parlvotes_lh!$A$11:$ZZ$200,326,FALSE)=0,"",VLOOKUP($A84,parlvotes_lh!$A$11:$ZZ$200,326,FALSE)))</f>
        <v/>
      </c>
      <c r="AA84" s="221" t="str">
        <f>IF(ISERROR(VLOOKUP($A84,parlvotes_lh!$A$11:$ZZ$200,346,FALSE))=TRUE,"",IF(VLOOKUP($A84,parlvotes_lh!$A$11:$ZZ$200,346,FALSE)=0,"",VLOOKUP($A84,parlvotes_lh!$A$11:$ZZ$200,346,FALSE)))</f>
        <v/>
      </c>
      <c r="AB84" s="221" t="str">
        <f>IF(ISERROR(VLOOKUP($A84,parlvotes_lh!$A$11:$ZZ$200,366,FALSE))=TRUE,"",IF(VLOOKUP($A84,parlvotes_lh!$A$11:$ZZ$200,366,FALSE)=0,"",VLOOKUP($A84,parlvotes_lh!$A$11:$ZZ$200,366,FALSE)))</f>
        <v/>
      </c>
      <c r="AC84" s="221" t="str">
        <f>IF(ISERROR(VLOOKUP($A84,parlvotes_lh!$A$11:$ZZ$200,386,FALSE))=TRUE,"",IF(VLOOKUP($A84,parlvotes_lh!$A$11:$ZZ$200,386,FALSE)=0,"",VLOOKUP($A84,parlvotes_lh!$A$11:$ZZ$200,386,FALSE)))</f>
        <v/>
      </c>
    </row>
    <row r="85" spans="1:29" ht="13.5" customHeight="1" x14ac:dyDescent="0.25">
      <c r="A85" s="215" t="str">
        <f>IF(info_parties!A85="","",info_parties!A85)</f>
        <v/>
      </c>
      <c r="B85" s="98" t="str">
        <f>IF(A85="","",MID(info_weblinks!$C$3,32,3))</f>
        <v/>
      </c>
      <c r="C85" s="98" t="str">
        <f>IF(info_parties!G85="","",info_parties!G85)</f>
        <v/>
      </c>
      <c r="D85" s="98" t="str">
        <f>IF(info_parties!K85="","",info_parties!K85)</f>
        <v/>
      </c>
      <c r="E85" s="98" t="str">
        <f>IF(info_parties!H85="","",info_parties!H85)</f>
        <v/>
      </c>
      <c r="F85" s="216" t="str">
        <f t="shared" si="8"/>
        <v/>
      </c>
      <c r="G85" s="217" t="str">
        <f t="shared" si="9"/>
        <v/>
      </c>
      <c r="H85" s="218" t="str">
        <f t="shared" si="10"/>
        <v/>
      </c>
      <c r="I85" s="219" t="str">
        <f t="shared" si="11"/>
        <v/>
      </c>
      <c r="J85" s="220" t="str">
        <f>IF(ISERROR(VLOOKUP($A85,parlvotes_lh!$A$11:$ZZ$200,6,FALSE))=TRUE,"",IF(VLOOKUP($A85,parlvotes_lh!$A$11:$ZZ$200,6,FALSE)=0,"",VLOOKUP($A85,parlvotes_lh!$A$11:$ZZ$200,6,FALSE)))</f>
        <v/>
      </c>
      <c r="K85" s="220" t="str">
        <f>IF(ISERROR(VLOOKUP($A85,parlvotes_lh!$A$11:$ZZ$200,26,FALSE))=TRUE,"",IF(VLOOKUP($A85,parlvotes_lh!$A$11:$ZZ$200,26,FALSE)=0,"",VLOOKUP($A85,parlvotes_lh!$A$11:$ZZ$200,26,FALSE)))</f>
        <v/>
      </c>
      <c r="L85" s="220" t="str">
        <f>IF(ISERROR(VLOOKUP($A85,parlvotes_lh!$A$11:$ZZ$200,46,FALSE))=TRUE,"",IF(VLOOKUP($A85,parlvotes_lh!$A$11:$ZZ$200,46,FALSE)=0,"",VLOOKUP($A85,parlvotes_lh!$A$11:$ZZ$200,46,FALSE)))</f>
        <v/>
      </c>
      <c r="M85" s="220" t="str">
        <f>IF(ISERROR(VLOOKUP($A85,parlvotes_lh!$A$11:$ZZ$200,66,FALSE))=TRUE,"",IF(VLOOKUP($A85,parlvotes_lh!$A$11:$ZZ$200,66,FALSE)=0,"",VLOOKUP($A85,parlvotes_lh!$A$11:$ZZ$200,66,FALSE)))</f>
        <v/>
      </c>
      <c r="N85" s="220" t="str">
        <f>IF(ISERROR(VLOOKUP($A85,parlvotes_lh!$A$11:$ZZ$200,86,FALSE))=TRUE,"",IF(VLOOKUP($A85,parlvotes_lh!$A$11:$ZZ$200,86,FALSE)=0,"",VLOOKUP($A85,parlvotes_lh!$A$11:$ZZ$200,86,FALSE)))</f>
        <v/>
      </c>
      <c r="O85" s="220" t="str">
        <f>IF(ISERROR(VLOOKUP($A85,parlvotes_lh!$A$11:$ZZ$200,106,FALSE))=TRUE,"",IF(VLOOKUP($A85,parlvotes_lh!$A$11:$ZZ$200,106,FALSE)=0,"",VLOOKUP($A85,parlvotes_lh!$A$11:$ZZ$200,106,FALSE)))</f>
        <v/>
      </c>
      <c r="P85" s="220" t="str">
        <f>IF(ISERROR(VLOOKUP($A85,parlvotes_lh!$A$11:$ZZ$200,126,FALSE))=TRUE,"",IF(VLOOKUP($A85,parlvotes_lh!$A$11:$ZZ$200,126,FALSE)=0,"",VLOOKUP($A85,parlvotes_lh!$A$11:$ZZ$200,126,FALSE)))</f>
        <v/>
      </c>
      <c r="Q85" s="221" t="str">
        <f>IF(ISERROR(VLOOKUP($A85,parlvotes_lh!$A$11:$ZZ$200,146,FALSE))=TRUE,"",IF(VLOOKUP($A85,parlvotes_lh!$A$11:$ZZ$200,146,FALSE)=0,"",VLOOKUP($A85,parlvotes_lh!$A$11:$ZZ$200,146,FALSE)))</f>
        <v/>
      </c>
      <c r="R85" s="221" t="str">
        <f>IF(ISERROR(VLOOKUP($A85,parlvotes_lh!$A$11:$ZZ$200,166,FALSE))=TRUE,"",IF(VLOOKUP($A85,parlvotes_lh!$A$11:$ZZ$200,166,FALSE)=0,"",VLOOKUP($A85,parlvotes_lh!$A$11:$ZZ$200,166,FALSE)))</f>
        <v/>
      </c>
      <c r="S85" s="221" t="str">
        <f>IF(ISERROR(VLOOKUP($A85,parlvotes_lh!$A$11:$ZZ$200,186,FALSE))=TRUE,"",IF(VLOOKUP($A85,parlvotes_lh!$A$11:$ZZ$200,186,FALSE)=0,"",VLOOKUP($A85,parlvotes_lh!$A$11:$ZZ$200,186,FALSE)))</f>
        <v/>
      </c>
      <c r="T85" s="221" t="str">
        <f>IF(ISERROR(VLOOKUP($A85,parlvotes_lh!$A$11:$ZZ$200,206,FALSE))=TRUE,"",IF(VLOOKUP($A85,parlvotes_lh!$A$11:$ZZ$200,206,FALSE)=0,"",VLOOKUP($A85,parlvotes_lh!$A$11:$ZZ$200,206,FALSE)))</f>
        <v/>
      </c>
      <c r="U85" s="221" t="str">
        <f>IF(ISERROR(VLOOKUP($A85,parlvotes_lh!$A$11:$ZZ$200,226,FALSE))=TRUE,"",IF(VLOOKUP($A85,parlvotes_lh!$A$11:$ZZ$200,226,FALSE)=0,"",VLOOKUP($A85,parlvotes_lh!$A$11:$ZZ$200,226,FALSE)))</f>
        <v/>
      </c>
      <c r="V85" s="221" t="str">
        <f>IF(ISERROR(VLOOKUP($A85,parlvotes_lh!$A$11:$ZZ$200,246,FALSE))=TRUE,"",IF(VLOOKUP($A85,parlvotes_lh!$A$11:$ZZ$200,246,FALSE)=0,"",VLOOKUP($A85,parlvotes_lh!$A$11:$ZZ$200,246,FALSE)))</f>
        <v/>
      </c>
      <c r="W85" s="221" t="str">
        <f>IF(ISERROR(VLOOKUP($A85,parlvotes_lh!$A$11:$ZZ$200,266,FALSE))=TRUE,"",IF(VLOOKUP($A85,parlvotes_lh!$A$11:$ZZ$200,266,FALSE)=0,"",VLOOKUP($A85,parlvotes_lh!$A$11:$ZZ$200,266,FALSE)))</f>
        <v/>
      </c>
      <c r="X85" s="221" t="str">
        <f>IF(ISERROR(VLOOKUP($A85,parlvotes_lh!$A$11:$ZZ$200,286,FALSE))=TRUE,"",IF(VLOOKUP($A85,parlvotes_lh!$A$11:$ZZ$200,286,FALSE)=0,"",VLOOKUP($A85,parlvotes_lh!$A$11:$ZZ$200,286,FALSE)))</f>
        <v/>
      </c>
      <c r="Y85" s="221" t="str">
        <f>IF(ISERROR(VLOOKUP($A85,parlvotes_lh!$A$11:$ZZ$200,306,FALSE))=TRUE,"",IF(VLOOKUP($A85,parlvotes_lh!$A$11:$ZZ$200,306,FALSE)=0,"",VLOOKUP($A85,parlvotes_lh!$A$11:$ZZ$200,306,FALSE)))</f>
        <v/>
      </c>
      <c r="Z85" s="221" t="str">
        <f>IF(ISERROR(VLOOKUP($A85,parlvotes_lh!$A$11:$ZZ$200,326,FALSE))=TRUE,"",IF(VLOOKUP($A85,parlvotes_lh!$A$11:$ZZ$200,326,FALSE)=0,"",VLOOKUP($A85,parlvotes_lh!$A$11:$ZZ$200,326,FALSE)))</f>
        <v/>
      </c>
      <c r="AA85" s="221" t="str">
        <f>IF(ISERROR(VLOOKUP($A85,parlvotes_lh!$A$11:$ZZ$200,346,FALSE))=TRUE,"",IF(VLOOKUP($A85,parlvotes_lh!$A$11:$ZZ$200,346,FALSE)=0,"",VLOOKUP($A85,parlvotes_lh!$A$11:$ZZ$200,346,FALSE)))</f>
        <v/>
      </c>
      <c r="AB85" s="221" t="str">
        <f>IF(ISERROR(VLOOKUP($A85,parlvotes_lh!$A$11:$ZZ$200,366,FALSE))=TRUE,"",IF(VLOOKUP($A85,parlvotes_lh!$A$11:$ZZ$200,366,FALSE)=0,"",VLOOKUP($A85,parlvotes_lh!$A$11:$ZZ$200,366,FALSE)))</f>
        <v/>
      </c>
      <c r="AC85" s="221" t="str">
        <f>IF(ISERROR(VLOOKUP($A85,parlvotes_lh!$A$11:$ZZ$200,386,FALSE))=TRUE,"",IF(VLOOKUP($A85,parlvotes_lh!$A$11:$ZZ$200,386,FALSE)=0,"",VLOOKUP($A85,parlvotes_lh!$A$11:$ZZ$200,386,FALSE)))</f>
        <v/>
      </c>
    </row>
    <row r="86" spans="1:29" ht="13.5" customHeight="1" x14ac:dyDescent="0.25">
      <c r="A86" s="215" t="str">
        <f>IF(info_parties!A86="","",info_parties!A86)</f>
        <v/>
      </c>
      <c r="B86" s="98" t="str">
        <f>IF(A86="","",MID(info_weblinks!$C$3,32,3))</f>
        <v/>
      </c>
      <c r="C86" s="98" t="str">
        <f>IF(info_parties!G86="","",info_parties!G86)</f>
        <v/>
      </c>
      <c r="D86" s="98" t="str">
        <f>IF(info_parties!K86="","",info_parties!K86)</f>
        <v/>
      </c>
      <c r="E86" s="98" t="str">
        <f>IF(info_parties!H86="","",info_parties!H86)</f>
        <v/>
      </c>
      <c r="F86" s="216" t="str">
        <f t="shared" si="8"/>
        <v/>
      </c>
      <c r="G86" s="217" t="str">
        <f t="shared" si="9"/>
        <v/>
      </c>
      <c r="H86" s="218" t="str">
        <f t="shared" si="10"/>
        <v/>
      </c>
      <c r="I86" s="219" t="str">
        <f t="shared" si="11"/>
        <v/>
      </c>
      <c r="J86" s="220" t="str">
        <f>IF(ISERROR(VLOOKUP($A86,parlvotes_lh!$A$11:$ZZ$200,6,FALSE))=TRUE,"",IF(VLOOKUP($A86,parlvotes_lh!$A$11:$ZZ$200,6,FALSE)=0,"",VLOOKUP($A86,parlvotes_lh!$A$11:$ZZ$200,6,FALSE)))</f>
        <v/>
      </c>
      <c r="K86" s="220" t="str">
        <f>IF(ISERROR(VLOOKUP($A86,parlvotes_lh!$A$11:$ZZ$200,26,FALSE))=TRUE,"",IF(VLOOKUP($A86,parlvotes_lh!$A$11:$ZZ$200,26,FALSE)=0,"",VLOOKUP($A86,parlvotes_lh!$A$11:$ZZ$200,26,FALSE)))</f>
        <v/>
      </c>
      <c r="L86" s="220" t="str">
        <f>IF(ISERROR(VLOOKUP($A86,parlvotes_lh!$A$11:$ZZ$200,46,FALSE))=TRUE,"",IF(VLOOKUP($A86,parlvotes_lh!$A$11:$ZZ$200,46,FALSE)=0,"",VLOOKUP($A86,parlvotes_lh!$A$11:$ZZ$200,46,FALSE)))</f>
        <v/>
      </c>
      <c r="M86" s="220" t="str">
        <f>IF(ISERROR(VLOOKUP($A86,parlvotes_lh!$A$11:$ZZ$200,66,FALSE))=TRUE,"",IF(VLOOKUP($A86,parlvotes_lh!$A$11:$ZZ$200,66,FALSE)=0,"",VLOOKUP($A86,parlvotes_lh!$A$11:$ZZ$200,66,FALSE)))</f>
        <v/>
      </c>
      <c r="N86" s="220" t="str">
        <f>IF(ISERROR(VLOOKUP($A86,parlvotes_lh!$A$11:$ZZ$200,86,FALSE))=TRUE,"",IF(VLOOKUP($A86,parlvotes_lh!$A$11:$ZZ$200,86,FALSE)=0,"",VLOOKUP($A86,parlvotes_lh!$A$11:$ZZ$200,86,FALSE)))</f>
        <v/>
      </c>
      <c r="O86" s="220" t="str">
        <f>IF(ISERROR(VLOOKUP($A86,parlvotes_lh!$A$11:$ZZ$200,106,FALSE))=TRUE,"",IF(VLOOKUP($A86,parlvotes_lh!$A$11:$ZZ$200,106,FALSE)=0,"",VLOOKUP($A86,parlvotes_lh!$A$11:$ZZ$200,106,FALSE)))</f>
        <v/>
      </c>
      <c r="P86" s="220" t="str">
        <f>IF(ISERROR(VLOOKUP($A86,parlvotes_lh!$A$11:$ZZ$200,126,FALSE))=TRUE,"",IF(VLOOKUP($A86,parlvotes_lh!$A$11:$ZZ$200,126,FALSE)=0,"",VLOOKUP($A86,parlvotes_lh!$A$11:$ZZ$200,126,FALSE)))</f>
        <v/>
      </c>
      <c r="Q86" s="221" t="str">
        <f>IF(ISERROR(VLOOKUP($A86,parlvotes_lh!$A$11:$ZZ$200,146,FALSE))=TRUE,"",IF(VLOOKUP($A86,parlvotes_lh!$A$11:$ZZ$200,146,FALSE)=0,"",VLOOKUP($A86,parlvotes_lh!$A$11:$ZZ$200,146,FALSE)))</f>
        <v/>
      </c>
      <c r="R86" s="221" t="str">
        <f>IF(ISERROR(VLOOKUP($A86,parlvotes_lh!$A$11:$ZZ$200,166,FALSE))=TRUE,"",IF(VLOOKUP($A86,parlvotes_lh!$A$11:$ZZ$200,166,FALSE)=0,"",VLOOKUP($A86,parlvotes_lh!$A$11:$ZZ$200,166,FALSE)))</f>
        <v/>
      </c>
      <c r="S86" s="221" t="str">
        <f>IF(ISERROR(VLOOKUP($A86,parlvotes_lh!$A$11:$ZZ$200,186,FALSE))=TRUE,"",IF(VLOOKUP($A86,parlvotes_lh!$A$11:$ZZ$200,186,FALSE)=0,"",VLOOKUP($A86,parlvotes_lh!$A$11:$ZZ$200,186,FALSE)))</f>
        <v/>
      </c>
      <c r="T86" s="221" t="str">
        <f>IF(ISERROR(VLOOKUP($A86,parlvotes_lh!$A$11:$ZZ$200,206,FALSE))=TRUE,"",IF(VLOOKUP($A86,parlvotes_lh!$A$11:$ZZ$200,206,FALSE)=0,"",VLOOKUP($A86,parlvotes_lh!$A$11:$ZZ$200,206,FALSE)))</f>
        <v/>
      </c>
      <c r="U86" s="221" t="str">
        <f>IF(ISERROR(VLOOKUP($A86,parlvotes_lh!$A$11:$ZZ$200,226,FALSE))=TRUE,"",IF(VLOOKUP($A86,parlvotes_lh!$A$11:$ZZ$200,226,FALSE)=0,"",VLOOKUP($A86,parlvotes_lh!$A$11:$ZZ$200,226,FALSE)))</f>
        <v/>
      </c>
      <c r="V86" s="221" t="str">
        <f>IF(ISERROR(VLOOKUP($A86,parlvotes_lh!$A$11:$ZZ$200,246,FALSE))=TRUE,"",IF(VLOOKUP($A86,parlvotes_lh!$A$11:$ZZ$200,246,FALSE)=0,"",VLOOKUP($A86,parlvotes_lh!$A$11:$ZZ$200,246,FALSE)))</f>
        <v/>
      </c>
      <c r="W86" s="221" t="str">
        <f>IF(ISERROR(VLOOKUP($A86,parlvotes_lh!$A$11:$ZZ$200,266,FALSE))=TRUE,"",IF(VLOOKUP($A86,parlvotes_lh!$A$11:$ZZ$200,266,FALSE)=0,"",VLOOKUP($A86,parlvotes_lh!$A$11:$ZZ$200,266,FALSE)))</f>
        <v/>
      </c>
      <c r="X86" s="221" t="str">
        <f>IF(ISERROR(VLOOKUP($A86,parlvotes_lh!$A$11:$ZZ$200,286,FALSE))=TRUE,"",IF(VLOOKUP($A86,parlvotes_lh!$A$11:$ZZ$200,286,FALSE)=0,"",VLOOKUP($A86,parlvotes_lh!$A$11:$ZZ$200,286,FALSE)))</f>
        <v/>
      </c>
      <c r="Y86" s="221" t="str">
        <f>IF(ISERROR(VLOOKUP($A86,parlvotes_lh!$A$11:$ZZ$200,306,FALSE))=TRUE,"",IF(VLOOKUP($A86,parlvotes_lh!$A$11:$ZZ$200,306,FALSE)=0,"",VLOOKUP($A86,parlvotes_lh!$A$11:$ZZ$200,306,FALSE)))</f>
        <v/>
      </c>
      <c r="Z86" s="221" t="str">
        <f>IF(ISERROR(VLOOKUP($A86,parlvotes_lh!$A$11:$ZZ$200,326,FALSE))=TRUE,"",IF(VLOOKUP($A86,parlvotes_lh!$A$11:$ZZ$200,326,FALSE)=0,"",VLOOKUP($A86,parlvotes_lh!$A$11:$ZZ$200,326,FALSE)))</f>
        <v/>
      </c>
      <c r="AA86" s="221" t="str">
        <f>IF(ISERROR(VLOOKUP($A86,parlvotes_lh!$A$11:$ZZ$200,346,FALSE))=TRUE,"",IF(VLOOKUP($A86,parlvotes_lh!$A$11:$ZZ$200,346,FALSE)=0,"",VLOOKUP($A86,parlvotes_lh!$A$11:$ZZ$200,346,FALSE)))</f>
        <v/>
      </c>
      <c r="AB86" s="221" t="str">
        <f>IF(ISERROR(VLOOKUP($A86,parlvotes_lh!$A$11:$ZZ$200,366,FALSE))=TRUE,"",IF(VLOOKUP($A86,parlvotes_lh!$A$11:$ZZ$200,366,FALSE)=0,"",VLOOKUP($A86,parlvotes_lh!$A$11:$ZZ$200,366,FALSE)))</f>
        <v/>
      </c>
      <c r="AC86" s="221" t="str">
        <f>IF(ISERROR(VLOOKUP($A86,parlvotes_lh!$A$11:$ZZ$200,386,FALSE))=TRUE,"",IF(VLOOKUP($A86,parlvotes_lh!$A$11:$ZZ$200,386,FALSE)=0,"",VLOOKUP($A86,parlvotes_lh!$A$11:$ZZ$200,386,FALSE)))</f>
        <v/>
      </c>
    </row>
    <row r="87" spans="1:29" ht="13.5" customHeight="1" x14ac:dyDescent="0.25">
      <c r="A87" s="215" t="str">
        <f>IF(info_parties!A87="","",info_parties!A87)</f>
        <v/>
      </c>
      <c r="B87" s="98" t="str">
        <f>IF(A87="","",MID(info_weblinks!$C$3,32,3))</f>
        <v/>
      </c>
      <c r="C87" s="98" t="str">
        <f>IF(info_parties!G87="","",info_parties!G87)</f>
        <v/>
      </c>
      <c r="D87" s="98" t="str">
        <f>IF(info_parties!K87="","",info_parties!K87)</f>
        <v/>
      </c>
      <c r="E87" s="98" t="str">
        <f>IF(info_parties!H87="","",info_parties!H87)</f>
        <v/>
      </c>
      <c r="F87" s="216" t="str">
        <f t="shared" si="8"/>
        <v/>
      </c>
      <c r="G87" s="217" t="str">
        <f t="shared" si="9"/>
        <v/>
      </c>
      <c r="H87" s="218" t="str">
        <f t="shared" si="10"/>
        <v/>
      </c>
      <c r="I87" s="219" t="str">
        <f t="shared" si="11"/>
        <v/>
      </c>
      <c r="J87" s="220" t="str">
        <f>IF(ISERROR(VLOOKUP($A87,parlvotes_lh!$A$11:$ZZ$200,6,FALSE))=TRUE,"",IF(VLOOKUP($A87,parlvotes_lh!$A$11:$ZZ$200,6,FALSE)=0,"",VLOOKUP($A87,parlvotes_lh!$A$11:$ZZ$200,6,FALSE)))</f>
        <v/>
      </c>
      <c r="K87" s="220" t="str">
        <f>IF(ISERROR(VLOOKUP($A87,parlvotes_lh!$A$11:$ZZ$200,26,FALSE))=TRUE,"",IF(VLOOKUP($A87,parlvotes_lh!$A$11:$ZZ$200,26,FALSE)=0,"",VLOOKUP($A87,parlvotes_lh!$A$11:$ZZ$200,26,FALSE)))</f>
        <v/>
      </c>
      <c r="L87" s="220" t="str">
        <f>IF(ISERROR(VLOOKUP($A87,parlvotes_lh!$A$11:$ZZ$200,46,FALSE))=TRUE,"",IF(VLOOKUP($A87,parlvotes_lh!$A$11:$ZZ$200,46,FALSE)=0,"",VLOOKUP($A87,parlvotes_lh!$A$11:$ZZ$200,46,FALSE)))</f>
        <v/>
      </c>
      <c r="M87" s="220" t="str">
        <f>IF(ISERROR(VLOOKUP($A87,parlvotes_lh!$A$11:$ZZ$200,66,FALSE))=TRUE,"",IF(VLOOKUP($A87,parlvotes_lh!$A$11:$ZZ$200,66,FALSE)=0,"",VLOOKUP($A87,parlvotes_lh!$A$11:$ZZ$200,66,FALSE)))</f>
        <v/>
      </c>
      <c r="N87" s="220" t="str">
        <f>IF(ISERROR(VLOOKUP($A87,parlvotes_lh!$A$11:$ZZ$200,86,FALSE))=TRUE,"",IF(VLOOKUP($A87,parlvotes_lh!$A$11:$ZZ$200,86,FALSE)=0,"",VLOOKUP($A87,parlvotes_lh!$A$11:$ZZ$200,86,FALSE)))</f>
        <v/>
      </c>
      <c r="O87" s="220" t="str">
        <f>IF(ISERROR(VLOOKUP($A87,parlvotes_lh!$A$11:$ZZ$200,106,FALSE))=TRUE,"",IF(VLOOKUP($A87,parlvotes_lh!$A$11:$ZZ$200,106,FALSE)=0,"",VLOOKUP($A87,parlvotes_lh!$A$11:$ZZ$200,106,FALSE)))</f>
        <v/>
      </c>
      <c r="P87" s="220" t="str">
        <f>IF(ISERROR(VLOOKUP($A87,parlvotes_lh!$A$11:$ZZ$200,126,FALSE))=TRUE,"",IF(VLOOKUP($A87,parlvotes_lh!$A$11:$ZZ$200,126,FALSE)=0,"",VLOOKUP($A87,parlvotes_lh!$A$11:$ZZ$200,126,FALSE)))</f>
        <v/>
      </c>
      <c r="Q87" s="221" t="str">
        <f>IF(ISERROR(VLOOKUP($A87,parlvotes_lh!$A$11:$ZZ$200,146,FALSE))=TRUE,"",IF(VLOOKUP($A87,parlvotes_lh!$A$11:$ZZ$200,146,FALSE)=0,"",VLOOKUP($A87,parlvotes_lh!$A$11:$ZZ$200,146,FALSE)))</f>
        <v/>
      </c>
      <c r="R87" s="221" t="str">
        <f>IF(ISERROR(VLOOKUP($A87,parlvotes_lh!$A$11:$ZZ$200,166,FALSE))=TRUE,"",IF(VLOOKUP($A87,parlvotes_lh!$A$11:$ZZ$200,166,FALSE)=0,"",VLOOKUP($A87,parlvotes_lh!$A$11:$ZZ$200,166,FALSE)))</f>
        <v/>
      </c>
      <c r="S87" s="221" t="str">
        <f>IF(ISERROR(VLOOKUP($A87,parlvotes_lh!$A$11:$ZZ$200,186,FALSE))=TRUE,"",IF(VLOOKUP($A87,parlvotes_lh!$A$11:$ZZ$200,186,FALSE)=0,"",VLOOKUP($A87,parlvotes_lh!$A$11:$ZZ$200,186,FALSE)))</f>
        <v/>
      </c>
      <c r="T87" s="221" t="str">
        <f>IF(ISERROR(VLOOKUP($A87,parlvotes_lh!$A$11:$ZZ$200,206,FALSE))=TRUE,"",IF(VLOOKUP($A87,parlvotes_lh!$A$11:$ZZ$200,206,FALSE)=0,"",VLOOKUP($A87,parlvotes_lh!$A$11:$ZZ$200,206,FALSE)))</f>
        <v/>
      </c>
      <c r="U87" s="221" t="str">
        <f>IF(ISERROR(VLOOKUP($A87,parlvotes_lh!$A$11:$ZZ$200,226,FALSE))=TRUE,"",IF(VLOOKUP($A87,parlvotes_lh!$A$11:$ZZ$200,226,FALSE)=0,"",VLOOKUP($A87,parlvotes_lh!$A$11:$ZZ$200,226,FALSE)))</f>
        <v/>
      </c>
      <c r="V87" s="221" t="str">
        <f>IF(ISERROR(VLOOKUP($A87,parlvotes_lh!$A$11:$ZZ$200,246,FALSE))=TRUE,"",IF(VLOOKUP($A87,parlvotes_lh!$A$11:$ZZ$200,246,FALSE)=0,"",VLOOKUP($A87,parlvotes_lh!$A$11:$ZZ$200,246,FALSE)))</f>
        <v/>
      </c>
      <c r="W87" s="221" t="str">
        <f>IF(ISERROR(VLOOKUP($A87,parlvotes_lh!$A$11:$ZZ$200,266,FALSE))=TRUE,"",IF(VLOOKUP($A87,parlvotes_lh!$A$11:$ZZ$200,266,FALSE)=0,"",VLOOKUP($A87,parlvotes_lh!$A$11:$ZZ$200,266,FALSE)))</f>
        <v/>
      </c>
      <c r="X87" s="221" t="str">
        <f>IF(ISERROR(VLOOKUP($A87,parlvotes_lh!$A$11:$ZZ$200,286,FALSE))=TRUE,"",IF(VLOOKUP($A87,parlvotes_lh!$A$11:$ZZ$200,286,FALSE)=0,"",VLOOKUP($A87,parlvotes_lh!$A$11:$ZZ$200,286,FALSE)))</f>
        <v/>
      </c>
      <c r="Y87" s="221" t="str">
        <f>IF(ISERROR(VLOOKUP($A87,parlvotes_lh!$A$11:$ZZ$200,306,FALSE))=TRUE,"",IF(VLOOKUP($A87,parlvotes_lh!$A$11:$ZZ$200,306,FALSE)=0,"",VLOOKUP($A87,parlvotes_lh!$A$11:$ZZ$200,306,FALSE)))</f>
        <v/>
      </c>
      <c r="Z87" s="221" t="str">
        <f>IF(ISERROR(VLOOKUP($A87,parlvotes_lh!$A$11:$ZZ$200,326,FALSE))=TRUE,"",IF(VLOOKUP($A87,parlvotes_lh!$A$11:$ZZ$200,326,FALSE)=0,"",VLOOKUP($A87,parlvotes_lh!$A$11:$ZZ$200,326,FALSE)))</f>
        <v/>
      </c>
      <c r="AA87" s="221" t="str">
        <f>IF(ISERROR(VLOOKUP($A87,parlvotes_lh!$A$11:$ZZ$200,346,FALSE))=TRUE,"",IF(VLOOKUP($A87,parlvotes_lh!$A$11:$ZZ$200,346,FALSE)=0,"",VLOOKUP($A87,parlvotes_lh!$A$11:$ZZ$200,346,FALSE)))</f>
        <v/>
      </c>
      <c r="AB87" s="221" t="str">
        <f>IF(ISERROR(VLOOKUP($A87,parlvotes_lh!$A$11:$ZZ$200,366,FALSE))=TRUE,"",IF(VLOOKUP($A87,parlvotes_lh!$A$11:$ZZ$200,366,FALSE)=0,"",VLOOKUP($A87,parlvotes_lh!$A$11:$ZZ$200,366,FALSE)))</f>
        <v/>
      </c>
      <c r="AC87" s="221" t="str">
        <f>IF(ISERROR(VLOOKUP($A87,parlvotes_lh!$A$11:$ZZ$200,386,FALSE))=TRUE,"",IF(VLOOKUP($A87,parlvotes_lh!$A$11:$ZZ$200,386,FALSE)=0,"",VLOOKUP($A87,parlvotes_lh!$A$11:$ZZ$200,386,FALSE)))</f>
        <v/>
      </c>
    </row>
    <row r="88" spans="1:29" ht="13.5" customHeight="1" x14ac:dyDescent="0.25">
      <c r="A88" s="215" t="str">
        <f>IF(info_parties!A88="","",info_parties!A88)</f>
        <v/>
      </c>
      <c r="B88" s="98" t="str">
        <f>IF(A88="","",MID(info_weblinks!$C$3,32,3))</f>
        <v/>
      </c>
      <c r="C88" s="98" t="str">
        <f>IF(info_parties!G88="","",info_parties!G88)</f>
        <v/>
      </c>
      <c r="D88" s="98" t="str">
        <f>IF(info_parties!K88="","",info_parties!K88)</f>
        <v/>
      </c>
      <c r="E88" s="98" t="str">
        <f>IF(info_parties!H88="","",info_parties!H88)</f>
        <v/>
      </c>
      <c r="F88" s="216" t="str">
        <f t="shared" si="8"/>
        <v/>
      </c>
      <c r="G88" s="217" t="str">
        <f t="shared" si="9"/>
        <v/>
      </c>
      <c r="H88" s="218" t="str">
        <f t="shared" si="10"/>
        <v/>
      </c>
      <c r="I88" s="219" t="str">
        <f t="shared" si="11"/>
        <v/>
      </c>
      <c r="J88" s="220" t="str">
        <f>IF(ISERROR(VLOOKUP($A88,parlvotes_lh!$A$11:$ZZ$200,6,FALSE))=TRUE,"",IF(VLOOKUP($A88,parlvotes_lh!$A$11:$ZZ$200,6,FALSE)=0,"",VLOOKUP($A88,parlvotes_lh!$A$11:$ZZ$200,6,FALSE)))</f>
        <v/>
      </c>
      <c r="K88" s="220" t="str">
        <f>IF(ISERROR(VLOOKUP($A88,parlvotes_lh!$A$11:$ZZ$200,26,FALSE))=TRUE,"",IF(VLOOKUP($A88,parlvotes_lh!$A$11:$ZZ$200,26,FALSE)=0,"",VLOOKUP($A88,parlvotes_lh!$A$11:$ZZ$200,26,FALSE)))</f>
        <v/>
      </c>
      <c r="L88" s="220" t="str">
        <f>IF(ISERROR(VLOOKUP($A88,parlvotes_lh!$A$11:$ZZ$200,46,FALSE))=TRUE,"",IF(VLOOKUP($A88,parlvotes_lh!$A$11:$ZZ$200,46,FALSE)=0,"",VLOOKUP($A88,parlvotes_lh!$A$11:$ZZ$200,46,FALSE)))</f>
        <v/>
      </c>
      <c r="M88" s="220" t="str">
        <f>IF(ISERROR(VLOOKUP($A88,parlvotes_lh!$A$11:$ZZ$200,66,FALSE))=TRUE,"",IF(VLOOKUP($A88,parlvotes_lh!$A$11:$ZZ$200,66,FALSE)=0,"",VLOOKUP($A88,parlvotes_lh!$A$11:$ZZ$200,66,FALSE)))</f>
        <v/>
      </c>
      <c r="N88" s="220" t="str">
        <f>IF(ISERROR(VLOOKUP($A88,parlvotes_lh!$A$11:$ZZ$200,86,FALSE))=TRUE,"",IF(VLOOKUP($A88,parlvotes_lh!$A$11:$ZZ$200,86,FALSE)=0,"",VLOOKUP($A88,parlvotes_lh!$A$11:$ZZ$200,86,FALSE)))</f>
        <v/>
      </c>
      <c r="O88" s="220" t="str">
        <f>IF(ISERROR(VLOOKUP($A88,parlvotes_lh!$A$11:$ZZ$200,106,FALSE))=TRUE,"",IF(VLOOKUP($A88,parlvotes_lh!$A$11:$ZZ$200,106,FALSE)=0,"",VLOOKUP($A88,parlvotes_lh!$A$11:$ZZ$200,106,FALSE)))</f>
        <v/>
      </c>
      <c r="P88" s="220" t="str">
        <f>IF(ISERROR(VLOOKUP($A88,parlvotes_lh!$A$11:$ZZ$200,126,FALSE))=TRUE,"",IF(VLOOKUP($A88,parlvotes_lh!$A$11:$ZZ$200,126,FALSE)=0,"",VLOOKUP($A88,parlvotes_lh!$A$11:$ZZ$200,126,FALSE)))</f>
        <v/>
      </c>
      <c r="Q88" s="221" t="str">
        <f>IF(ISERROR(VLOOKUP($A88,parlvotes_lh!$A$11:$ZZ$200,146,FALSE))=TRUE,"",IF(VLOOKUP($A88,parlvotes_lh!$A$11:$ZZ$200,146,FALSE)=0,"",VLOOKUP($A88,parlvotes_lh!$A$11:$ZZ$200,146,FALSE)))</f>
        <v/>
      </c>
      <c r="R88" s="221" t="str">
        <f>IF(ISERROR(VLOOKUP($A88,parlvotes_lh!$A$11:$ZZ$200,166,FALSE))=TRUE,"",IF(VLOOKUP($A88,parlvotes_lh!$A$11:$ZZ$200,166,FALSE)=0,"",VLOOKUP($A88,parlvotes_lh!$A$11:$ZZ$200,166,FALSE)))</f>
        <v/>
      </c>
      <c r="S88" s="221" t="str">
        <f>IF(ISERROR(VLOOKUP($A88,parlvotes_lh!$A$11:$ZZ$200,186,FALSE))=TRUE,"",IF(VLOOKUP($A88,parlvotes_lh!$A$11:$ZZ$200,186,FALSE)=0,"",VLOOKUP($A88,parlvotes_lh!$A$11:$ZZ$200,186,FALSE)))</f>
        <v/>
      </c>
      <c r="T88" s="221" t="str">
        <f>IF(ISERROR(VLOOKUP($A88,parlvotes_lh!$A$11:$ZZ$200,206,FALSE))=TRUE,"",IF(VLOOKUP($A88,parlvotes_lh!$A$11:$ZZ$200,206,FALSE)=0,"",VLOOKUP($A88,parlvotes_lh!$A$11:$ZZ$200,206,FALSE)))</f>
        <v/>
      </c>
      <c r="U88" s="221" t="str">
        <f>IF(ISERROR(VLOOKUP($A88,parlvotes_lh!$A$11:$ZZ$200,226,FALSE))=TRUE,"",IF(VLOOKUP($A88,parlvotes_lh!$A$11:$ZZ$200,226,FALSE)=0,"",VLOOKUP($A88,parlvotes_lh!$A$11:$ZZ$200,226,FALSE)))</f>
        <v/>
      </c>
      <c r="V88" s="221" t="str">
        <f>IF(ISERROR(VLOOKUP($A88,parlvotes_lh!$A$11:$ZZ$200,246,FALSE))=TRUE,"",IF(VLOOKUP($A88,parlvotes_lh!$A$11:$ZZ$200,246,FALSE)=0,"",VLOOKUP($A88,parlvotes_lh!$A$11:$ZZ$200,246,FALSE)))</f>
        <v/>
      </c>
      <c r="W88" s="221" t="str">
        <f>IF(ISERROR(VLOOKUP($A88,parlvotes_lh!$A$11:$ZZ$200,266,FALSE))=TRUE,"",IF(VLOOKUP($A88,parlvotes_lh!$A$11:$ZZ$200,266,FALSE)=0,"",VLOOKUP($A88,parlvotes_lh!$A$11:$ZZ$200,266,FALSE)))</f>
        <v/>
      </c>
      <c r="X88" s="221" t="str">
        <f>IF(ISERROR(VLOOKUP($A88,parlvotes_lh!$A$11:$ZZ$200,286,FALSE))=TRUE,"",IF(VLOOKUP($A88,parlvotes_lh!$A$11:$ZZ$200,286,FALSE)=0,"",VLOOKUP($A88,parlvotes_lh!$A$11:$ZZ$200,286,FALSE)))</f>
        <v/>
      </c>
      <c r="Y88" s="221" t="str">
        <f>IF(ISERROR(VLOOKUP($A88,parlvotes_lh!$A$11:$ZZ$200,306,FALSE))=TRUE,"",IF(VLOOKUP($A88,parlvotes_lh!$A$11:$ZZ$200,306,FALSE)=0,"",VLOOKUP($A88,parlvotes_lh!$A$11:$ZZ$200,306,FALSE)))</f>
        <v/>
      </c>
      <c r="Z88" s="221" t="str">
        <f>IF(ISERROR(VLOOKUP($A88,parlvotes_lh!$A$11:$ZZ$200,326,FALSE))=TRUE,"",IF(VLOOKUP($A88,parlvotes_lh!$A$11:$ZZ$200,326,FALSE)=0,"",VLOOKUP($A88,parlvotes_lh!$A$11:$ZZ$200,326,FALSE)))</f>
        <v/>
      </c>
      <c r="AA88" s="221" t="str">
        <f>IF(ISERROR(VLOOKUP($A88,parlvotes_lh!$A$11:$ZZ$200,346,FALSE))=TRUE,"",IF(VLOOKUP($A88,parlvotes_lh!$A$11:$ZZ$200,346,FALSE)=0,"",VLOOKUP($A88,parlvotes_lh!$A$11:$ZZ$200,346,FALSE)))</f>
        <v/>
      </c>
      <c r="AB88" s="221" t="str">
        <f>IF(ISERROR(VLOOKUP($A88,parlvotes_lh!$A$11:$ZZ$200,366,FALSE))=TRUE,"",IF(VLOOKUP($A88,parlvotes_lh!$A$11:$ZZ$200,366,FALSE)=0,"",VLOOKUP($A88,parlvotes_lh!$A$11:$ZZ$200,366,FALSE)))</f>
        <v/>
      </c>
      <c r="AC88" s="221" t="str">
        <f>IF(ISERROR(VLOOKUP($A88,parlvotes_lh!$A$11:$ZZ$200,386,FALSE))=TRUE,"",IF(VLOOKUP($A88,parlvotes_lh!$A$11:$ZZ$200,386,FALSE)=0,"",VLOOKUP($A88,parlvotes_lh!$A$11:$ZZ$200,386,FALSE)))</f>
        <v/>
      </c>
    </row>
    <row r="89" spans="1:29" ht="13.5" customHeight="1" x14ac:dyDescent="0.25">
      <c r="A89" s="215" t="str">
        <f>IF(info_parties!A89="","",info_parties!A89)</f>
        <v/>
      </c>
      <c r="B89" s="98" t="str">
        <f>IF(A89="","",MID(info_weblinks!$C$3,32,3))</f>
        <v/>
      </c>
      <c r="C89" s="98" t="str">
        <f>IF(info_parties!G89="","",info_parties!G89)</f>
        <v/>
      </c>
      <c r="D89" s="98" t="str">
        <f>IF(info_parties!K89="","",info_parties!K89)</f>
        <v/>
      </c>
      <c r="E89" s="98" t="str">
        <f>IF(info_parties!H89="","",info_parties!H89)</f>
        <v/>
      </c>
      <c r="F89" s="216" t="str">
        <f t="shared" si="8"/>
        <v/>
      </c>
      <c r="G89" s="217" t="str">
        <f t="shared" si="9"/>
        <v/>
      </c>
      <c r="H89" s="218" t="str">
        <f t="shared" si="10"/>
        <v/>
      </c>
      <c r="I89" s="219" t="str">
        <f t="shared" si="11"/>
        <v/>
      </c>
      <c r="J89" s="220" t="str">
        <f>IF(ISERROR(VLOOKUP($A89,parlvotes_lh!$A$11:$ZZ$200,6,FALSE))=TRUE,"",IF(VLOOKUP($A89,parlvotes_lh!$A$11:$ZZ$200,6,FALSE)=0,"",VLOOKUP($A89,parlvotes_lh!$A$11:$ZZ$200,6,FALSE)))</f>
        <v/>
      </c>
      <c r="K89" s="220" t="str">
        <f>IF(ISERROR(VLOOKUP($A89,parlvotes_lh!$A$11:$ZZ$200,26,FALSE))=TRUE,"",IF(VLOOKUP($A89,parlvotes_lh!$A$11:$ZZ$200,26,FALSE)=0,"",VLOOKUP($A89,parlvotes_lh!$A$11:$ZZ$200,26,FALSE)))</f>
        <v/>
      </c>
      <c r="L89" s="220" t="str">
        <f>IF(ISERROR(VLOOKUP($A89,parlvotes_lh!$A$11:$ZZ$200,46,FALSE))=TRUE,"",IF(VLOOKUP($A89,parlvotes_lh!$A$11:$ZZ$200,46,FALSE)=0,"",VLOOKUP($A89,parlvotes_lh!$A$11:$ZZ$200,46,FALSE)))</f>
        <v/>
      </c>
      <c r="M89" s="220" t="str">
        <f>IF(ISERROR(VLOOKUP($A89,parlvotes_lh!$A$11:$ZZ$200,66,FALSE))=TRUE,"",IF(VLOOKUP($A89,parlvotes_lh!$A$11:$ZZ$200,66,FALSE)=0,"",VLOOKUP($A89,parlvotes_lh!$A$11:$ZZ$200,66,FALSE)))</f>
        <v/>
      </c>
      <c r="N89" s="220" t="str">
        <f>IF(ISERROR(VLOOKUP($A89,parlvotes_lh!$A$11:$ZZ$200,86,FALSE))=TRUE,"",IF(VLOOKUP($A89,parlvotes_lh!$A$11:$ZZ$200,86,FALSE)=0,"",VLOOKUP($A89,parlvotes_lh!$A$11:$ZZ$200,86,FALSE)))</f>
        <v/>
      </c>
      <c r="O89" s="220" t="str">
        <f>IF(ISERROR(VLOOKUP($A89,parlvotes_lh!$A$11:$ZZ$200,106,FALSE))=TRUE,"",IF(VLOOKUP($A89,parlvotes_lh!$A$11:$ZZ$200,106,FALSE)=0,"",VLOOKUP($A89,parlvotes_lh!$A$11:$ZZ$200,106,FALSE)))</f>
        <v/>
      </c>
      <c r="P89" s="220" t="str">
        <f>IF(ISERROR(VLOOKUP($A89,parlvotes_lh!$A$11:$ZZ$200,126,FALSE))=TRUE,"",IF(VLOOKUP($A89,parlvotes_lh!$A$11:$ZZ$200,126,FALSE)=0,"",VLOOKUP($A89,parlvotes_lh!$A$11:$ZZ$200,126,FALSE)))</f>
        <v/>
      </c>
      <c r="Q89" s="221" t="str">
        <f>IF(ISERROR(VLOOKUP($A89,parlvotes_lh!$A$11:$ZZ$200,146,FALSE))=TRUE,"",IF(VLOOKUP($A89,parlvotes_lh!$A$11:$ZZ$200,146,FALSE)=0,"",VLOOKUP($A89,parlvotes_lh!$A$11:$ZZ$200,146,FALSE)))</f>
        <v/>
      </c>
      <c r="R89" s="221" t="str">
        <f>IF(ISERROR(VLOOKUP($A89,parlvotes_lh!$A$11:$ZZ$200,166,FALSE))=TRUE,"",IF(VLOOKUP($A89,parlvotes_lh!$A$11:$ZZ$200,166,FALSE)=0,"",VLOOKUP($A89,parlvotes_lh!$A$11:$ZZ$200,166,FALSE)))</f>
        <v/>
      </c>
      <c r="S89" s="221" t="str">
        <f>IF(ISERROR(VLOOKUP($A89,parlvotes_lh!$A$11:$ZZ$200,186,FALSE))=TRUE,"",IF(VLOOKUP($A89,parlvotes_lh!$A$11:$ZZ$200,186,FALSE)=0,"",VLOOKUP($A89,parlvotes_lh!$A$11:$ZZ$200,186,FALSE)))</f>
        <v/>
      </c>
      <c r="T89" s="221" t="str">
        <f>IF(ISERROR(VLOOKUP($A89,parlvotes_lh!$A$11:$ZZ$200,206,FALSE))=TRUE,"",IF(VLOOKUP($A89,parlvotes_lh!$A$11:$ZZ$200,206,FALSE)=0,"",VLOOKUP($A89,parlvotes_lh!$A$11:$ZZ$200,206,FALSE)))</f>
        <v/>
      </c>
      <c r="U89" s="221" t="str">
        <f>IF(ISERROR(VLOOKUP($A89,parlvotes_lh!$A$11:$ZZ$200,226,FALSE))=TRUE,"",IF(VLOOKUP($A89,parlvotes_lh!$A$11:$ZZ$200,226,FALSE)=0,"",VLOOKUP($A89,parlvotes_lh!$A$11:$ZZ$200,226,FALSE)))</f>
        <v/>
      </c>
      <c r="V89" s="221" t="str">
        <f>IF(ISERROR(VLOOKUP($A89,parlvotes_lh!$A$11:$ZZ$200,246,FALSE))=TRUE,"",IF(VLOOKUP($A89,parlvotes_lh!$A$11:$ZZ$200,246,FALSE)=0,"",VLOOKUP($A89,parlvotes_lh!$A$11:$ZZ$200,246,FALSE)))</f>
        <v/>
      </c>
      <c r="W89" s="221" t="str">
        <f>IF(ISERROR(VLOOKUP($A89,parlvotes_lh!$A$11:$ZZ$200,266,FALSE))=TRUE,"",IF(VLOOKUP($A89,parlvotes_lh!$A$11:$ZZ$200,266,FALSE)=0,"",VLOOKUP($A89,parlvotes_lh!$A$11:$ZZ$200,266,FALSE)))</f>
        <v/>
      </c>
      <c r="X89" s="221" t="str">
        <f>IF(ISERROR(VLOOKUP($A89,parlvotes_lh!$A$11:$ZZ$200,286,FALSE))=TRUE,"",IF(VLOOKUP($A89,parlvotes_lh!$A$11:$ZZ$200,286,FALSE)=0,"",VLOOKUP($A89,parlvotes_lh!$A$11:$ZZ$200,286,FALSE)))</f>
        <v/>
      </c>
      <c r="Y89" s="221" t="str">
        <f>IF(ISERROR(VLOOKUP($A89,parlvotes_lh!$A$11:$ZZ$200,306,FALSE))=TRUE,"",IF(VLOOKUP($A89,parlvotes_lh!$A$11:$ZZ$200,306,FALSE)=0,"",VLOOKUP($A89,parlvotes_lh!$A$11:$ZZ$200,306,FALSE)))</f>
        <v/>
      </c>
      <c r="Z89" s="221" t="str">
        <f>IF(ISERROR(VLOOKUP($A89,parlvotes_lh!$A$11:$ZZ$200,326,FALSE))=TRUE,"",IF(VLOOKUP($A89,parlvotes_lh!$A$11:$ZZ$200,326,FALSE)=0,"",VLOOKUP($A89,parlvotes_lh!$A$11:$ZZ$200,326,FALSE)))</f>
        <v/>
      </c>
      <c r="AA89" s="221" t="str">
        <f>IF(ISERROR(VLOOKUP($A89,parlvotes_lh!$A$11:$ZZ$200,346,FALSE))=TRUE,"",IF(VLOOKUP($A89,parlvotes_lh!$A$11:$ZZ$200,346,FALSE)=0,"",VLOOKUP($A89,parlvotes_lh!$A$11:$ZZ$200,346,FALSE)))</f>
        <v/>
      </c>
      <c r="AB89" s="221" t="str">
        <f>IF(ISERROR(VLOOKUP($A89,parlvotes_lh!$A$11:$ZZ$200,366,FALSE))=TRUE,"",IF(VLOOKUP($A89,parlvotes_lh!$A$11:$ZZ$200,366,FALSE)=0,"",VLOOKUP($A89,parlvotes_lh!$A$11:$ZZ$200,366,FALSE)))</f>
        <v/>
      </c>
      <c r="AC89" s="221" t="str">
        <f>IF(ISERROR(VLOOKUP($A89,parlvotes_lh!$A$11:$ZZ$200,386,FALSE))=TRUE,"",IF(VLOOKUP($A89,parlvotes_lh!$A$11:$ZZ$200,386,FALSE)=0,"",VLOOKUP($A89,parlvotes_lh!$A$11:$ZZ$200,386,FALSE)))</f>
        <v/>
      </c>
    </row>
    <row r="90" spans="1:29" ht="13.5" customHeight="1" x14ac:dyDescent="0.25">
      <c r="A90" s="215" t="str">
        <f>IF(info_parties!A90="","",info_parties!A90)</f>
        <v/>
      </c>
      <c r="B90" s="98" t="str">
        <f>IF(A90="","",MID(info_weblinks!$C$3,32,3))</f>
        <v/>
      </c>
      <c r="C90" s="98" t="str">
        <f>IF(info_parties!G90="","",info_parties!G90)</f>
        <v/>
      </c>
      <c r="D90" s="98" t="str">
        <f>IF(info_parties!K90="","",info_parties!K90)</f>
        <v/>
      </c>
      <c r="E90" s="98" t="str">
        <f>IF(info_parties!H90="","",info_parties!H90)</f>
        <v/>
      </c>
      <c r="F90" s="216" t="str">
        <f t="shared" si="8"/>
        <v/>
      </c>
      <c r="G90" s="217" t="str">
        <f t="shared" si="9"/>
        <v/>
      </c>
      <c r="H90" s="218" t="str">
        <f t="shared" si="10"/>
        <v/>
      </c>
      <c r="I90" s="219" t="str">
        <f t="shared" si="11"/>
        <v/>
      </c>
      <c r="J90" s="220" t="str">
        <f>IF(ISERROR(VLOOKUP($A90,parlvotes_lh!$A$11:$ZZ$200,6,FALSE))=TRUE,"",IF(VLOOKUP($A90,parlvotes_lh!$A$11:$ZZ$200,6,FALSE)=0,"",VLOOKUP($A90,parlvotes_lh!$A$11:$ZZ$200,6,FALSE)))</f>
        <v/>
      </c>
      <c r="K90" s="220" t="str">
        <f>IF(ISERROR(VLOOKUP($A90,parlvotes_lh!$A$11:$ZZ$200,26,FALSE))=TRUE,"",IF(VLOOKUP($A90,parlvotes_lh!$A$11:$ZZ$200,26,FALSE)=0,"",VLOOKUP($A90,parlvotes_lh!$A$11:$ZZ$200,26,FALSE)))</f>
        <v/>
      </c>
      <c r="L90" s="220" t="str">
        <f>IF(ISERROR(VLOOKUP($A90,parlvotes_lh!$A$11:$ZZ$200,46,FALSE))=TRUE,"",IF(VLOOKUP($A90,parlvotes_lh!$A$11:$ZZ$200,46,FALSE)=0,"",VLOOKUP($A90,parlvotes_lh!$A$11:$ZZ$200,46,FALSE)))</f>
        <v/>
      </c>
      <c r="M90" s="220" t="str">
        <f>IF(ISERROR(VLOOKUP($A90,parlvotes_lh!$A$11:$ZZ$200,66,FALSE))=TRUE,"",IF(VLOOKUP($A90,parlvotes_lh!$A$11:$ZZ$200,66,FALSE)=0,"",VLOOKUP($A90,parlvotes_lh!$A$11:$ZZ$200,66,FALSE)))</f>
        <v/>
      </c>
      <c r="N90" s="220" t="str">
        <f>IF(ISERROR(VLOOKUP($A90,parlvotes_lh!$A$11:$ZZ$200,86,FALSE))=TRUE,"",IF(VLOOKUP($A90,parlvotes_lh!$A$11:$ZZ$200,86,FALSE)=0,"",VLOOKUP($A90,parlvotes_lh!$A$11:$ZZ$200,86,FALSE)))</f>
        <v/>
      </c>
      <c r="O90" s="220" t="str">
        <f>IF(ISERROR(VLOOKUP($A90,parlvotes_lh!$A$11:$ZZ$200,106,FALSE))=TRUE,"",IF(VLOOKUP($A90,parlvotes_lh!$A$11:$ZZ$200,106,FALSE)=0,"",VLOOKUP($A90,parlvotes_lh!$A$11:$ZZ$200,106,FALSE)))</f>
        <v/>
      </c>
      <c r="P90" s="220" t="str">
        <f>IF(ISERROR(VLOOKUP($A90,parlvotes_lh!$A$11:$ZZ$200,126,FALSE))=TRUE,"",IF(VLOOKUP($A90,parlvotes_lh!$A$11:$ZZ$200,126,FALSE)=0,"",VLOOKUP($A90,parlvotes_lh!$A$11:$ZZ$200,126,FALSE)))</f>
        <v/>
      </c>
      <c r="Q90" s="221" t="str">
        <f>IF(ISERROR(VLOOKUP($A90,parlvotes_lh!$A$11:$ZZ$200,146,FALSE))=TRUE,"",IF(VLOOKUP($A90,parlvotes_lh!$A$11:$ZZ$200,146,FALSE)=0,"",VLOOKUP($A90,parlvotes_lh!$A$11:$ZZ$200,146,FALSE)))</f>
        <v/>
      </c>
      <c r="R90" s="221" t="str">
        <f>IF(ISERROR(VLOOKUP($A90,parlvotes_lh!$A$11:$ZZ$200,166,FALSE))=TRUE,"",IF(VLOOKUP($A90,parlvotes_lh!$A$11:$ZZ$200,166,FALSE)=0,"",VLOOKUP($A90,parlvotes_lh!$A$11:$ZZ$200,166,FALSE)))</f>
        <v/>
      </c>
      <c r="S90" s="221" t="str">
        <f>IF(ISERROR(VLOOKUP($A90,parlvotes_lh!$A$11:$ZZ$200,186,FALSE))=TRUE,"",IF(VLOOKUP($A90,parlvotes_lh!$A$11:$ZZ$200,186,FALSE)=0,"",VLOOKUP($A90,parlvotes_lh!$A$11:$ZZ$200,186,FALSE)))</f>
        <v/>
      </c>
      <c r="T90" s="221" t="str">
        <f>IF(ISERROR(VLOOKUP($A90,parlvotes_lh!$A$11:$ZZ$200,206,FALSE))=TRUE,"",IF(VLOOKUP($A90,parlvotes_lh!$A$11:$ZZ$200,206,FALSE)=0,"",VLOOKUP($A90,parlvotes_lh!$A$11:$ZZ$200,206,FALSE)))</f>
        <v/>
      </c>
      <c r="U90" s="221" t="str">
        <f>IF(ISERROR(VLOOKUP($A90,parlvotes_lh!$A$11:$ZZ$200,226,FALSE))=TRUE,"",IF(VLOOKUP($A90,parlvotes_lh!$A$11:$ZZ$200,226,FALSE)=0,"",VLOOKUP($A90,parlvotes_lh!$A$11:$ZZ$200,226,FALSE)))</f>
        <v/>
      </c>
      <c r="V90" s="221" t="str">
        <f>IF(ISERROR(VLOOKUP($A90,parlvotes_lh!$A$11:$ZZ$200,246,FALSE))=TRUE,"",IF(VLOOKUP($A90,parlvotes_lh!$A$11:$ZZ$200,246,FALSE)=0,"",VLOOKUP($A90,parlvotes_lh!$A$11:$ZZ$200,246,FALSE)))</f>
        <v/>
      </c>
      <c r="W90" s="221" t="str">
        <f>IF(ISERROR(VLOOKUP($A90,parlvotes_lh!$A$11:$ZZ$200,266,FALSE))=TRUE,"",IF(VLOOKUP($A90,parlvotes_lh!$A$11:$ZZ$200,266,FALSE)=0,"",VLOOKUP($A90,parlvotes_lh!$A$11:$ZZ$200,266,FALSE)))</f>
        <v/>
      </c>
      <c r="X90" s="221" t="str">
        <f>IF(ISERROR(VLOOKUP($A90,parlvotes_lh!$A$11:$ZZ$200,286,FALSE))=TRUE,"",IF(VLOOKUP($A90,parlvotes_lh!$A$11:$ZZ$200,286,FALSE)=0,"",VLOOKUP($A90,parlvotes_lh!$A$11:$ZZ$200,286,FALSE)))</f>
        <v/>
      </c>
      <c r="Y90" s="221" t="str">
        <f>IF(ISERROR(VLOOKUP($A90,parlvotes_lh!$A$11:$ZZ$200,306,FALSE))=TRUE,"",IF(VLOOKUP($A90,parlvotes_lh!$A$11:$ZZ$200,306,FALSE)=0,"",VLOOKUP($A90,parlvotes_lh!$A$11:$ZZ$200,306,FALSE)))</f>
        <v/>
      </c>
      <c r="Z90" s="221" t="str">
        <f>IF(ISERROR(VLOOKUP($A90,parlvotes_lh!$A$11:$ZZ$200,326,FALSE))=TRUE,"",IF(VLOOKUP($A90,parlvotes_lh!$A$11:$ZZ$200,326,FALSE)=0,"",VLOOKUP($A90,parlvotes_lh!$A$11:$ZZ$200,326,FALSE)))</f>
        <v/>
      </c>
      <c r="AA90" s="221" t="str">
        <f>IF(ISERROR(VLOOKUP($A90,parlvotes_lh!$A$11:$ZZ$200,346,FALSE))=TRUE,"",IF(VLOOKUP($A90,parlvotes_lh!$A$11:$ZZ$200,346,FALSE)=0,"",VLOOKUP($A90,parlvotes_lh!$A$11:$ZZ$200,346,FALSE)))</f>
        <v/>
      </c>
      <c r="AB90" s="221" t="str">
        <f>IF(ISERROR(VLOOKUP($A90,parlvotes_lh!$A$11:$ZZ$200,366,FALSE))=TRUE,"",IF(VLOOKUP($A90,parlvotes_lh!$A$11:$ZZ$200,366,FALSE)=0,"",VLOOKUP($A90,parlvotes_lh!$A$11:$ZZ$200,366,FALSE)))</f>
        <v/>
      </c>
      <c r="AC90" s="221" t="str">
        <f>IF(ISERROR(VLOOKUP($A90,parlvotes_lh!$A$11:$ZZ$200,386,FALSE))=TRUE,"",IF(VLOOKUP($A90,parlvotes_lh!$A$11:$ZZ$200,386,FALSE)=0,"",VLOOKUP($A90,parlvotes_lh!$A$11:$ZZ$200,386,FALSE)))</f>
        <v/>
      </c>
    </row>
    <row r="91" spans="1:29" ht="13.5" customHeight="1" x14ac:dyDescent="0.25">
      <c r="A91" s="215" t="str">
        <f>IF(info_parties!A91="","",info_parties!A91)</f>
        <v/>
      </c>
      <c r="B91" s="98" t="str">
        <f>IF(A91="","",MID(info_weblinks!$C$3,32,3))</f>
        <v/>
      </c>
      <c r="C91" s="98" t="str">
        <f>IF(info_parties!G91="","",info_parties!G91)</f>
        <v/>
      </c>
      <c r="D91" s="98" t="str">
        <f>IF(info_parties!K91="","",info_parties!K91)</f>
        <v/>
      </c>
      <c r="E91" s="98" t="str">
        <f>IF(info_parties!H91="","",info_parties!H91)</f>
        <v/>
      </c>
      <c r="F91" s="216" t="str">
        <f t="shared" si="8"/>
        <v/>
      </c>
      <c r="G91" s="217" t="str">
        <f t="shared" si="9"/>
        <v/>
      </c>
      <c r="H91" s="218" t="str">
        <f t="shared" si="10"/>
        <v/>
      </c>
      <c r="I91" s="219" t="str">
        <f t="shared" si="11"/>
        <v/>
      </c>
      <c r="J91" s="220" t="str">
        <f>IF(ISERROR(VLOOKUP($A91,parlvotes_lh!$A$11:$ZZ$200,6,FALSE))=TRUE,"",IF(VLOOKUP($A91,parlvotes_lh!$A$11:$ZZ$200,6,FALSE)=0,"",VLOOKUP($A91,parlvotes_lh!$A$11:$ZZ$200,6,FALSE)))</f>
        <v/>
      </c>
      <c r="K91" s="220" t="str">
        <f>IF(ISERROR(VLOOKUP($A91,parlvotes_lh!$A$11:$ZZ$200,26,FALSE))=TRUE,"",IF(VLOOKUP($A91,parlvotes_lh!$A$11:$ZZ$200,26,FALSE)=0,"",VLOOKUP($A91,parlvotes_lh!$A$11:$ZZ$200,26,FALSE)))</f>
        <v/>
      </c>
      <c r="L91" s="220" t="str">
        <f>IF(ISERROR(VLOOKUP($A91,parlvotes_lh!$A$11:$ZZ$200,46,FALSE))=TRUE,"",IF(VLOOKUP($A91,parlvotes_lh!$A$11:$ZZ$200,46,FALSE)=0,"",VLOOKUP($A91,parlvotes_lh!$A$11:$ZZ$200,46,FALSE)))</f>
        <v/>
      </c>
      <c r="M91" s="220" t="str">
        <f>IF(ISERROR(VLOOKUP($A91,parlvotes_lh!$A$11:$ZZ$200,66,FALSE))=TRUE,"",IF(VLOOKUP($A91,parlvotes_lh!$A$11:$ZZ$200,66,FALSE)=0,"",VLOOKUP($A91,parlvotes_lh!$A$11:$ZZ$200,66,FALSE)))</f>
        <v/>
      </c>
      <c r="N91" s="220" t="str">
        <f>IF(ISERROR(VLOOKUP($A91,parlvotes_lh!$A$11:$ZZ$200,86,FALSE))=TRUE,"",IF(VLOOKUP($A91,parlvotes_lh!$A$11:$ZZ$200,86,FALSE)=0,"",VLOOKUP($A91,parlvotes_lh!$A$11:$ZZ$200,86,FALSE)))</f>
        <v/>
      </c>
      <c r="O91" s="220" t="str">
        <f>IF(ISERROR(VLOOKUP($A91,parlvotes_lh!$A$11:$ZZ$200,106,FALSE))=TRUE,"",IF(VLOOKUP($A91,parlvotes_lh!$A$11:$ZZ$200,106,FALSE)=0,"",VLOOKUP($A91,parlvotes_lh!$A$11:$ZZ$200,106,FALSE)))</f>
        <v/>
      </c>
      <c r="P91" s="220" t="str">
        <f>IF(ISERROR(VLOOKUP($A91,parlvotes_lh!$A$11:$ZZ$200,126,FALSE))=TRUE,"",IF(VLOOKUP($A91,parlvotes_lh!$A$11:$ZZ$200,126,FALSE)=0,"",VLOOKUP($A91,parlvotes_lh!$A$11:$ZZ$200,126,FALSE)))</f>
        <v/>
      </c>
      <c r="Q91" s="221" t="str">
        <f>IF(ISERROR(VLOOKUP($A91,parlvotes_lh!$A$11:$ZZ$200,146,FALSE))=TRUE,"",IF(VLOOKUP($A91,parlvotes_lh!$A$11:$ZZ$200,146,FALSE)=0,"",VLOOKUP($A91,parlvotes_lh!$A$11:$ZZ$200,146,FALSE)))</f>
        <v/>
      </c>
      <c r="R91" s="221" t="str">
        <f>IF(ISERROR(VLOOKUP($A91,parlvotes_lh!$A$11:$ZZ$200,166,FALSE))=TRUE,"",IF(VLOOKUP($A91,parlvotes_lh!$A$11:$ZZ$200,166,FALSE)=0,"",VLOOKUP($A91,parlvotes_lh!$A$11:$ZZ$200,166,FALSE)))</f>
        <v/>
      </c>
      <c r="S91" s="221" t="str">
        <f>IF(ISERROR(VLOOKUP($A91,parlvotes_lh!$A$11:$ZZ$200,186,FALSE))=TRUE,"",IF(VLOOKUP($A91,parlvotes_lh!$A$11:$ZZ$200,186,FALSE)=0,"",VLOOKUP($A91,parlvotes_lh!$A$11:$ZZ$200,186,FALSE)))</f>
        <v/>
      </c>
      <c r="T91" s="221" t="str">
        <f>IF(ISERROR(VLOOKUP($A91,parlvotes_lh!$A$11:$ZZ$200,206,FALSE))=TRUE,"",IF(VLOOKUP($A91,parlvotes_lh!$A$11:$ZZ$200,206,FALSE)=0,"",VLOOKUP($A91,parlvotes_lh!$A$11:$ZZ$200,206,FALSE)))</f>
        <v/>
      </c>
      <c r="U91" s="221" t="str">
        <f>IF(ISERROR(VLOOKUP($A91,parlvotes_lh!$A$11:$ZZ$200,226,FALSE))=TRUE,"",IF(VLOOKUP($A91,parlvotes_lh!$A$11:$ZZ$200,226,FALSE)=0,"",VLOOKUP($A91,parlvotes_lh!$A$11:$ZZ$200,226,FALSE)))</f>
        <v/>
      </c>
      <c r="V91" s="221" t="str">
        <f>IF(ISERROR(VLOOKUP($A91,parlvotes_lh!$A$11:$ZZ$200,246,FALSE))=TRUE,"",IF(VLOOKUP($A91,parlvotes_lh!$A$11:$ZZ$200,246,FALSE)=0,"",VLOOKUP($A91,parlvotes_lh!$A$11:$ZZ$200,246,FALSE)))</f>
        <v/>
      </c>
      <c r="W91" s="221" t="str">
        <f>IF(ISERROR(VLOOKUP($A91,parlvotes_lh!$A$11:$ZZ$200,266,FALSE))=TRUE,"",IF(VLOOKUP($A91,parlvotes_lh!$A$11:$ZZ$200,266,FALSE)=0,"",VLOOKUP($A91,parlvotes_lh!$A$11:$ZZ$200,266,FALSE)))</f>
        <v/>
      </c>
      <c r="X91" s="221" t="str">
        <f>IF(ISERROR(VLOOKUP($A91,parlvotes_lh!$A$11:$ZZ$200,286,FALSE))=TRUE,"",IF(VLOOKUP($A91,parlvotes_lh!$A$11:$ZZ$200,286,FALSE)=0,"",VLOOKUP($A91,parlvotes_lh!$A$11:$ZZ$200,286,FALSE)))</f>
        <v/>
      </c>
      <c r="Y91" s="221" t="str">
        <f>IF(ISERROR(VLOOKUP($A91,parlvotes_lh!$A$11:$ZZ$200,306,FALSE))=TRUE,"",IF(VLOOKUP($A91,parlvotes_lh!$A$11:$ZZ$200,306,FALSE)=0,"",VLOOKUP($A91,parlvotes_lh!$A$11:$ZZ$200,306,FALSE)))</f>
        <v/>
      </c>
      <c r="Z91" s="221" t="str">
        <f>IF(ISERROR(VLOOKUP($A91,parlvotes_lh!$A$11:$ZZ$200,326,FALSE))=TRUE,"",IF(VLOOKUP($A91,parlvotes_lh!$A$11:$ZZ$200,326,FALSE)=0,"",VLOOKUP($A91,parlvotes_lh!$A$11:$ZZ$200,326,FALSE)))</f>
        <v/>
      </c>
      <c r="AA91" s="221" t="str">
        <f>IF(ISERROR(VLOOKUP($A91,parlvotes_lh!$A$11:$ZZ$200,346,FALSE))=TRUE,"",IF(VLOOKUP($A91,parlvotes_lh!$A$11:$ZZ$200,346,FALSE)=0,"",VLOOKUP($A91,parlvotes_lh!$A$11:$ZZ$200,346,FALSE)))</f>
        <v/>
      </c>
      <c r="AB91" s="221" t="str">
        <f>IF(ISERROR(VLOOKUP($A91,parlvotes_lh!$A$11:$ZZ$200,366,FALSE))=TRUE,"",IF(VLOOKUP($A91,parlvotes_lh!$A$11:$ZZ$200,366,FALSE)=0,"",VLOOKUP($A91,parlvotes_lh!$A$11:$ZZ$200,366,FALSE)))</f>
        <v/>
      </c>
      <c r="AC91" s="221" t="str">
        <f>IF(ISERROR(VLOOKUP($A91,parlvotes_lh!$A$11:$ZZ$200,386,FALSE))=TRUE,"",IF(VLOOKUP($A91,parlvotes_lh!$A$11:$ZZ$200,386,FALSE)=0,"",VLOOKUP($A91,parlvotes_lh!$A$11:$ZZ$200,386,FALSE)))</f>
        <v/>
      </c>
    </row>
    <row r="92" spans="1:29" ht="13.5" customHeight="1" x14ac:dyDescent="0.25">
      <c r="A92" s="215" t="str">
        <f>IF(info_parties!A92="","",info_parties!A92)</f>
        <v/>
      </c>
      <c r="B92" s="98" t="str">
        <f>IF(A92="","",MID(info_weblinks!$C$3,32,3))</f>
        <v/>
      </c>
      <c r="C92" s="98" t="str">
        <f>IF(info_parties!G92="","",info_parties!G92)</f>
        <v/>
      </c>
      <c r="D92" s="98" t="str">
        <f>IF(info_parties!K92="","",info_parties!K92)</f>
        <v/>
      </c>
      <c r="E92" s="98" t="str">
        <f>IF(info_parties!H92="","",info_parties!H92)</f>
        <v/>
      </c>
      <c r="F92" s="216" t="str">
        <f t="shared" si="8"/>
        <v/>
      </c>
      <c r="G92" s="217" t="str">
        <f t="shared" si="9"/>
        <v/>
      </c>
      <c r="H92" s="218" t="str">
        <f t="shared" si="10"/>
        <v/>
      </c>
      <c r="I92" s="219" t="str">
        <f t="shared" si="11"/>
        <v/>
      </c>
      <c r="J92" s="220" t="str">
        <f>IF(ISERROR(VLOOKUP($A92,parlvotes_lh!$A$11:$ZZ$200,6,FALSE))=TRUE,"",IF(VLOOKUP($A92,parlvotes_lh!$A$11:$ZZ$200,6,FALSE)=0,"",VLOOKUP($A92,parlvotes_lh!$A$11:$ZZ$200,6,FALSE)))</f>
        <v/>
      </c>
      <c r="K92" s="220" t="str">
        <f>IF(ISERROR(VLOOKUP($A92,parlvotes_lh!$A$11:$ZZ$200,26,FALSE))=TRUE,"",IF(VLOOKUP($A92,parlvotes_lh!$A$11:$ZZ$200,26,FALSE)=0,"",VLOOKUP($A92,parlvotes_lh!$A$11:$ZZ$200,26,FALSE)))</f>
        <v/>
      </c>
      <c r="L92" s="220" t="str">
        <f>IF(ISERROR(VLOOKUP($A92,parlvotes_lh!$A$11:$ZZ$200,46,FALSE))=TRUE,"",IF(VLOOKUP($A92,parlvotes_lh!$A$11:$ZZ$200,46,FALSE)=0,"",VLOOKUP($A92,parlvotes_lh!$A$11:$ZZ$200,46,FALSE)))</f>
        <v/>
      </c>
      <c r="M92" s="220" t="str">
        <f>IF(ISERROR(VLOOKUP($A92,parlvotes_lh!$A$11:$ZZ$200,66,FALSE))=TRUE,"",IF(VLOOKUP($A92,parlvotes_lh!$A$11:$ZZ$200,66,FALSE)=0,"",VLOOKUP($A92,parlvotes_lh!$A$11:$ZZ$200,66,FALSE)))</f>
        <v/>
      </c>
      <c r="N92" s="220" t="str">
        <f>IF(ISERROR(VLOOKUP($A92,parlvotes_lh!$A$11:$ZZ$200,86,FALSE))=TRUE,"",IF(VLOOKUP($A92,parlvotes_lh!$A$11:$ZZ$200,86,FALSE)=0,"",VLOOKUP($A92,parlvotes_lh!$A$11:$ZZ$200,86,FALSE)))</f>
        <v/>
      </c>
      <c r="O92" s="220" t="str">
        <f>IF(ISERROR(VLOOKUP($A92,parlvotes_lh!$A$11:$ZZ$200,106,FALSE))=TRUE,"",IF(VLOOKUP($A92,parlvotes_lh!$A$11:$ZZ$200,106,FALSE)=0,"",VLOOKUP($A92,parlvotes_lh!$A$11:$ZZ$200,106,FALSE)))</f>
        <v/>
      </c>
      <c r="P92" s="220" t="str">
        <f>IF(ISERROR(VLOOKUP($A92,parlvotes_lh!$A$11:$ZZ$200,126,FALSE))=TRUE,"",IF(VLOOKUP($A92,parlvotes_lh!$A$11:$ZZ$200,126,FALSE)=0,"",VLOOKUP($A92,parlvotes_lh!$A$11:$ZZ$200,126,FALSE)))</f>
        <v/>
      </c>
      <c r="Q92" s="221" t="str">
        <f>IF(ISERROR(VLOOKUP($A92,parlvotes_lh!$A$11:$ZZ$200,146,FALSE))=TRUE,"",IF(VLOOKUP($A92,parlvotes_lh!$A$11:$ZZ$200,146,FALSE)=0,"",VLOOKUP($A92,parlvotes_lh!$A$11:$ZZ$200,146,FALSE)))</f>
        <v/>
      </c>
      <c r="R92" s="221" t="str">
        <f>IF(ISERROR(VLOOKUP($A92,parlvotes_lh!$A$11:$ZZ$200,166,FALSE))=TRUE,"",IF(VLOOKUP($A92,parlvotes_lh!$A$11:$ZZ$200,166,FALSE)=0,"",VLOOKUP($A92,parlvotes_lh!$A$11:$ZZ$200,166,FALSE)))</f>
        <v/>
      </c>
      <c r="S92" s="221" t="str">
        <f>IF(ISERROR(VLOOKUP($A92,parlvotes_lh!$A$11:$ZZ$200,186,FALSE))=TRUE,"",IF(VLOOKUP($A92,parlvotes_lh!$A$11:$ZZ$200,186,FALSE)=0,"",VLOOKUP($A92,parlvotes_lh!$A$11:$ZZ$200,186,FALSE)))</f>
        <v/>
      </c>
      <c r="T92" s="221" t="str">
        <f>IF(ISERROR(VLOOKUP($A92,parlvotes_lh!$A$11:$ZZ$200,206,FALSE))=TRUE,"",IF(VLOOKUP($A92,parlvotes_lh!$A$11:$ZZ$200,206,FALSE)=0,"",VLOOKUP($A92,parlvotes_lh!$A$11:$ZZ$200,206,FALSE)))</f>
        <v/>
      </c>
      <c r="U92" s="221" t="str">
        <f>IF(ISERROR(VLOOKUP($A92,parlvotes_lh!$A$11:$ZZ$200,226,FALSE))=TRUE,"",IF(VLOOKUP($A92,parlvotes_lh!$A$11:$ZZ$200,226,FALSE)=0,"",VLOOKUP($A92,parlvotes_lh!$A$11:$ZZ$200,226,FALSE)))</f>
        <v/>
      </c>
      <c r="V92" s="221" t="str">
        <f>IF(ISERROR(VLOOKUP($A92,parlvotes_lh!$A$11:$ZZ$200,246,FALSE))=TRUE,"",IF(VLOOKUP($A92,parlvotes_lh!$A$11:$ZZ$200,246,FALSE)=0,"",VLOOKUP($A92,parlvotes_lh!$A$11:$ZZ$200,246,FALSE)))</f>
        <v/>
      </c>
      <c r="W92" s="221" t="str">
        <f>IF(ISERROR(VLOOKUP($A92,parlvotes_lh!$A$11:$ZZ$200,266,FALSE))=TRUE,"",IF(VLOOKUP($A92,parlvotes_lh!$A$11:$ZZ$200,266,FALSE)=0,"",VLOOKUP($A92,parlvotes_lh!$A$11:$ZZ$200,266,FALSE)))</f>
        <v/>
      </c>
      <c r="X92" s="221" t="str">
        <f>IF(ISERROR(VLOOKUP($A92,parlvotes_lh!$A$11:$ZZ$200,286,FALSE))=TRUE,"",IF(VLOOKUP($A92,parlvotes_lh!$A$11:$ZZ$200,286,FALSE)=0,"",VLOOKUP($A92,parlvotes_lh!$A$11:$ZZ$200,286,FALSE)))</f>
        <v/>
      </c>
      <c r="Y92" s="221" t="str">
        <f>IF(ISERROR(VLOOKUP($A92,parlvotes_lh!$A$11:$ZZ$200,306,FALSE))=TRUE,"",IF(VLOOKUP($A92,parlvotes_lh!$A$11:$ZZ$200,306,FALSE)=0,"",VLOOKUP($A92,parlvotes_lh!$A$11:$ZZ$200,306,FALSE)))</f>
        <v/>
      </c>
      <c r="Z92" s="221" t="str">
        <f>IF(ISERROR(VLOOKUP($A92,parlvotes_lh!$A$11:$ZZ$200,326,FALSE))=TRUE,"",IF(VLOOKUP($A92,parlvotes_lh!$A$11:$ZZ$200,326,FALSE)=0,"",VLOOKUP($A92,parlvotes_lh!$A$11:$ZZ$200,326,FALSE)))</f>
        <v/>
      </c>
      <c r="AA92" s="221" t="str">
        <f>IF(ISERROR(VLOOKUP($A92,parlvotes_lh!$A$11:$ZZ$200,346,FALSE))=TRUE,"",IF(VLOOKUP($A92,parlvotes_lh!$A$11:$ZZ$200,346,FALSE)=0,"",VLOOKUP($A92,parlvotes_lh!$A$11:$ZZ$200,346,FALSE)))</f>
        <v/>
      </c>
      <c r="AB92" s="221" t="str">
        <f>IF(ISERROR(VLOOKUP($A92,parlvotes_lh!$A$11:$ZZ$200,366,FALSE))=TRUE,"",IF(VLOOKUP($A92,parlvotes_lh!$A$11:$ZZ$200,366,FALSE)=0,"",VLOOKUP($A92,parlvotes_lh!$A$11:$ZZ$200,366,FALSE)))</f>
        <v/>
      </c>
      <c r="AC92" s="221" t="str">
        <f>IF(ISERROR(VLOOKUP($A92,parlvotes_lh!$A$11:$ZZ$200,386,FALSE))=TRUE,"",IF(VLOOKUP($A92,parlvotes_lh!$A$11:$ZZ$200,386,FALSE)=0,"",VLOOKUP($A92,parlvotes_lh!$A$11:$ZZ$200,386,FALSE)))</f>
        <v/>
      </c>
    </row>
    <row r="93" spans="1:29" ht="13.5" customHeight="1" x14ac:dyDescent="0.25">
      <c r="A93" s="215" t="str">
        <f>IF(info_parties!A93="","",info_parties!A93)</f>
        <v/>
      </c>
      <c r="B93" s="98" t="str">
        <f>IF(A93="","",MID(info_weblinks!$C$3,32,3))</f>
        <v/>
      </c>
      <c r="C93" s="98" t="str">
        <f>IF(info_parties!G93="","",info_parties!G93)</f>
        <v/>
      </c>
      <c r="D93" s="98" t="str">
        <f>IF(info_parties!K93="","",info_parties!K93)</f>
        <v/>
      </c>
      <c r="E93" s="98" t="str">
        <f>IF(info_parties!H93="","",info_parties!H93)</f>
        <v/>
      </c>
      <c r="F93" s="216" t="str">
        <f t="shared" si="8"/>
        <v/>
      </c>
      <c r="G93" s="217" t="str">
        <f t="shared" si="9"/>
        <v/>
      </c>
      <c r="H93" s="218" t="str">
        <f t="shared" si="10"/>
        <v/>
      </c>
      <c r="I93" s="219" t="str">
        <f t="shared" si="11"/>
        <v/>
      </c>
      <c r="J93" s="220" t="str">
        <f>IF(ISERROR(VLOOKUP($A93,parlvotes_lh!$A$11:$ZZ$200,6,FALSE))=TRUE,"",IF(VLOOKUP($A93,parlvotes_lh!$A$11:$ZZ$200,6,FALSE)=0,"",VLOOKUP($A93,parlvotes_lh!$A$11:$ZZ$200,6,FALSE)))</f>
        <v/>
      </c>
      <c r="K93" s="220" t="str">
        <f>IF(ISERROR(VLOOKUP($A93,parlvotes_lh!$A$11:$ZZ$200,26,FALSE))=TRUE,"",IF(VLOOKUP($A93,parlvotes_lh!$A$11:$ZZ$200,26,FALSE)=0,"",VLOOKUP($A93,parlvotes_lh!$A$11:$ZZ$200,26,FALSE)))</f>
        <v/>
      </c>
      <c r="L93" s="220" t="str">
        <f>IF(ISERROR(VLOOKUP($A93,parlvotes_lh!$A$11:$ZZ$200,46,FALSE))=TRUE,"",IF(VLOOKUP($A93,parlvotes_lh!$A$11:$ZZ$200,46,FALSE)=0,"",VLOOKUP($A93,parlvotes_lh!$A$11:$ZZ$200,46,FALSE)))</f>
        <v/>
      </c>
      <c r="M93" s="220" t="str">
        <f>IF(ISERROR(VLOOKUP($A93,parlvotes_lh!$A$11:$ZZ$200,66,FALSE))=TRUE,"",IF(VLOOKUP($A93,parlvotes_lh!$A$11:$ZZ$200,66,FALSE)=0,"",VLOOKUP($A93,parlvotes_lh!$A$11:$ZZ$200,66,FALSE)))</f>
        <v/>
      </c>
      <c r="N93" s="220" t="str">
        <f>IF(ISERROR(VLOOKUP($A93,parlvotes_lh!$A$11:$ZZ$200,86,FALSE))=TRUE,"",IF(VLOOKUP($A93,parlvotes_lh!$A$11:$ZZ$200,86,FALSE)=0,"",VLOOKUP($A93,parlvotes_lh!$A$11:$ZZ$200,86,FALSE)))</f>
        <v/>
      </c>
      <c r="O93" s="220" t="str">
        <f>IF(ISERROR(VLOOKUP($A93,parlvotes_lh!$A$11:$ZZ$200,106,FALSE))=TRUE,"",IF(VLOOKUP($A93,parlvotes_lh!$A$11:$ZZ$200,106,FALSE)=0,"",VLOOKUP($A93,parlvotes_lh!$A$11:$ZZ$200,106,FALSE)))</f>
        <v/>
      </c>
      <c r="P93" s="220" t="str">
        <f>IF(ISERROR(VLOOKUP($A93,parlvotes_lh!$A$11:$ZZ$200,126,FALSE))=TRUE,"",IF(VLOOKUP($A93,parlvotes_lh!$A$11:$ZZ$200,126,FALSE)=0,"",VLOOKUP($A93,parlvotes_lh!$A$11:$ZZ$200,126,FALSE)))</f>
        <v/>
      </c>
      <c r="Q93" s="221" t="str">
        <f>IF(ISERROR(VLOOKUP($A93,parlvotes_lh!$A$11:$ZZ$200,146,FALSE))=TRUE,"",IF(VLOOKUP($A93,parlvotes_lh!$A$11:$ZZ$200,146,FALSE)=0,"",VLOOKUP($A93,parlvotes_lh!$A$11:$ZZ$200,146,FALSE)))</f>
        <v/>
      </c>
      <c r="R93" s="221" t="str">
        <f>IF(ISERROR(VLOOKUP($A93,parlvotes_lh!$A$11:$ZZ$200,166,FALSE))=TRUE,"",IF(VLOOKUP($A93,parlvotes_lh!$A$11:$ZZ$200,166,FALSE)=0,"",VLOOKUP($A93,parlvotes_lh!$A$11:$ZZ$200,166,FALSE)))</f>
        <v/>
      </c>
      <c r="S93" s="221" t="str">
        <f>IF(ISERROR(VLOOKUP($A93,parlvotes_lh!$A$11:$ZZ$200,186,FALSE))=TRUE,"",IF(VLOOKUP($A93,parlvotes_lh!$A$11:$ZZ$200,186,FALSE)=0,"",VLOOKUP($A93,parlvotes_lh!$A$11:$ZZ$200,186,FALSE)))</f>
        <v/>
      </c>
      <c r="T93" s="221" t="str">
        <f>IF(ISERROR(VLOOKUP($A93,parlvotes_lh!$A$11:$ZZ$200,206,FALSE))=TRUE,"",IF(VLOOKUP($A93,parlvotes_lh!$A$11:$ZZ$200,206,FALSE)=0,"",VLOOKUP($A93,parlvotes_lh!$A$11:$ZZ$200,206,FALSE)))</f>
        <v/>
      </c>
      <c r="U93" s="221" t="str">
        <f>IF(ISERROR(VLOOKUP($A93,parlvotes_lh!$A$11:$ZZ$200,226,FALSE))=TRUE,"",IF(VLOOKUP($A93,parlvotes_lh!$A$11:$ZZ$200,226,FALSE)=0,"",VLOOKUP($A93,parlvotes_lh!$A$11:$ZZ$200,226,FALSE)))</f>
        <v/>
      </c>
      <c r="V93" s="221" t="str">
        <f>IF(ISERROR(VLOOKUP($A93,parlvotes_lh!$A$11:$ZZ$200,246,FALSE))=TRUE,"",IF(VLOOKUP($A93,parlvotes_lh!$A$11:$ZZ$200,246,FALSE)=0,"",VLOOKUP($A93,parlvotes_lh!$A$11:$ZZ$200,246,FALSE)))</f>
        <v/>
      </c>
      <c r="W93" s="221" t="str">
        <f>IF(ISERROR(VLOOKUP($A93,parlvotes_lh!$A$11:$ZZ$200,266,FALSE))=TRUE,"",IF(VLOOKUP($A93,parlvotes_lh!$A$11:$ZZ$200,266,FALSE)=0,"",VLOOKUP($A93,parlvotes_lh!$A$11:$ZZ$200,266,FALSE)))</f>
        <v/>
      </c>
      <c r="X93" s="221" t="str">
        <f>IF(ISERROR(VLOOKUP($A93,parlvotes_lh!$A$11:$ZZ$200,286,FALSE))=TRUE,"",IF(VLOOKUP($A93,parlvotes_lh!$A$11:$ZZ$200,286,FALSE)=0,"",VLOOKUP($A93,parlvotes_lh!$A$11:$ZZ$200,286,FALSE)))</f>
        <v/>
      </c>
      <c r="Y93" s="221" t="str">
        <f>IF(ISERROR(VLOOKUP($A93,parlvotes_lh!$A$11:$ZZ$200,306,FALSE))=TRUE,"",IF(VLOOKUP($A93,parlvotes_lh!$A$11:$ZZ$200,306,FALSE)=0,"",VLOOKUP($A93,parlvotes_lh!$A$11:$ZZ$200,306,FALSE)))</f>
        <v/>
      </c>
      <c r="Z93" s="221" t="str">
        <f>IF(ISERROR(VLOOKUP($A93,parlvotes_lh!$A$11:$ZZ$200,326,FALSE))=TRUE,"",IF(VLOOKUP($A93,parlvotes_lh!$A$11:$ZZ$200,326,FALSE)=0,"",VLOOKUP($A93,parlvotes_lh!$A$11:$ZZ$200,326,FALSE)))</f>
        <v/>
      </c>
      <c r="AA93" s="221" t="str">
        <f>IF(ISERROR(VLOOKUP($A93,parlvotes_lh!$A$11:$ZZ$200,346,FALSE))=TRUE,"",IF(VLOOKUP($A93,parlvotes_lh!$A$11:$ZZ$200,346,FALSE)=0,"",VLOOKUP($A93,parlvotes_lh!$A$11:$ZZ$200,346,FALSE)))</f>
        <v/>
      </c>
      <c r="AB93" s="221" t="str">
        <f>IF(ISERROR(VLOOKUP($A93,parlvotes_lh!$A$11:$ZZ$200,366,FALSE))=TRUE,"",IF(VLOOKUP($A93,parlvotes_lh!$A$11:$ZZ$200,366,FALSE)=0,"",VLOOKUP($A93,parlvotes_lh!$A$11:$ZZ$200,366,FALSE)))</f>
        <v/>
      </c>
      <c r="AC93" s="221" t="str">
        <f>IF(ISERROR(VLOOKUP($A93,parlvotes_lh!$A$11:$ZZ$200,386,FALSE))=TRUE,"",IF(VLOOKUP($A93,parlvotes_lh!$A$11:$ZZ$200,386,FALSE)=0,"",VLOOKUP($A93,parlvotes_lh!$A$11:$ZZ$200,386,FALSE)))</f>
        <v/>
      </c>
    </row>
    <row r="94" spans="1:29" ht="13.5" customHeight="1" x14ac:dyDescent="0.25">
      <c r="A94" s="215" t="str">
        <f>IF(info_parties!A94="","",info_parties!A94)</f>
        <v/>
      </c>
      <c r="B94" s="98" t="str">
        <f>IF(A94="","",MID(info_weblinks!$C$3,32,3))</f>
        <v/>
      </c>
      <c r="C94" s="98" t="str">
        <f>IF(info_parties!G94="","",info_parties!G94)</f>
        <v/>
      </c>
      <c r="D94" s="98" t="str">
        <f>IF(info_parties!K94="","",info_parties!K94)</f>
        <v/>
      </c>
      <c r="E94" s="98" t="str">
        <f>IF(info_parties!H94="","",info_parties!H94)</f>
        <v/>
      </c>
      <c r="F94" s="216" t="str">
        <f t="shared" si="8"/>
        <v/>
      </c>
      <c r="G94" s="217" t="str">
        <f t="shared" si="9"/>
        <v/>
      </c>
      <c r="H94" s="218" t="str">
        <f t="shared" si="10"/>
        <v/>
      </c>
      <c r="I94" s="219" t="str">
        <f t="shared" si="11"/>
        <v/>
      </c>
      <c r="J94" s="220" t="str">
        <f>IF(ISERROR(VLOOKUP($A94,parlvotes_lh!$A$11:$ZZ$200,6,FALSE))=TRUE,"",IF(VLOOKUP($A94,parlvotes_lh!$A$11:$ZZ$200,6,FALSE)=0,"",VLOOKUP($A94,parlvotes_lh!$A$11:$ZZ$200,6,FALSE)))</f>
        <v/>
      </c>
      <c r="K94" s="220" t="str">
        <f>IF(ISERROR(VLOOKUP($A94,parlvotes_lh!$A$11:$ZZ$200,26,FALSE))=TRUE,"",IF(VLOOKUP($A94,parlvotes_lh!$A$11:$ZZ$200,26,FALSE)=0,"",VLOOKUP($A94,parlvotes_lh!$A$11:$ZZ$200,26,FALSE)))</f>
        <v/>
      </c>
      <c r="L94" s="220" t="str">
        <f>IF(ISERROR(VLOOKUP($A94,parlvotes_lh!$A$11:$ZZ$200,46,FALSE))=TRUE,"",IF(VLOOKUP($A94,parlvotes_lh!$A$11:$ZZ$200,46,FALSE)=0,"",VLOOKUP($A94,parlvotes_lh!$A$11:$ZZ$200,46,FALSE)))</f>
        <v/>
      </c>
      <c r="M94" s="220" t="str">
        <f>IF(ISERROR(VLOOKUP($A94,parlvotes_lh!$A$11:$ZZ$200,66,FALSE))=TRUE,"",IF(VLOOKUP($A94,parlvotes_lh!$A$11:$ZZ$200,66,FALSE)=0,"",VLOOKUP($A94,parlvotes_lh!$A$11:$ZZ$200,66,FALSE)))</f>
        <v/>
      </c>
      <c r="N94" s="220" t="str">
        <f>IF(ISERROR(VLOOKUP($A94,parlvotes_lh!$A$11:$ZZ$200,86,FALSE))=TRUE,"",IF(VLOOKUP($A94,parlvotes_lh!$A$11:$ZZ$200,86,FALSE)=0,"",VLOOKUP($A94,parlvotes_lh!$A$11:$ZZ$200,86,FALSE)))</f>
        <v/>
      </c>
      <c r="O94" s="220" t="str">
        <f>IF(ISERROR(VLOOKUP($A94,parlvotes_lh!$A$11:$ZZ$200,106,FALSE))=TRUE,"",IF(VLOOKUP($A94,parlvotes_lh!$A$11:$ZZ$200,106,FALSE)=0,"",VLOOKUP($A94,parlvotes_lh!$A$11:$ZZ$200,106,FALSE)))</f>
        <v/>
      </c>
      <c r="P94" s="220" t="str">
        <f>IF(ISERROR(VLOOKUP($A94,parlvotes_lh!$A$11:$ZZ$200,126,FALSE))=TRUE,"",IF(VLOOKUP($A94,parlvotes_lh!$A$11:$ZZ$200,126,FALSE)=0,"",VLOOKUP($A94,parlvotes_lh!$A$11:$ZZ$200,126,FALSE)))</f>
        <v/>
      </c>
      <c r="Q94" s="221" t="str">
        <f>IF(ISERROR(VLOOKUP($A94,parlvotes_lh!$A$11:$ZZ$200,146,FALSE))=TRUE,"",IF(VLOOKUP($A94,parlvotes_lh!$A$11:$ZZ$200,146,FALSE)=0,"",VLOOKUP($A94,parlvotes_lh!$A$11:$ZZ$200,146,FALSE)))</f>
        <v/>
      </c>
      <c r="R94" s="221" t="str">
        <f>IF(ISERROR(VLOOKUP($A94,parlvotes_lh!$A$11:$ZZ$200,166,FALSE))=TRUE,"",IF(VLOOKUP($A94,parlvotes_lh!$A$11:$ZZ$200,166,FALSE)=0,"",VLOOKUP($A94,parlvotes_lh!$A$11:$ZZ$200,166,FALSE)))</f>
        <v/>
      </c>
      <c r="S94" s="221" t="str">
        <f>IF(ISERROR(VLOOKUP($A94,parlvotes_lh!$A$11:$ZZ$200,186,FALSE))=TRUE,"",IF(VLOOKUP($A94,parlvotes_lh!$A$11:$ZZ$200,186,FALSE)=0,"",VLOOKUP($A94,parlvotes_lh!$A$11:$ZZ$200,186,FALSE)))</f>
        <v/>
      </c>
      <c r="T94" s="221" t="str">
        <f>IF(ISERROR(VLOOKUP($A94,parlvotes_lh!$A$11:$ZZ$200,206,FALSE))=TRUE,"",IF(VLOOKUP($A94,parlvotes_lh!$A$11:$ZZ$200,206,FALSE)=0,"",VLOOKUP($A94,parlvotes_lh!$A$11:$ZZ$200,206,FALSE)))</f>
        <v/>
      </c>
      <c r="U94" s="221" t="str">
        <f>IF(ISERROR(VLOOKUP($A94,parlvotes_lh!$A$11:$ZZ$200,226,FALSE))=TRUE,"",IF(VLOOKUP($A94,parlvotes_lh!$A$11:$ZZ$200,226,FALSE)=0,"",VLOOKUP($A94,parlvotes_lh!$A$11:$ZZ$200,226,FALSE)))</f>
        <v/>
      </c>
      <c r="V94" s="221" t="str">
        <f>IF(ISERROR(VLOOKUP($A94,parlvotes_lh!$A$11:$ZZ$200,246,FALSE))=TRUE,"",IF(VLOOKUP($A94,parlvotes_lh!$A$11:$ZZ$200,246,FALSE)=0,"",VLOOKUP($A94,parlvotes_lh!$A$11:$ZZ$200,246,FALSE)))</f>
        <v/>
      </c>
      <c r="W94" s="221" t="str">
        <f>IF(ISERROR(VLOOKUP($A94,parlvotes_lh!$A$11:$ZZ$200,266,FALSE))=TRUE,"",IF(VLOOKUP($A94,parlvotes_lh!$A$11:$ZZ$200,266,FALSE)=0,"",VLOOKUP($A94,parlvotes_lh!$A$11:$ZZ$200,266,FALSE)))</f>
        <v/>
      </c>
      <c r="X94" s="221" t="str">
        <f>IF(ISERROR(VLOOKUP($A94,parlvotes_lh!$A$11:$ZZ$200,286,FALSE))=TRUE,"",IF(VLOOKUP($A94,parlvotes_lh!$A$11:$ZZ$200,286,FALSE)=0,"",VLOOKUP($A94,parlvotes_lh!$A$11:$ZZ$200,286,FALSE)))</f>
        <v/>
      </c>
      <c r="Y94" s="221" t="str">
        <f>IF(ISERROR(VLOOKUP($A94,parlvotes_lh!$A$11:$ZZ$200,306,FALSE))=TRUE,"",IF(VLOOKUP($A94,parlvotes_lh!$A$11:$ZZ$200,306,FALSE)=0,"",VLOOKUP($A94,parlvotes_lh!$A$11:$ZZ$200,306,FALSE)))</f>
        <v/>
      </c>
      <c r="Z94" s="221" t="str">
        <f>IF(ISERROR(VLOOKUP($A94,parlvotes_lh!$A$11:$ZZ$200,326,FALSE))=TRUE,"",IF(VLOOKUP($A94,parlvotes_lh!$A$11:$ZZ$200,326,FALSE)=0,"",VLOOKUP($A94,parlvotes_lh!$A$11:$ZZ$200,326,FALSE)))</f>
        <v/>
      </c>
      <c r="AA94" s="221" t="str">
        <f>IF(ISERROR(VLOOKUP($A94,parlvotes_lh!$A$11:$ZZ$200,346,FALSE))=TRUE,"",IF(VLOOKUP($A94,parlvotes_lh!$A$11:$ZZ$200,346,FALSE)=0,"",VLOOKUP($A94,parlvotes_lh!$A$11:$ZZ$200,346,FALSE)))</f>
        <v/>
      </c>
      <c r="AB94" s="221" t="str">
        <f>IF(ISERROR(VLOOKUP($A94,parlvotes_lh!$A$11:$ZZ$200,366,FALSE))=TRUE,"",IF(VLOOKUP($A94,parlvotes_lh!$A$11:$ZZ$200,366,FALSE)=0,"",VLOOKUP($A94,parlvotes_lh!$A$11:$ZZ$200,366,FALSE)))</f>
        <v/>
      </c>
      <c r="AC94" s="221" t="str">
        <f>IF(ISERROR(VLOOKUP($A94,parlvotes_lh!$A$11:$ZZ$200,386,FALSE))=TRUE,"",IF(VLOOKUP($A94,parlvotes_lh!$A$11:$ZZ$200,386,FALSE)=0,"",VLOOKUP($A94,parlvotes_lh!$A$11:$ZZ$200,386,FALSE)))</f>
        <v/>
      </c>
    </row>
    <row r="95" spans="1:29" ht="13.5" customHeight="1" x14ac:dyDescent="0.25">
      <c r="A95" s="215" t="str">
        <f>IF(info_parties!A95="","",info_parties!A95)</f>
        <v/>
      </c>
      <c r="B95" s="98" t="str">
        <f>IF(A95="","",MID(info_weblinks!$C$3,32,3))</f>
        <v/>
      </c>
      <c r="C95" s="98" t="str">
        <f>IF(info_parties!G95="","",info_parties!G95)</f>
        <v/>
      </c>
      <c r="D95" s="98" t="str">
        <f>IF(info_parties!K95="","",info_parties!K95)</f>
        <v/>
      </c>
      <c r="E95" s="98" t="str">
        <f>IF(info_parties!H95="","",info_parties!H95)</f>
        <v/>
      </c>
      <c r="F95" s="216" t="str">
        <f t="shared" si="8"/>
        <v/>
      </c>
      <c r="G95" s="217" t="str">
        <f t="shared" si="9"/>
        <v/>
      </c>
      <c r="H95" s="218" t="str">
        <f t="shared" si="10"/>
        <v/>
      </c>
      <c r="I95" s="219" t="str">
        <f t="shared" si="11"/>
        <v/>
      </c>
      <c r="J95" s="220" t="str">
        <f>IF(ISERROR(VLOOKUP($A95,parlvotes_lh!$A$11:$ZZ$200,6,FALSE))=TRUE,"",IF(VLOOKUP($A95,parlvotes_lh!$A$11:$ZZ$200,6,FALSE)=0,"",VLOOKUP($A95,parlvotes_lh!$A$11:$ZZ$200,6,FALSE)))</f>
        <v/>
      </c>
      <c r="K95" s="220" t="str">
        <f>IF(ISERROR(VLOOKUP($A95,parlvotes_lh!$A$11:$ZZ$200,26,FALSE))=TRUE,"",IF(VLOOKUP($A95,parlvotes_lh!$A$11:$ZZ$200,26,FALSE)=0,"",VLOOKUP($A95,parlvotes_lh!$A$11:$ZZ$200,26,FALSE)))</f>
        <v/>
      </c>
      <c r="L95" s="220" t="str">
        <f>IF(ISERROR(VLOOKUP($A95,parlvotes_lh!$A$11:$ZZ$200,46,FALSE))=TRUE,"",IF(VLOOKUP($A95,parlvotes_lh!$A$11:$ZZ$200,46,FALSE)=0,"",VLOOKUP($A95,parlvotes_lh!$A$11:$ZZ$200,46,FALSE)))</f>
        <v/>
      </c>
      <c r="M95" s="220" t="str">
        <f>IF(ISERROR(VLOOKUP($A95,parlvotes_lh!$A$11:$ZZ$200,66,FALSE))=TRUE,"",IF(VLOOKUP($A95,parlvotes_lh!$A$11:$ZZ$200,66,FALSE)=0,"",VLOOKUP($A95,parlvotes_lh!$A$11:$ZZ$200,66,FALSE)))</f>
        <v/>
      </c>
      <c r="N95" s="220" t="str">
        <f>IF(ISERROR(VLOOKUP($A95,parlvotes_lh!$A$11:$ZZ$200,86,FALSE))=TRUE,"",IF(VLOOKUP($A95,parlvotes_lh!$A$11:$ZZ$200,86,FALSE)=0,"",VLOOKUP($A95,parlvotes_lh!$A$11:$ZZ$200,86,FALSE)))</f>
        <v/>
      </c>
      <c r="O95" s="220" t="str">
        <f>IF(ISERROR(VLOOKUP($A95,parlvotes_lh!$A$11:$ZZ$200,106,FALSE))=TRUE,"",IF(VLOOKUP($A95,parlvotes_lh!$A$11:$ZZ$200,106,FALSE)=0,"",VLOOKUP($A95,parlvotes_lh!$A$11:$ZZ$200,106,FALSE)))</f>
        <v/>
      </c>
      <c r="P95" s="220" t="str">
        <f>IF(ISERROR(VLOOKUP($A95,parlvotes_lh!$A$11:$ZZ$200,126,FALSE))=TRUE,"",IF(VLOOKUP($A95,parlvotes_lh!$A$11:$ZZ$200,126,FALSE)=0,"",VLOOKUP($A95,parlvotes_lh!$A$11:$ZZ$200,126,FALSE)))</f>
        <v/>
      </c>
      <c r="Q95" s="221" t="str">
        <f>IF(ISERROR(VLOOKUP($A95,parlvotes_lh!$A$11:$ZZ$200,146,FALSE))=TRUE,"",IF(VLOOKUP($A95,parlvotes_lh!$A$11:$ZZ$200,146,FALSE)=0,"",VLOOKUP($A95,parlvotes_lh!$A$11:$ZZ$200,146,FALSE)))</f>
        <v/>
      </c>
      <c r="R95" s="221" t="str">
        <f>IF(ISERROR(VLOOKUP($A95,parlvotes_lh!$A$11:$ZZ$200,166,FALSE))=TRUE,"",IF(VLOOKUP($A95,parlvotes_lh!$A$11:$ZZ$200,166,FALSE)=0,"",VLOOKUP($A95,parlvotes_lh!$A$11:$ZZ$200,166,FALSE)))</f>
        <v/>
      </c>
      <c r="S95" s="221" t="str">
        <f>IF(ISERROR(VLOOKUP($A95,parlvotes_lh!$A$11:$ZZ$200,186,FALSE))=TRUE,"",IF(VLOOKUP($A95,parlvotes_lh!$A$11:$ZZ$200,186,FALSE)=0,"",VLOOKUP($A95,parlvotes_lh!$A$11:$ZZ$200,186,FALSE)))</f>
        <v/>
      </c>
      <c r="T95" s="221" t="str">
        <f>IF(ISERROR(VLOOKUP($A95,parlvotes_lh!$A$11:$ZZ$200,206,FALSE))=TRUE,"",IF(VLOOKUP($A95,parlvotes_lh!$A$11:$ZZ$200,206,FALSE)=0,"",VLOOKUP($A95,parlvotes_lh!$A$11:$ZZ$200,206,FALSE)))</f>
        <v/>
      </c>
      <c r="U95" s="221" t="str">
        <f>IF(ISERROR(VLOOKUP($A95,parlvotes_lh!$A$11:$ZZ$200,226,FALSE))=TRUE,"",IF(VLOOKUP($A95,parlvotes_lh!$A$11:$ZZ$200,226,FALSE)=0,"",VLOOKUP($A95,parlvotes_lh!$A$11:$ZZ$200,226,FALSE)))</f>
        <v/>
      </c>
      <c r="V95" s="221" t="str">
        <f>IF(ISERROR(VLOOKUP($A95,parlvotes_lh!$A$11:$ZZ$200,246,FALSE))=TRUE,"",IF(VLOOKUP($A95,parlvotes_lh!$A$11:$ZZ$200,246,FALSE)=0,"",VLOOKUP($A95,parlvotes_lh!$A$11:$ZZ$200,246,FALSE)))</f>
        <v/>
      </c>
      <c r="W95" s="221" t="str">
        <f>IF(ISERROR(VLOOKUP($A95,parlvotes_lh!$A$11:$ZZ$200,266,FALSE))=TRUE,"",IF(VLOOKUP($A95,parlvotes_lh!$A$11:$ZZ$200,266,FALSE)=0,"",VLOOKUP($A95,parlvotes_lh!$A$11:$ZZ$200,266,FALSE)))</f>
        <v/>
      </c>
      <c r="X95" s="221" t="str">
        <f>IF(ISERROR(VLOOKUP($A95,parlvotes_lh!$A$11:$ZZ$200,286,FALSE))=TRUE,"",IF(VLOOKUP($A95,parlvotes_lh!$A$11:$ZZ$200,286,FALSE)=0,"",VLOOKUP($A95,parlvotes_lh!$A$11:$ZZ$200,286,FALSE)))</f>
        <v/>
      </c>
      <c r="Y95" s="221" t="str">
        <f>IF(ISERROR(VLOOKUP($A95,parlvotes_lh!$A$11:$ZZ$200,306,FALSE))=TRUE,"",IF(VLOOKUP($A95,parlvotes_lh!$A$11:$ZZ$200,306,FALSE)=0,"",VLOOKUP($A95,parlvotes_lh!$A$11:$ZZ$200,306,FALSE)))</f>
        <v/>
      </c>
      <c r="Z95" s="221" t="str">
        <f>IF(ISERROR(VLOOKUP($A95,parlvotes_lh!$A$11:$ZZ$200,326,FALSE))=TRUE,"",IF(VLOOKUP($A95,parlvotes_lh!$A$11:$ZZ$200,326,FALSE)=0,"",VLOOKUP($A95,parlvotes_lh!$A$11:$ZZ$200,326,FALSE)))</f>
        <v/>
      </c>
      <c r="AA95" s="221" t="str">
        <f>IF(ISERROR(VLOOKUP($A95,parlvotes_lh!$A$11:$ZZ$200,346,FALSE))=TRUE,"",IF(VLOOKUP($A95,parlvotes_lh!$A$11:$ZZ$200,346,FALSE)=0,"",VLOOKUP($A95,parlvotes_lh!$A$11:$ZZ$200,346,FALSE)))</f>
        <v/>
      </c>
      <c r="AB95" s="221" t="str">
        <f>IF(ISERROR(VLOOKUP($A95,parlvotes_lh!$A$11:$ZZ$200,366,FALSE))=TRUE,"",IF(VLOOKUP($A95,parlvotes_lh!$A$11:$ZZ$200,366,FALSE)=0,"",VLOOKUP($A95,parlvotes_lh!$A$11:$ZZ$200,366,FALSE)))</f>
        <v/>
      </c>
      <c r="AC95" s="221" t="str">
        <f>IF(ISERROR(VLOOKUP($A95,parlvotes_lh!$A$11:$ZZ$200,386,FALSE))=TRUE,"",IF(VLOOKUP($A95,parlvotes_lh!$A$11:$ZZ$200,386,FALSE)=0,"",VLOOKUP($A95,parlvotes_lh!$A$11:$ZZ$200,386,FALSE)))</f>
        <v/>
      </c>
    </row>
    <row r="96" spans="1:29" ht="13.5" customHeight="1" x14ac:dyDescent="0.25">
      <c r="A96" s="215" t="str">
        <f>IF(info_parties!A96="","",info_parties!A96)</f>
        <v/>
      </c>
      <c r="B96" s="98" t="str">
        <f>IF(A96="","",MID(info_weblinks!$C$3,32,3))</f>
        <v/>
      </c>
      <c r="C96" s="98" t="str">
        <f>IF(info_parties!G96="","",info_parties!G96)</f>
        <v/>
      </c>
      <c r="D96" s="98" t="str">
        <f>IF(info_parties!K96="","",info_parties!K96)</f>
        <v/>
      </c>
      <c r="E96" s="98" t="str">
        <f>IF(info_parties!H96="","",info_parties!H96)</f>
        <v/>
      </c>
      <c r="F96" s="216" t="str">
        <f t="shared" si="8"/>
        <v/>
      </c>
      <c r="G96" s="217" t="str">
        <f t="shared" si="9"/>
        <v/>
      </c>
      <c r="H96" s="218" t="str">
        <f t="shared" si="10"/>
        <v/>
      </c>
      <c r="I96" s="219" t="str">
        <f t="shared" si="11"/>
        <v/>
      </c>
      <c r="J96" s="220" t="str">
        <f>IF(ISERROR(VLOOKUP($A96,parlvotes_lh!$A$11:$ZZ$200,6,FALSE))=TRUE,"",IF(VLOOKUP($A96,parlvotes_lh!$A$11:$ZZ$200,6,FALSE)=0,"",VLOOKUP($A96,parlvotes_lh!$A$11:$ZZ$200,6,FALSE)))</f>
        <v/>
      </c>
      <c r="K96" s="220" t="str">
        <f>IF(ISERROR(VLOOKUP($A96,parlvotes_lh!$A$11:$ZZ$200,26,FALSE))=TRUE,"",IF(VLOOKUP($A96,parlvotes_lh!$A$11:$ZZ$200,26,FALSE)=0,"",VLOOKUP($A96,parlvotes_lh!$A$11:$ZZ$200,26,FALSE)))</f>
        <v/>
      </c>
      <c r="L96" s="220" t="str">
        <f>IF(ISERROR(VLOOKUP($A96,parlvotes_lh!$A$11:$ZZ$200,46,FALSE))=TRUE,"",IF(VLOOKUP($A96,parlvotes_lh!$A$11:$ZZ$200,46,FALSE)=0,"",VLOOKUP($A96,parlvotes_lh!$A$11:$ZZ$200,46,FALSE)))</f>
        <v/>
      </c>
      <c r="M96" s="220" t="str">
        <f>IF(ISERROR(VLOOKUP($A96,parlvotes_lh!$A$11:$ZZ$200,66,FALSE))=TRUE,"",IF(VLOOKUP($A96,parlvotes_lh!$A$11:$ZZ$200,66,FALSE)=0,"",VLOOKUP($A96,parlvotes_lh!$A$11:$ZZ$200,66,FALSE)))</f>
        <v/>
      </c>
      <c r="N96" s="220" t="str">
        <f>IF(ISERROR(VLOOKUP($A96,parlvotes_lh!$A$11:$ZZ$200,86,FALSE))=TRUE,"",IF(VLOOKUP($A96,parlvotes_lh!$A$11:$ZZ$200,86,FALSE)=0,"",VLOOKUP($A96,parlvotes_lh!$A$11:$ZZ$200,86,FALSE)))</f>
        <v/>
      </c>
      <c r="O96" s="220" t="str">
        <f>IF(ISERROR(VLOOKUP($A96,parlvotes_lh!$A$11:$ZZ$200,106,FALSE))=TRUE,"",IF(VLOOKUP($A96,parlvotes_lh!$A$11:$ZZ$200,106,FALSE)=0,"",VLOOKUP($A96,parlvotes_lh!$A$11:$ZZ$200,106,FALSE)))</f>
        <v/>
      </c>
      <c r="P96" s="220" t="str">
        <f>IF(ISERROR(VLOOKUP($A96,parlvotes_lh!$A$11:$ZZ$200,126,FALSE))=TRUE,"",IF(VLOOKUP($A96,parlvotes_lh!$A$11:$ZZ$200,126,FALSE)=0,"",VLOOKUP($A96,parlvotes_lh!$A$11:$ZZ$200,126,FALSE)))</f>
        <v/>
      </c>
      <c r="Q96" s="221" t="str">
        <f>IF(ISERROR(VLOOKUP($A96,parlvotes_lh!$A$11:$ZZ$200,146,FALSE))=TRUE,"",IF(VLOOKUP($A96,parlvotes_lh!$A$11:$ZZ$200,146,FALSE)=0,"",VLOOKUP($A96,parlvotes_lh!$A$11:$ZZ$200,146,FALSE)))</f>
        <v/>
      </c>
      <c r="R96" s="221" t="str">
        <f>IF(ISERROR(VLOOKUP($A96,parlvotes_lh!$A$11:$ZZ$200,166,FALSE))=TRUE,"",IF(VLOOKUP($A96,parlvotes_lh!$A$11:$ZZ$200,166,FALSE)=0,"",VLOOKUP($A96,parlvotes_lh!$A$11:$ZZ$200,166,FALSE)))</f>
        <v/>
      </c>
      <c r="S96" s="221" t="str">
        <f>IF(ISERROR(VLOOKUP($A96,parlvotes_lh!$A$11:$ZZ$200,186,FALSE))=TRUE,"",IF(VLOOKUP($A96,parlvotes_lh!$A$11:$ZZ$200,186,FALSE)=0,"",VLOOKUP($A96,parlvotes_lh!$A$11:$ZZ$200,186,FALSE)))</f>
        <v/>
      </c>
      <c r="T96" s="221" t="str">
        <f>IF(ISERROR(VLOOKUP($A96,parlvotes_lh!$A$11:$ZZ$200,206,FALSE))=TRUE,"",IF(VLOOKUP($A96,parlvotes_lh!$A$11:$ZZ$200,206,FALSE)=0,"",VLOOKUP($A96,parlvotes_lh!$A$11:$ZZ$200,206,FALSE)))</f>
        <v/>
      </c>
      <c r="U96" s="221" t="str">
        <f>IF(ISERROR(VLOOKUP($A96,parlvotes_lh!$A$11:$ZZ$200,226,FALSE))=TRUE,"",IF(VLOOKUP($A96,parlvotes_lh!$A$11:$ZZ$200,226,FALSE)=0,"",VLOOKUP($A96,parlvotes_lh!$A$11:$ZZ$200,226,FALSE)))</f>
        <v/>
      </c>
      <c r="V96" s="221" t="str">
        <f>IF(ISERROR(VLOOKUP($A96,parlvotes_lh!$A$11:$ZZ$200,246,FALSE))=TRUE,"",IF(VLOOKUP($A96,parlvotes_lh!$A$11:$ZZ$200,246,FALSE)=0,"",VLOOKUP($A96,parlvotes_lh!$A$11:$ZZ$200,246,FALSE)))</f>
        <v/>
      </c>
      <c r="W96" s="221" t="str">
        <f>IF(ISERROR(VLOOKUP($A96,parlvotes_lh!$A$11:$ZZ$200,266,FALSE))=TRUE,"",IF(VLOOKUP($A96,parlvotes_lh!$A$11:$ZZ$200,266,FALSE)=0,"",VLOOKUP($A96,parlvotes_lh!$A$11:$ZZ$200,266,FALSE)))</f>
        <v/>
      </c>
      <c r="X96" s="221" t="str">
        <f>IF(ISERROR(VLOOKUP($A96,parlvotes_lh!$A$11:$ZZ$200,286,FALSE))=TRUE,"",IF(VLOOKUP($A96,parlvotes_lh!$A$11:$ZZ$200,286,FALSE)=0,"",VLOOKUP($A96,parlvotes_lh!$A$11:$ZZ$200,286,FALSE)))</f>
        <v/>
      </c>
      <c r="Y96" s="221" t="str">
        <f>IF(ISERROR(VLOOKUP($A96,parlvotes_lh!$A$11:$ZZ$200,306,FALSE))=TRUE,"",IF(VLOOKUP($A96,parlvotes_lh!$A$11:$ZZ$200,306,FALSE)=0,"",VLOOKUP($A96,parlvotes_lh!$A$11:$ZZ$200,306,FALSE)))</f>
        <v/>
      </c>
      <c r="Z96" s="221" t="str">
        <f>IF(ISERROR(VLOOKUP($A96,parlvotes_lh!$A$11:$ZZ$200,326,FALSE))=TRUE,"",IF(VLOOKUP($A96,parlvotes_lh!$A$11:$ZZ$200,326,FALSE)=0,"",VLOOKUP($A96,parlvotes_lh!$A$11:$ZZ$200,326,FALSE)))</f>
        <v/>
      </c>
      <c r="AA96" s="221" t="str">
        <f>IF(ISERROR(VLOOKUP($A96,parlvotes_lh!$A$11:$ZZ$200,346,FALSE))=TRUE,"",IF(VLOOKUP($A96,parlvotes_lh!$A$11:$ZZ$200,346,FALSE)=0,"",VLOOKUP($A96,parlvotes_lh!$A$11:$ZZ$200,346,FALSE)))</f>
        <v/>
      </c>
      <c r="AB96" s="221" t="str">
        <f>IF(ISERROR(VLOOKUP($A96,parlvotes_lh!$A$11:$ZZ$200,366,FALSE))=TRUE,"",IF(VLOOKUP($A96,parlvotes_lh!$A$11:$ZZ$200,366,FALSE)=0,"",VLOOKUP($A96,parlvotes_lh!$A$11:$ZZ$200,366,FALSE)))</f>
        <v/>
      </c>
      <c r="AC96" s="221" t="str">
        <f>IF(ISERROR(VLOOKUP($A96,parlvotes_lh!$A$11:$ZZ$200,386,FALSE))=TRUE,"",IF(VLOOKUP($A96,parlvotes_lh!$A$11:$ZZ$200,386,FALSE)=0,"",VLOOKUP($A96,parlvotes_lh!$A$11:$ZZ$200,386,FALSE)))</f>
        <v/>
      </c>
    </row>
    <row r="97" spans="1:29" ht="13.5" customHeight="1" x14ac:dyDescent="0.25">
      <c r="A97" s="215" t="str">
        <f>IF(info_parties!A97="","",info_parties!A97)</f>
        <v/>
      </c>
      <c r="B97" s="98" t="str">
        <f>IF(A97="","",MID(info_weblinks!$C$3,32,3))</f>
        <v/>
      </c>
      <c r="C97" s="98" t="str">
        <f>IF(info_parties!G97="","",info_parties!G97)</f>
        <v/>
      </c>
      <c r="D97" s="98" t="str">
        <f>IF(info_parties!K97="","",info_parties!K97)</f>
        <v/>
      </c>
      <c r="E97" s="98" t="str">
        <f>IF(info_parties!H97="","",info_parties!H97)</f>
        <v/>
      </c>
      <c r="F97" s="216" t="str">
        <f t="shared" si="8"/>
        <v/>
      </c>
      <c r="G97" s="217" t="str">
        <f t="shared" si="9"/>
        <v/>
      </c>
      <c r="H97" s="218" t="str">
        <f t="shared" si="10"/>
        <v/>
      </c>
      <c r="I97" s="219" t="str">
        <f t="shared" si="11"/>
        <v/>
      </c>
      <c r="J97" s="220" t="str">
        <f>IF(ISERROR(VLOOKUP($A97,parlvotes_lh!$A$11:$ZZ$200,6,FALSE))=TRUE,"",IF(VLOOKUP($A97,parlvotes_lh!$A$11:$ZZ$200,6,FALSE)=0,"",VLOOKUP($A97,parlvotes_lh!$A$11:$ZZ$200,6,FALSE)))</f>
        <v/>
      </c>
      <c r="K97" s="220" t="str">
        <f>IF(ISERROR(VLOOKUP($A97,parlvotes_lh!$A$11:$ZZ$200,26,FALSE))=TRUE,"",IF(VLOOKUP($A97,parlvotes_lh!$A$11:$ZZ$200,26,FALSE)=0,"",VLOOKUP($A97,parlvotes_lh!$A$11:$ZZ$200,26,FALSE)))</f>
        <v/>
      </c>
      <c r="L97" s="220" t="str">
        <f>IF(ISERROR(VLOOKUP($A97,parlvotes_lh!$A$11:$ZZ$200,46,FALSE))=TRUE,"",IF(VLOOKUP($A97,parlvotes_lh!$A$11:$ZZ$200,46,FALSE)=0,"",VLOOKUP($A97,parlvotes_lh!$A$11:$ZZ$200,46,FALSE)))</f>
        <v/>
      </c>
      <c r="M97" s="220" t="str">
        <f>IF(ISERROR(VLOOKUP($A97,parlvotes_lh!$A$11:$ZZ$200,66,FALSE))=TRUE,"",IF(VLOOKUP($A97,parlvotes_lh!$A$11:$ZZ$200,66,FALSE)=0,"",VLOOKUP($A97,parlvotes_lh!$A$11:$ZZ$200,66,FALSE)))</f>
        <v/>
      </c>
      <c r="N97" s="220" t="str">
        <f>IF(ISERROR(VLOOKUP($A97,parlvotes_lh!$A$11:$ZZ$200,86,FALSE))=TRUE,"",IF(VLOOKUP($A97,parlvotes_lh!$A$11:$ZZ$200,86,FALSE)=0,"",VLOOKUP($A97,parlvotes_lh!$A$11:$ZZ$200,86,FALSE)))</f>
        <v/>
      </c>
      <c r="O97" s="220" t="str">
        <f>IF(ISERROR(VLOOKUP($A97,parlvotes_lh!$A$11:$ZZ$200,106,FALSE))=TRUE,"",IF(VLOOKUP($A97,parlvotes_lh!$A$11:$ZZ$200,106,FALSE)=0,"",VLOOKUP($A97,parlvotes_lh!$A$11:$ZZ$200,106,FALSE)))</f>
        <v/>
      </c>
      <c r="P97" s="220" t="str">
        <f>IF(ISERROR(VLOOKUP($A97,parlvotes_lh!$A$11:$ZZ$200,126,FALSE))=TRUE,"",IF(VLOOKUP($A97,parlvotes_lh!$A$11:$ZZ$200,126,FALSE)=0,"",VLOOKUP($A97,parlvotes_lh!$A$11:$ZZ$200,126,FALSE)))</f>
        <v/>
      </c>
      <c r="Q97" s="221" t="str">
        <f>IF(ISERROR(VLOOKUP($A97,parlvotes_lh!$A$11:$ZZ$200,146,FALSE))=TRUE,"",IF(VLOOKUP($A97,parlvotes_lh!$A$11:$ZZ$200,146,FALSE)=0,"",VLOOKUP($A97,parlvotes_lh!$A$11:$ZZ$200,146,FALSE)))</f>
        <v/>
      </c>
      <c r="R97" s="221" t="str">
        <f>IF(ISERROR(VLOOKUP($A97,parlvotes_lh!$A$11:$ZZ$200,166,FALSE))=TRUE,"",IF(VLOOKUP($A97,parlvotes_lh!$A$11:$ZZ$200,166,FALSE)=0,"",VLOOKUP($A97,parlvotes_lh!$A$11:$ZZ$200,166,FALSE)))</f>
        <v/>
      </c>
      <c r="S97" s="221" t="str">
        <f>IF(ISERROR(VLOOKUP($A97,parlvotes_lh!$A$11:$ZZ$200,186,FALSE))=TRUE,"",IF(VLOOKUP($A97,parlvotes_lh!$A$11:$ZZ$200,186,FALSE)=0,"",VLOOKUP($A97,parlvotes_lh!$A$11:$ZZ$200,186,FALSE)))</f>
        <v/>
      </c>
      <c r="T97" s="221" t="str">
        <f>IF(ISERROR(VLOOKUP($A97,parlvotes_lh!$A$11:$ZZ$200,206,FALSE))=TRUE,"",IF(VLOOKUP($A97,parlvotes_lh!$A$11:$ZZ$200,206,FALSE)=0,"",VLOOKUP($A97,parlvotes_lh!$A$11:$ZZ$200,206,FALSE)))</f>
        <v/>
      </c>
      <c r="U97" s="221" t="str">
        <f>IF(ISERROR(VLOOKUP($A97,parlvotes_lh!$A$11:$ZZ$200,226,FALSE))=TRUE,"",IF(VLOOKUP($A97,parlvotes_lh!$A$11:$ZZ$200,226,FALSE)=0,"",VLOOKUP($A97,parlvotes_lh!$A$11:$ZZ$200,226,FALSE)))</f>
        <v/>
      </c>
      <c r="V97" s="221" t="str">
        <f>IF(ISERROR(VLOOKUP($A97,parlvotes_lh!$A$11:$ZZ$200,246,FALSE))=TRUE,"",IF(VLOOKUP($A97,parlvotes_lh!$A$11:$ZZ$200,246,FALSE)=0,"",VLOOKUP($A97,parlvotes_lh!$A$11:$ZZ$200,246,FALSE)))</f>
        <v/>
      </c>
      <c r="W97" s="221" t="str">
        <f>IF(ISERROR(VLOOKUP($A97,parlvotes_lh!$A$11:$ZZ$200,266,FALSE))=TRUE,"",IF(VLOOKUP($A97,parlvotes_lh!$A$11:$ZZ$200,266,FALSE)=0,"",VLOOKUP($A97,parlvotes_lh!$A$11:$ZZ$200,266,FALSE)))</f>
        <v/>
      </c>
      <c r="X97" s="221" t="str">
        <f>IF(ISERROR(VLOOKUP($A97,parlvotes_lh!$A$11:$ZZ$200,286,FALSE))=TRUE,"",IF(VLOOKUP($A97,parlvotes_lh!$A$11:$ZZ$200,286,FALSE)=0,"",VLOOKUP($A97,parlvotes_lh!$A$11:$ZZ$200,286,FALSE)))</f>
        <v/>
      </c>
      <c r="Y97" s="221" t="str">
        <f>IF(ISERROR(VLOOKUP($A97,parlvotes_lh!$A$11:$ZZ$200,306,FALSE))=TRUE,"",IF(VLOOKUP($A97,parlvotes_lh!$A$11:$ZZ$200,306,FALSE)=0,"",VLOOKUP($A97,parlvotes_lh!$A$11:$ZZ$200,306,FALSE)))</f>
        <v/>
      </c>
      <c r="Z97" s="221" t="str">
        <f>IF(ISERROR(VLOOKUP($A97,parlvotes_lh!$A$11:$ZZ$200,326,FALSE))=TRUE,"",IF(VLOOKUP($A97,parlvotes_lh!$A$11:$ZZ$200,326,FALSE)=0,"",VLOOKUP($A97,parlvotes_lh!$A$11:$ZZ$200,326,FALSE)))</f>
        <v/>
      </c>
      <c r="AA97" s="221" t="str">
        <f>IF(ISERROR(VLOOKUP($A97,parlvotes_lh!$A$11:$ZZ$200,346,FALSE))=TRUE,"",IF(VLOOKUP($A97,parlvotes_lh!$A$11:$ZZ$200,346,FALSE)=0,"",VLOOKUP($A97,parlvotes_lh!$A$11:$ZZ$200,346,FALSE)))</f>
        <v/>
      </c>
      <c r="AB97" s="221" t="str">
        <f>IF(ISERROR(VLOOKUP($A97,parlvotes_lh!$A$11:$ZZ$200,366,FALSE))=TRUE,"",IF(VLOOKUP($A97,parlvotes_lh!$A$11:$ZZ$200,366,FALSE)=0,"",VLOOKUP($A97,parlvotes_lh!$A$11:$ZZ$200,366,FALSE)))</f>
        <v/>
      </c>
      <c r="AC97" s="221" t="str">
        <f>IF(ISERROR(VLOOKUP($A97,parlvotes_lh!$A$11:$ZZ$200,386,FALSE))=TRUE,"",IF(VLOOKUP($A97,parlvotes_lh!$A$11:$ZZ$200,386,FALSE)=0,"",VLOOKUP($A97,parlvotes_lh!$A$11:$ZZ$200,386,FALSE)))</f>
        <v/>
      </c>
    </row>
    <row r="98" spans="1:29" ht="13.5" customHeight="1" x14ac:dyDescent="0.25">
      <c r="A98" s="215" t="str">
        <f>IF(info_parties!A98="","",info_parties!A98)</f>
        <v/>
      </c>
      <c r="B98" s="98" t="str">
        <f>IF(A98="","",MID(info_weblinks!$C$3,32,3))</f>
        <v/>
      </c>
      <c r="C98" s="98" t="str">
        <f>IF(info_parties!G98="","",info_parties!G98)</f>
        <v/>
      </c>
      <c r="D98" s="98" t="str">
        <f>IF(info_parties!K98="","",info_parties!K98)</f>
        <v/>
      </c>
      <c r="E98" s="98" t="str">
        <f>IF(info_parties!H98="","",info_parties!H98)</f>
        <v/>
      </c>
      <c r="F98" s="216" t="str">
        <f t="shared" ref="F98:F129" si="12">IF(MAX(J98:AC98)=0,"",INDEX(J$1:AC$1,MATCH(TRUE,INDEX((J98:AC98&lt;&gt;""),0),0)))</f>
        <v/>
      </c>
      <c r="G98" s="217" t="str">
        <f t="shared" ref="G98:G129" si="13">IF(MAX(J98:AC98)=0,"",INDEX(J$1:AC$1,1,MATCH(LOOKUP(9.99+307,J98:AC98),J98:AC98,0)))</f>
        <v/>
      </c>
      <c r="H98" s="218" t="str">
        <f t="shared" ref="H98:H129" si="14">IF(MAX(J98:AC98)=0,"",MAX(J98:AC98))</f>
        <v/>
      </c>
      <c r="I98" s="219" t="str">
        <f t="shared" ref="I98:I129" si="15">IF(H98="","",INDEX(J$1:AC$1,1,MATCH(H98,J98:AC98,0)))</f>
        <v/>
      </c>
      <c r="J98" s="220" t="str">
        <f>IF(ISERROR(VLOOKUP($A98,parlvotes_lh!$A$11:$ZZ$200,6,FALSE))=TRUE,"",IF(VLOOKUP($A98,parlvotes_lh!$A$11:$ZZ$200,6,FALSE)=0,"",VLOOKUP($A98,parlvotes_lh!$A$11:$ZZ$200,6,FALSE)))</f>
        <v/>
      </c>
      <c r="K98" s="220" t="str">
        <f>IF(ISERROR(VLOOKUP($A98,parlvotes_lh!$A$11:$ZZ$200,26,FALSE))=TRUE,"",IF(VLOOKUP($A98,parlvotes_lh!$A$11:$ZZ$200,26,FALSE)=0,"",VLOOKUP($A98,parlvotes_lh!$A$11:$ZZ$200,26,FALSE)))</f>
        <v/>
      </c>
      <c r="L98" s="220" t="str">
        <f>IF(ISERROR(VLOOKUP($A98,parlvotes_lh!$A$11:$ZZ$200,46,FALSE))=TRUE,"",IF(VLOOKUP($A98,parlvotes_lh!$A$11:$ZZ$200,46,FALSE)=0,"",VLOOKUP($A98,parlvotes_lh!$A$11:$ZZ$200,46,FALSE)))</f>
        <v/>
      </c>
      <c r="M98" s="220" t="str">
        <f>IF(ISERROR(VLOOKUP($A98,parlvotes_lh!$A$11:$ZZ$200,66,FALSE))=TRUE,"",IF(VLOOKUP($A98,parlvotes_lh!$A$11:$ZZ$200,66,FALSE)=0,"",VLOOKUP($A98,parlvotes_lh!$A$11:$ZZ$200,66,FALSE)))</f>
        <v/>
      </c>
      <c r="N98" s="220" t="str">
        <f>IF(ISERROR(VLOOKUP($A98,parlvotes_lh!$A$11:$ZZ$200,86,FALSE))=TRUE,"",IF(VLOOKUP($A98,parlvotes_lh!$A$11:$ZZ$200,86,FALSE)=0,"",VLOOKUP($A98,parlvotes_lh!$A$11:$ZZ$200,86,FALSE)))</f>
        <v/>
      </c>
      <c r="O98" s="220" t="str">
        <f>IF(ISERROR(VLOOKUP($A98,parlvotes_lh!$A$11:$ZZ$200,106,FALSE))=TRUE,"",IF(VLOOKUP($A98,parlvotes_lh!$A$11:$ZZ$200,106,FALSE)=0,"",VLOOKUP($A98,parlvotes_lh!$A$11:$ZZ$200,106,FALSE)))</f>
        <v/>
      </c>
      <c r="P98" s="220" t="str">
        <f>IF(ISERROR(VLOOKUP($A98,parlvotes_lh!$A$11:$ZZ$200,126,FALSE))=TRUE,"",IF(VLOOKUP($A98,parlvotes_lh!$A$11:$ZZ$200,126,FALSE)=0,"",VLOOKUP($A98,parlvotes_lh!$A$11:$ZZ$200,126,FALSE)))</f>
        <v/>
      </c>
      <c r="Q98" s="221" t="str">
        <f>IF(ISERROR(VLOOKUP($A98,parlvotes_lh!$A$11:$ZZ$200,146,FALSE))=TRUE,"",IF(VLOOKUP($A98,parlvotes_lh!$A$11:$ZZ$200,146,FALSE)=0,"",VLOOKUP($A98,parlvotes_lh!$A$11:$ZZ$200,146,FALSE)))</f>
        <v/>
      </c>
      <c r="R98" s="221" t="str">
        <f>IF(ISERROR(VLOOKUP($A98,parlvotes_lh!$A$11:$ZZ$200,166,FALSE))=TRUE,"",IF(VLOOKUP($A98,parlvotes_lh!$A$11:$ZZ$200,166,FALSE)=0,"",VLOOKUP($A98,parlvotes_lh!$A$11:$ZZ$200,166,FALSE)))</f>
        <v/>
      </c>
      <c r="S98" s="221" t="str">
        <f>IF(ISERROR(VLOOKUP($A98,parlvotes_lh!$A$11:$ZZ$200,186,FALSE))=TRUE,"",IF(VLOOKUP($A98,parlvotes_lh!$A$11:$ZZ$200,186,FALSE)=0,"",VLOOKUP($A98,parlvotes_lh!$A$11:$ZZ$200,186,FALSE)))</f>
        <v/>
      </c>
      <c r="T98" s="221" t="str">
        <f>IF(ISERROR(VLOOKUP($A98,parlvotes_lh!$A$11:$ZZ$200,206,FALSE))=TRUE,"",IF(VLOOKUP($A98,parlvotes_lh!$A$11:$ZZ$200,206,FALSE)=0,"",VLOOKUP($A98,parlvotes_lh!$A$11:$ZZ$200,206,FALSE)))</f>
        <v/>
      </c>
      <c r="U98" s="221" t="str">
        <f>IF(ISERROR(VLOOKUP($A98,parlvotes_lh!$A$11:$ZZ$200,226,FALSE))=TRUE,"",IF(VLOOKUP($A98,parlvotes_lh!$A$11:$ZZ$200,226,FALSE)=0,"",VLOOKUP($A98,parlvotes_lh!$A$11:$ZZ$200,226,FALSE)))</f>
        <v/>
      </c>
      <c r="V98" s="221" t="str">
        <f>IF(ISERROR(VLOOKUP($A98,parlvotes_lh!$A$11:$ZZ$200,246,FALSE))=TRUE,"",IF(VLOOKUP($A98,parlvotes_lh!$A$11:$ZZ$200,246,FALSE)=0,"",VLOOKUP($A98,parlvotes_lh!$A$11:$ZZ$200,246,FALSE)))</f>
        <v/>
      </c>
      <c r="W98" s="221" t="str">
        <f>IF(ISERROR(VLOOKUP($A98,parlvotes_lh!$A$11:$ZZ$200,266,FALSE))=TRUE,"",IF(VLOOKUP($A98,parlvotes_lh!$A$11:$ZZ$200,266,FALSE)=0,"",VLOOKUP($A98,parlvotes_lh!$A$11:$ZZ$200,266,FALSE)))</f>
        <v/>
      </c>
      <c r="X98" s="221" t="str">
        <f>IF(ISERROR(VLOOKUP($A98,parlvotes_lh!$A$11:$ZZ$200,286,FALSE))=TRUE,"",IF(VLOOKUP($A98,parlvotes_lh!$A$11:$ZZ$200,286,FALSE)=0,"",VLOOKUP($A98,parlvotes_lh!$A$11:$ZZ$200,286,FALSE)))</f>
        <v/>
      </c>
      <c r="Y98" s="221" t="str">
        <f>IF(ISERROR(VLOOKUP($A98,parlvotes_lh!$A$11:$ZZ$200,306,FALSE))=TRUE,"",IF(VLOOKUP($A98,parlvotes_lh!$A$11:$ZZ$200,306,FALSE)=0,"",VLOOKUP($A98,parlvotes_lh!$A$11:$ZZ$200,306,FALSE)))</f>
        <v/>
      </c>
      <c r="Z98" s="221" t="str">
        <f>IF(ISERROR(VLOOKUP($A98,parlvotes_lh!$A$11:$ZZ$200,326,FALSE))=TRUE,"",IF(VLOOKUP($A98,parlvotes_lh!$A$11:$ZZ$200,326,FALSE)=0,"",VLOOKUP($A98,parlvotes_lh!$A$11:$ZZ$200,326,FALSE)))</f>
        <v/>
      </c>
      <c r="AA98" s="221" t="str">
        <f>IF(ISERROR(VLOOKUP($A98,parlvotes_lh!$A$11:$ZZ$200,346,FALSE))=TRUE,"",IF(VLOOKUP($A98,parlvotes_lh!$A$11:$ZZ$200,346,FALSE)=0,"",VLOOKUP($A98,parlvotes_lh!$A$11:$ZZ$200,346,FALSE)))</f>
        <v/>
      </c>
      <c r="AB98" s="221" t="str">
        <f>IF(ISERROR(VLOOKUP($A98,parlvotes_lh!$A$11:$ZZ$200,366,FALSE))=TRUE,"",IF(VLOOKUP($A98,parlvotes_lh!$A$11:$ZZ$200,366,FALSE)=0,"",VLOOKUP($A98,parlvotes_lh!$A$11:$ZZ$200,366,FALSE)))</f>
        <v/>
      </c>
      <c r="AC98" s="221" t="str">
        <f>IF(ISERROR(VLOOKUP($A98,parlvotes_lh!$A$11:$ZZ$200,386,FALSE))=TRUE,"",IF(VLOOKUP($A98,parlvotes_lh!$A$11:$ZZ$200,386,FALSE)=0,"",VLOOKUP($A98,parlvotes_lh!$A$11:$ZZ$200,386,FALSE)))</f>
        <v/>
      </c>
    </row>
    <row r="99" spans="1:29" ht="13.5" customHeight="1" x14ac:dyDescent="0.25">
      <c r="A99" s="215" t="str">
        <f>IF(info_parties!A99="","",info_parties!A99)</f>
        <v/>
      </c>
      <c r="B99" s="98" t="str">
        <f>IF(A99="","",MID(info_weblinks!$C$3,32,3))</f>
        <v/>
      </c>
      <c r="C99" s="98" t="str">
        <f>IF(info_parties!G99="","",info_parties!G99)</f>
        <v/>
      </c>
      <c r="D99" s="98" t="str">
        <f>IF(info_parties!K99="","",info_parties!K99)</f>
        <v/>
      </c>
      <c r="E99" s="98" t="str">
        <f>IF(info_parties!H99="","",info_parties!H99)</f>
        <v/>
      </c>
      <c r="F99" s="216" t="str">
        <f t="shared" si="12"/>
        <v/>
      </c>
      <c r="G99" s="217" t="str">
        <f t="shared" si="13"/>
        <v/>
      </c>
      <c r="H99" s="218" t="str">
        <f t="shared" si="14"/>
        <v/>
      </c>
      <c r="I99" s="219" t="str">
        <f t="shared" si="15"/>
        <v/>
      </c>
      <c r="J99" s="220" t="str">
        <f>IF(ISERROR(VLOOKUP($A99,parlvotes_lh!$A$11:$ZZ$200,6,FALSE))=TRUE,"",IF(VLOOKUP($A99,parlvotes_lh!$A$11:$ZZ$200,6,FALSE)=0,"",VLOOKUP($A99,parlvotes_lh!$A$11:$ZZ$200,6,FALSE)))</f>
        <v/>
      </c>
      <c r="K99" s="220" t="str">
        <f>IF(ISERROR(VLOOKUP($A99,parlvotes_lh!$A$11:$ZZ$200,26,FALSE))=TRUE,"",IF(VLOOKUP($A99,parlvotes_lh!$A$11:$ZZ$200,26,FALSE)=0,"",VLOOKUP($A99,parlvotes_lh!$A$11:$ZZ$200,26,FALSE)))</f>
        <v/>
      </c>
      <c r="L99" s="220" t="str">
        <f>IF(ISERROR(VLOOKUP($A99,parlvotes_lh!$A$11:$ZZ$200,46,FALSE))=TRUE,"",IF(VLOOKUP($A99,parlvotes_lh!$A$11:$ZZ$200,46,FALSE)=0,"",VLOOKUP($A99,parlvotes_lh!$A$11:$ZZ$200,46,FALSE)))</f>
        <v/>
      </c>
      <c r="M99" s="220" t="str">
        <f>IF(ISERROR(VLOOKUP($A99,parlvotes_lh!$A$11:$ZZ$200,66,FALSE))=TRUE,"",IF(VLOOKUP($A99,parlvotes_lh!$A$11:$ZZ$200,66,FALSE)=0,"",VLOOKUP($A99,parlvotes_lh!$A$11:$ZZ$200,66,FALSE)))</f>
        <v/>
      </c>
      <c r="N99" s="220" t="str">
        <f>IF(ISERROR(VLOOKUP($A99,parlvotes_lh!$A$11:$ZZ$200,86,FALSE))=TRUE,"",IF(VLOOKUP($A99,parlvotes_lh!$A$11:$ZZ$200,86,FALSE)=0,"",VLOOKUP($A99,parlvotes_lh!$A$11:$ZZ$200,86,FALSE)))</f>
        <v/>
      </c>
      <c r="O99" s="220" t="str">
        <f>IF(ISERROR(VLOOKUP($A99,parlvotes_lh!$A$11:$ZZ$200,106,FALSE))=TRUE,"",IF(VLOOKUP($A99,parlvotes_lh!$A$11:$ZZ$200,106,FALSE)=0,"",VLOOKUP($A99,parlvotes_lh!$A$11:$ZZ$200,106,FALSE)))</f>
        <v/>
      </c>
      <c r="P99" s="220" t="str">
        <f>IF(ISERROR(VLOOKUP($A99,parlvotes_lh!$A$11:$ZZ$200,126,FALSE))=TRUE,"",IF(VLOOKUP($A99,parlvotes_lh!$A$11:$ZZ$200,126,FALSE)=0,"",VLOOKUP($A99,parlvotes_lh!$A$11:$ZZ$200,126,FALSE)))</f>
        <v/>
      </c>
      <c r="Q99" s="221" t="str">
        <f>IF(ISERROR(VLOOKUP($A99,parlvotes_lh!$A$11:$ZZ$200,146,FALSE))=TRUE,"",IF(VLOOKUP($A99,parlvotes_lh!$A$11:$ZZ$200,146,FALSE)=0,"",VLOOKUP($A99,parlvotes_lh!$A$11:$ZZ$200,146,FALSE)))</f>
        <v/>
      </c>
      <c r="R99" s="221" t="str">
        <f>IF(ISERROR(VLOOKUP($A99,parlvotes_lh!$A$11:$ZZ$200,166,FALSE))=TRUE,"",IF(VLOOKUP($A99,parlvotes_lh!$A$11:$ZZ$200,166,FALSE)=0,"",VLOOKUP($A99,parlvotes_lh!$A$11:$ZZ$200,166,FALSE)))</f>
        <v/>
      </c>
      <c r="S99" s="221" t="str">
        <f>IF(ISERROR(VLOOKUP($A99,parlvotes_lh!$A$11:$ZZ$200,186,FALSE))=TRUE,"",IF(VLOOKUP($A99,parlvotes_lh!$A$11:$ZZ$200,186,FALSE)=0,"",VLOOKUP($A99,parlvotes_lh!$A$11:$ZZ$200,186,FALSE)))</f>
        <v/>
      </c>
      <c r="T99" s="221" t="str">
        <f>IF(ISERROR(VLOOKUP($A99,parlvotes_lh!$A$11:$ZZ$200,206,FALSE))=TRUE,"",IF(VLOOKUP($A99,parlvotes_lh!$A$11:$ZZ$200,206,FALSE)=0,"",VLOOKUP($A99,parlvotes_lh!$A$11:$ZZ$200,206,FALSE)))</f>
        <v/>
      </c>
      <c r="U99" s="221" t="str">
        <f>IF(ISERROR(VLOOKUP($A99,parlvotes_lh!$A$11:$ZZ$200,226,FALSE))=TRUE,"",IF(VLOOKUP($A99,parlvotes_lh!$A$11:$ZZ$200,226,FALSE)=0,"",VLOOKUP($A99,parlvotes_lh!$A$11:$ZZ$200,226,FALSE)))</f>
        <v/>
      </c>
      <c r="V99" s="221" t="str">
        <f>IF(ISERROR(VLOOKUP($A99,parlvotes_lh!$A$11:$ZZ$200,246,FALSE))=TRUE,"",IF(VLOOKUP($A99,parlvotes_lh!$A$11:$ZZ$200,246,FALSE)=0,"",VLOOKUP($A99,parlvotes_lh!$A$11:$ZZ$200,246,FALSE)))</f>
        <v/>
      </c>
      <c r="W99" s="221" t="str">
        <f>IF(ISERROR(VLOOKUP($A99,parlvotes_lh!$A$11:$ZZ$200,266,FALSE))=TRUE,"",IF(VLOOKUP($A99,parlvotes_lh!$A$11:$ZZ$200,266,FALSE)=0,"",VLOOKUP($A99,parlvotes_lh!$A$11:$ZZ$200,266,FALSE)))</f>
        <v/>
      </c>
      <c r="X99" s="221" t="str">
        <f>IF(ISERROR(VLOOKUP($A99,parlvotes_lh!$A$11:$ZZ$200,286,FALSE))=TRUE,"",IF(VLOOKUP($A99,parlvotes_lh!$A$11:$ZZ$200,286,FALSE)=0,"",VLOOKUP($A99,parlvotes_lh!$A$11:$ZZ$200,286,FALSE)))</f>
        <v/>
      </c>
      <c r="Y99" s="221" t="str">
        <f>IF(ISERROR(VLOOKUP($A99,parlvotes_lh!$A$11:$ZZ$200,306,FALSE))=TRUE,"",IF(VLOOKUP($A99,parlvotes_lh!$A$11:$ZZ$200,306,FALSE)=0,"",VLOOKUP($A99,parlvotes_lh!$A$11:$ZZ$200,306,FALSE)))</f>
        <v/>
      </c>
      <c r="Z99" s="221" t="str">
        <f>IF(ISERROR(VLOOKUP($A99,parlvotes_lh!$A$11:$ZZ$200,326,FALSE))=TRUE,"",IF(VLOOKUP($A99,parlvotes_lh!$A$11:$ZZ$200,326,FALSE)=0,"",VLOOKUP($A99,parlvotes_lh!$A$11:$ZZ$200,326,FALSE)))</f>
        <v/>
      </c>
      <c r="AA99" s="221" t="str">
        <f>IF(ISERROR(VLOOKUP($A99,parlvotes_lh!$A$11:$ZZ$200,346,FALSE))=TRUE,"",IF(VLOOKUP($A99,parlvotes_lh!$A$11:$ZZ$200,346,FALSE)=0,"",VLOOKUP($A99,parlvotes_lh!$A$11:$ZZ$200,346,FALSE)))</f>
        <v/>
      </c>
      <c r="AB99" s="221" t="str">
        <f>IF(ISERROR(VLOOKUP($A99,parlvotes_lh!$A$11:$ZZ$200,366,FALSE))=TRUE,"",IF(VLOOKUP($A99,parlvotes_lh!$A$11:$ZZ$200,366,FALSE)=0,"",VLOOKUP($A99,parlvotes_lh!$A$11:$ZZ$200,366,FALSE)))</f>
        <v/>
      </c>
      <c r="AC99" s="221" t="str">
        <f>IF(ISERROR(VLOOKUP($A99,parlvotes_lh!$A$11:$ZZ$200,386,FALSE))=TRUE,"",IF(VLOOKUP($A99,parlvotes_lh!$A$11:$ZZ$200,386,FALSE)=0,"",VLOOKUP($A99,parlvotes_lh!$A$11:$ZZ$200,386,FALSE)))</f>
        <v/>
      </c>
    </row>
    <row r="100" spans="1:29" ht="13.5" customHeight="1" x14ac:dyDescent="0.25">
      <c r="A100" s="215" t="str">
        <f>IF(info_parties!A100="","",info_parties!A100)</f>
        <v/>
      </c>
      <c r="B100" s="98" t="str">
        <f>IF(A100="","",MID(info_weblinks!$C$3,32,3))</f>
        <v/>
      </c>
      <c r="C100" s="98" t="str">
        <f>IF(info_parties!G100="","",info_parties!G100)</f>
        <v/>
      </c>
      <c r="D100" s="98" t="str">
        <f>IF(info_parties!K100="","",info_parties!K100)</f>
        <v/>
      </c>
      <c r="E100" s="98" t="str">
        <f>IF(info_parties!H100="","",info_parties!H100)</f>
        <v/>
      </c>
      <c r="F100" s="216" t="str">
        <f t="shared" si="12"/>
        <v/>
      </c>
      <c r="G100" s="217" t="str">
        <f t="shared" si="13"/>
        <v/>
      </c>
      <c r="H100" s="218" t="str">
        <f t="shared" si="14"/>
        <v/>
      </c>
      <c r="I100" s="219" t="str">
        <f t="shared" si="15"/>
        <v/>
      </c>
      <c r="J100" s="220" t="str">
        <f>IF(ISERROR(VLOOKUP($A100,parlvotes_lh!$A$11:$ZZ$200,6,FALSE))=TRUE,"",IF(VLOOKUP($A100,parlvotes_lh!$A$11:$ZZ$200,6,FALSE)=0,"",VLOOKUP($A100,parlvotes_lh!$A$11:$ZZ$200,6,FALSE)))</f>
        <v/>
      </c>
      <c r="K100" s="220" t="str">
        <f>IF(ISERROR(VLOOKUP($A100,parlvotes_lh!$A$11:$ZZ$200,26,FALSE))=TRUE,"",IF(VLOOKUP($A100,parlvotes_lh!$A$11:$ZZ$200,26,FALSE)=0,"",VLOOKUP($A100,parlvotes_lh!$A$11:$ZZ$200,26,FALSE)))</f>
        <v/>
      </c>
      <c r="L100" s="220" t="str">
        <f>IF(ISERROR(VLOOKUP($A100,parlvotes_lh!$A$11:$ZZ$200,46,FALSE))=TRUE,"",IF(VLOOKUP($A100,parlvotes_lh!$A$11:$ZZ$200,46,FALSE)=0,"",VLOOKUP($A100,parlvotes_lh!$A$11:$ZZ$200,46,FALSE)))</f>
        <v/>
      </c>
      <c r="M100" s="220" t="str">
        <f>IF(ISERROR(VLOOKUP($A100,parlvotes_lh!$A$11:$ZZ$200,66,FALSE))=TRUE,"",IF(VLOOKUP($A100,parlvotes_lh!$A$11:$ZZ$200,66,FALSE)=0,"",VLOOKUP($A100,parlvotes_lh!$A$11:$ZZ$200,66,FALSE)))</f>
        <v/>
      </c>
      <c r="N100" s="220" t="str">
        <f>IF(ISERROR(VLOOKUP($A100,parlvotes_lh!$A$11:$ZZ$200,86,FALSE))=TRUE,"",IF(VLOOKUP($A100,parlvotes_lh!$A$11:$ZZ$200,86,FALSE)=0,"",VLOOKUP($A100,parlvotes_lh!$A$11:$ZZ$200,86,FALSE)))</f>
        <v/>
      </c>
      <c r="O100" s="220" t="str">
        <f>IF(ISERROR(VLOOKUP($A100,parlvotes_lh!$A$11:$ZZ$200,106,FALSE))=TRUE,"",IF(VLOOKUP($A100,parlvotes_lh!$A$11:$ZZ$200,106,FALSE)=0,"",VLOOKUP($A100,parlvotes_lh!$A$11:$ZZ$200,106,FALSE)))</f>
        <v/>
      </c>
      <c r="P100" s="220" t="str">
        <f>IF(ISERROR(VLOOKUP($A100,parlvotes_lh!$A$11:$ZZ$200,126,FALSE))=TRUE,"",IF(VLOOKUP($A100,parlvotes_lh!$A$11:$ZZ$200,126,FALSE)=0,"",VLOOKUP($A100,parlvotes_lh!$A$11:$ZZ$200,126,FALSE)))</f>
        <v/>
      </c>
      <c r="Q100" s="221" t="str">
        <f>IF(ISERROR(VLOOKUP($A100,parlvotes_lh!$A$11:$ZZ$200,146,FALSE))=TRUE,"",IF(VLOOKUP($A100,parlvotes_lh!$A$11:$ZZ$200,146,FALSE)=0,"",VLOOKUP($A100,parlvotes_lh!$A$11:$ZZ$200,146,FALSE)))</f>
        <v/>
      </c>
      <c r="R100" s="221" t="str">
        <f>IF(ISERROR(VLOOKUP($A100,parlvotes_lh!$A$11:$ZZ$200,166,FALSE))=TRUE,"",IF(VLOOKUP($A100,parlvotes_lh!$A$11:$ZZ$200,166,FALSE)=0,"",VLOOKUP($A100,parlvotes_lh!$A$11:$ZZ$200,166,FALSE)))</f>
        <v/>
      </c>
      <c r="S100" s="221" t="str">
        <f>IF(ISERROR(VLOOKUP($A100,parlvotes_lh!$A$11:$ZZ$200,186,FALSE))=TRUE,"",IF(VLOOKUP($A100,parlvotes_lh!$A$11:$ZZ$200,186,FALSE)=0,"",VLOOKUP($A100,parlvotes_lh!$A$11:$ZZ$200,186,FALSE)))</f>
        <v/>
      </c>
      <c r="T100" s="221" t="str">
        <f>IF(ISERROR(VLOOKUP($A100,parlvotes_lh!$A$11:$ZZ$200,206,FALSE))=TRUE,"",IF(VLOOKUP($A100,parlvotes_lh!$A$11:$ZZ$200,206,FALSE)=0,"",VLOOKUP($A100,parlvotes_lh!$A$11:$ZZ$200,206,FALSE)))</f>
        <v/>
      </c>
      <c r="U100" s="221" t="str">
        <f>IF(ISERROR(VLOOKUP($A100,parlvotes_lh!$A$11:$ZZ$200,226,FALSE))=TRUE,"",IF(VLOOKUP($A100,parlvotes_lh!$A$11:$ZZ$200,226,FALSE)=0,"",VLOOKUP($A100,parlvotes_lh!$A$11:$ZZ$200,226,FALSE)))</f>
        <v/>
      </c>
      <c r="V100" s="221" t="str">
        <f>IF(ISERROR(VLOOKUP($A100,parlvotes_lh!$A$11:$ZZ$200,246,FALSE))=TRUE,"",IF(VLOOKUP($A100,parlvotes_lh!$A$11:$ZZ$200,246,FALSE)=0,"",VLOOKUP($A100,parlvotes_lh!$A$11:$ZZ$200,246,FALSE)))</f>
        <v/>
      </c>
      <c r="W100" s="221" t="str">
        <f>IF(ISERROR(VLOOKUP($A100,parlvotes_lh!$A$11:$ZZ$200,266,FALSE))=TRUE,"",IF(VLOOKUP($A100,parlvotes_lh!$A$11:$ZZ$200,266,FALSE)=0,"",VLOOKUP($A100,parlvotes_lh!$A$11:$ZZ$200,266,FALSE)))</f>
        <v/>
      </c>
      <c r="X100" s="221" t="str">
        <f>IF(ISERROR(VLOOKUP($A100,parlvotes_lh!$A$11:$ZZ$200,286,FALSE))=TRUE,"",IF(VLOOKUP($A100,parlvotes_lh!$A$11:$ZZ$200,286,FALSE)=0,"",VLOOKUP($A100,parlvotes_lh!$A$11:$ZZ$200,286,FALSE)))</f>
        <v/>
      </c>
      <c r="Y100" s="221" t="str">
        <f>IF(ISERROR(VLOOKUP($A100,parlvotes_lh!$A$11:$ZZ$200,306,FALSE))=TRUE,"",IF(VLOOKUP($A100,parlvotes_lh!$A$11:$ZZ$200,306,FALSE)=0,"",VLOOKUP($A100,parlvotes_lh!$A$11:$ZZ$200,306,FALSE)))</f>
        <v/>
      </c>
      <c r="Z100" s="221" t="str">
        <f>IF(ISERROR(VLOOKUP($A100,parlvotes_lh!$A$11:$ZZ$200,326,FALSE))=TRUE,"",IF(VLOOKUP($A100,parlvotes_lh!$A$11:$ZZ$200,326,FALSE)=0,"",VLOOKUP($A100,parlvotes_lh!$A$11:$ZZ$200,326,FALSE)))</f>
        <v/>
      </c>
      <c r="AA100" s="221" t="str">
        <f>IF(ISERROR(VLOOKUP($A100,parlvotes_lh!$A$11:$ZZ$200,346,FALSE))=TRUE,"",IF(VLOOKUP($A100,parlvotes_lh!$A$11:$ZZ$200,346,FALSE)=0,"",VLOOKUP($A100,parlvotes_lh!$A$11:$ZZ$200,346,FALSE)))</f>
        <v/>
      </c>
      <c r="AB100" s="221" t="str">
        <f>IF(ISERROR(VLOOKUP($A100,parlvotes_lh!$A$11:$ZZ$200,366,FALSE))=TRUE,"",IF(VLOOKUP($A100,parlvotes_lh!$A$11:$ZZ$200,366,FALSE)=0,"",VLOOKUP($A100,parlvotes_lh!$A$11:$ZZ$200,366,FALSE)))</f>
        <v/>
      </c>
      <c r="AC100" s="221" t="str">
        <f>IF(ISERROR(VLOOKUP($A100,parlvotes_lh!$A$11:$ZZ$200,386,FALSE))=TRUE,"",IF(VLOOKUP($A100,parlvotes_lh!$A$11:$ZZ$200,386,FALSE)=0,"",VLOOKUP($A100,parlvotes_lh!$A$11:$ZZ$200,386,FALSE)))</f>
        <v/>
      </c>
    </row>
    <row r="101" spans="1:29" ht="13.5" customHeight="1" x14ac:dyDescent="0.25">
      <c r="A101" s="215" t="str">
        <f>IF(info_parties!A101="","",info_parties!A101)</f>
        <v/>
      </c>
      <c r="B101" s="98" t="str">
        <f>IF(A101="","",MID(info_weblinks!$C$3,32,3))</f>
        <v/>
      </c>
      <c r="C101" s="98" t="str">
        <f>IF(info_parties!G101="","",info_parties!G101)</f>
        <v/>
      </c>
      <c r="D101" s="98" t="str">
        <f>IF(info_parties!K101="","",info_parties!K101)</f>
        <v/>
      </c>
      <c r="E101" s="98" t="str">
        <f>IF(info_parties!H101="","",info_parties!H101)</f>
        <v/>
      </c>
      <c r="F101" s="216" t="str">
        <f t="shared" si="12"/>
        <v/>
      </c>
      <c r="G101" s="217" t="str">
        <f t="shared" si="13"/>
        <v/>
      </c>
      <c r="H101" s="218" t="str">
        <f t="shared" si="14"/>
        <v/>
      </c>
      <c r="I101" s="219" t="str">
        <f t="shared" si="15"/>
        <v/>
      </c>
      <c r="J101" s="220" t="str">
        <f>IF(ISERROR(VLOOKUP($A101,parlvotes_lh!$A$11:$ZZ$200,6,FALSE))=TRUE,"",IF(VLOOKUP($A101,parlvotes_lh!$A$11:$ZZ$200,6,FALSE)=0,"",VLOOKUP($A101,parlvotes_lh!$A$11:$ZZ$200,6,FALSE)))</f>
        <v/>
      </c>
      <c r="K101" s="220" t="str">
        <f>IF(ISERROR(VLOOKUP($A101,parlvotes_lh!$A$11:$ZZ$200,26,FALSE))=TRUE,"",IF(VLOOKUP($A101,parlvotes_lh!$A$11:$ZZ$200,26,FALSE)=0,"",VLOOKUP($A101,parlvotes_lh!$A$11:$ZZ$200,26,FALSE)))</f>
        <v/>
      </c>
      <c r="L101" s="220" t="str">
        <f>IF(ISERROR(VLOOKUP($A101,parlvotes_lh!$A$11:$ZZ$200,46,FALSE))=TRUE,"",IF(VLOOKUP($A101,parlvotes_lh!$A$11:$ZZ$200,46,FALSE)=0,"",VLOOKUP($A101,parlvotes_lh!$A$11:$ZZ$200,46,FALSE)))</f>
        <v/>
      </c>
      <c r="M101" s="220" t="str">
        <f>IF(ISERROR(VLOOKUP($A101,parlvotes_lh!$A$11:$ZZ$200,66,FALSE))=TRUE,"",IF(VLOOKUP($A101,parlvotes_lh!$A$11:$ZZ$200,66,FALSE)=0,"",VLOOKUP($A101,parlvotes_lh!$A$11:$ZZ$200,66,FALSE)))</f>
        <v/>
      </c>
      <c r="N101" s="220" t="str">
        <f>IF(ISERROR(VLOOKUP($A101,parlvotes_lh!$A$11:$ZZ$200,86,FALSE))=TRUE,"",IF(VLOOKUP($A101,parlvotes_lh!$A$11:$ZZ$200,86,FALSE)=0,"",VLOOKUP($A101,parlvotes_lh!$A$11:$ZZ$200,86,FALSE)))</f>
        <v/>
      </c>
      <c r="O101" s="220" t="str">
        <f>IF(ISERROR(VLOOKUP($A101,parlvotes_lh!$A$11:$ZZ$200,106,FALSE))=TRUE,"",IF(VLOOKUP($A101,parlvotes_lh!$A$11:$ZZ$200,106,FALSE)=0,"",VLOOKUP($A101,parlvotes_lh!$A$11:$ZZ$200,106,FALSE)))</f>
        <v/>
      </c>
      <c r="P101" s="220" t="str">
        <f>IF(ISERROR(VLOOKUP($A101,parlvotes_lh!$A$11:$ZZ$200,126,FALSE))=TRUE,"",IF(VLOOKUP($A101,parlvotes_lh!$A$11:$ZZ$200,126,FALSE)=0,"",VLOOKUP($A101,parlvotes_lh!$A$11:$ZZ$200,126,FALSE)))</f>
        <v/>
      </c>
      <c r="Q101" s="221" t="str">
        <f>IF(ISERROR(VLOOKUP($A101,parlvotes_lh!$A$11:$ZZ$200,146,FALSE))=TRUE,"",IF(VLOOKUP($A101,parlvotes_lh!$A$11:$ZZ$200,146,FALSE)=0,"",VLOOKUP($A101,parlvotes_lh!$A$11:$ZZ$200,146,FALSE)))</f>
        <v/>
      </c>
      <c r="R101" s="221" t="str">
        <f>IF(ISERROR(VLOOKUP($A101,parlvotes_lh!$A$11:$ZZ$200,166,FALSE))=TRUE,"",IF(VLOOKUP($A101,parlvotes_lh!$A$11:$ZZ$200,166,FALSE)=0,"",VLOOKUP($A101,parlvotes_lh!$A$11:$ZZ$200,166,FALSE)))</f>
        <v/>
      </c>
      <c r="S101" s="221" t="str">
        <f>IF(ISERROR(VLOOKUP($A101,parlvotes_lh!$A$11:$ZZ$200,186,FALSE))=TRUE,"",IF(VLOOKUP($A101,parlvotes_lh!$A$11:$ZZ$200,186,FALSE)=0,"",VLOOKUP($A101,parlvotes_lh!$A$11:$ZZ$200,186,FALSE)))</f>
        <v/>
      </c>
      <c r="T101" s="221" t="str">
        <f>IF(ISERROR(VLOOKUP($A101,parlvotes_lh!$A$11:$ZZ$200,206,FALSE))=TRUE,"",IF(VLOOKUP($A101,parlvotes_lh!$A$11:$ZZ$200,206,FALSE)=0,"",VLOOKUP($A101,parlvotes_lh!$A$11:$ZZ$200,206,FALSE)))</f>
        <v/>
      </c>
      <c r="U101" s="221" t="str">
        <f>IF(ISERROR(VLOOKUP($A101,parlvotes_lh!$A$11:$ZZ$200,226,FALSE))=TRUE,"",IF(VLOOKUP($A101,parlvotes_lh!$A$11:$ZZ$200,226,FALSE)=0,"",VLOOKUP($A101,parlvotes_lh!$A$11:$ZZ$200,226,FALSE)))</f>
        <v/>
      </c>
      <c r="V101" s="221" t="str">
        <f>IF(ISERROR(VLOOKUP($A101,parlvotes_lh!$A$11:$ZZ$200,246,FALSE))=TRUE,"",IF(VLOOKUP($A101,parlvotes_lh!$A$11:$ZZ$200,246,FALSE)=0,"",VLOOKUP($A101,parlvotes_lh!$A$11:$ZZ$200,246,FALSE)))</f>
        <v/>
      </c>
      <c r="W101" s="221" t="str">
        <f>IF(ISERROR(VLOOKUP($A101,parlvotes_lh!$A$11:$ZZ$200,266,FALSE))=TRUE,"",IF(VLOOKUP($A101,parlvotes_lh!$A$11:$ZZ$200,266,FALSE)=0,"",VLOOKUP($A101,parlvotes_lh!$A$11:$ZZ$200,266,FALSE)))</f>
        <v/>
      </c>
      <c r="X101" s="221" t="str">
        <f>IF(ISERROR(VLOOKUP($A101,parlvotes_lh!$A$11:$ZZ$200,286,FALSE))=TRUE,"",IF(VLOOKUP($A101,parlvotes_lh!$A$11:$ZZ$200,286,FALSE)=0,"",VLOOKUP($A101,parlvotes_lh!$A$11:$ZZ$200,286,FALSE)))</f>
        <v/>
      </c>
      <c r="Y101" s="221" t="str">
        <f>IF(ISERROR(VLOOKUP($A101,parlvotes_lh!$A$11:$ZZ$200,306,FALSE))=TRUE,"",IF(VLOOKUP($A101,parlvotes_lh!$A$11:$ZZ$200,306,FALSE)=0,"",VLOOKUP($A101,parlvotes_lh!$A$11:$ZZ$200,306,FALSE)))</f>
        <v/>
      </c>
      <c r="Z101" s="221" t="str">
        <f>IF(ISERROR(VLOOKUP($A101,parlvotes_lh!$A$11:$ZZ$200,326,FALSE))=TRUE,"",IF(VLOOKUP($A101,parlvotes_lh!$A$11:$ZZ$200,326,FALSE)=0,"",VLOOKUP($A101,parlvotes_lh!$A$11:$ZZ$200,326,FALSE)))</f>
        <v/>
      </c>
      <c r="AA101" s="221" t="str">
        <f>IF(ISERROR(VLOOKUP($A101,parlvotes_lh!$A$11:$ZZ$200,346,FALSE))=TRUE,"",IF(VLOOKUP($A101,parlvotes_lh!$A$11:$ZZ$200,346,FALSE)=0,"",VLOOKUP($A101,parlvotes_lh!$A$11:$ZZ$200,346,FALSE)))</f>
        <v/>
      </c>
      <c r="AB101" s="221" t="str">
        <f>IF(ISERROR(VLOOKUP($A101,parlvotes_lh!$A$11:$ZZ$200,366,FALSE))=TRUE,"",IF(VLOOKUP($A101,parlvotes_lh!$A$11:$ZZ$200,366,FALSE)=0,"",VLOOKUP($A101,parlvotes_lh!$A$11:$ZZ$200,366,FALSE)))</f>
        <v/>
      </c>
      <c r="AC101" s="221" t="str">
        <f>IF(ISERROR(VLOOKUP($A101,parlvotes_lh!$A$11:$ZZ$200,386,FALSE))=TRUE,"",IF(VLOOKUP($A101,parlvotes_lh!$A$11:$ZZ$200,386,FALSE)=0,"",VLOOKUP($A101,parlvotes_lh!$A$11:$ZZ$200,386,FALSE)))</f>
        <v/>
      </c>
    </row>
    <row r="102" spans="1:29" ht="13.5" customHeight="1" x14ac:dyDescent="0.25">
      <c r="A102" s="215"/>
      <c r="B102" s="98" t="str">
        <f>IF(A102="","",MID(info_weblinks!$C$3,32,3))</f>
        <v/>
      </c>
      <c r="C102" s="98" t="str">
        <f>IF(info_parties!G102="","",info_parties!G102)</f>
        <v/>
      </c>
      <c r="D102" s="98" t="str">
        <f>IF(info_parties!K102="","",info_parties!K102)</f>
        <v/>
      </c>
      <c r="E102" s="98" t="str">
        <f>IF(info_parties!H102="","",info_parties!H102)</f>
        <v/>
      </c>
      <c r="F102" s="216" t="str">
        <f t="shared" si="12"/>
        <v/>
      </c>
      <c r="G102" s="217" t="str">
        <f t="shared" si="13"/>
        <v/>
      </c>
      <c r="H102" s="218" t="str">
        <f t="shared" si="14"/>
        <v/>
      </c>
      <c r="I102" s="219" t="str">
        <f t="shared" si="15"/>
        <v/>
      </c>
      <c r="J102" s="220" t="str">
        <f>IF(ISERROR(VLOOKUP($A102,parlvotes_lh!$A$11:$ZZ$200,6,FALSE))=TRUE,"",IF(VLOOKUP($A102,parlvotes_lh!$A$11:$ZZ$200,6,FALSE)=0,"",VLOOKUP($A102,parlvotes_lh!$A$11:$ZZ$200,6,FALSE)))</f>
        <v/>
      </c>
      <c r="K102" s="220" t="str">
        <f>IF(ISERROR(VLOOKUP($A102,parlvotes_lh!$A$11:$ZZ$200,26,FALSE))=TRUE,"",IF(VLOOKUP($A102,parlvotes_lh!$A$11:$ZZ$200,26,FALSE)=0,"",VLOOKUP($A102,parlvotes_lh!$A$11:$ZZ$200,26,FALSE)))</f>
        <v/>
      </c>
      <c r="L102" s="220" t="str">
        <f>IF(ISERROR(VLOOKUP($A102,parlvotes_lh!$A$11:$ZZ$200,46,FALSE))=TRUE,"",IF(VLOOKUP($A102,parlvotes_lh!$A$11:$ZZ$200,46,FALSE)=0,"",VLOOKUP($A102,parlvotes_lh!$A$11:$ZZ$200,46,FALSE)))</f>
        <v/>
      </c>
      <c r="M102" s="220" t="str">
        <f>IF(ISERROR(VLOOKUP($A102,parlvotes_lh!$A$11:$ZZ$200,66,FALSE))=TRUE,"",IF(VLOOKUP($A102,parlvotes_lh!$A$11:$ZZ$200,66,FALSE)=0,"",VLOOKUP($A102,parlvotes_lh!$A$11:$ZZ$200,66,FALSE)))</f>
        <v/>
      </c>
      <c r="N102" s="220" t="str">
        <f>IF(ISERROR(VLOOKUP($A102,parlvotes_lh!$A$11:$ZZ$200,86,FALSE))=TRUE,"",IF(VLOOKUP($A102,parlvotes_lh!$A$11:$ZZ$200,86,FALSE)=0,"",VLOOKUP($A102,parlvotes_lh!$A$11:$ZZ$200,86,FALSE)))</f>
        <v/>
      </c>
      <c r="O102" s="220" t="str">
        <f>IF(ISERROR(VLOOKUP($A102,parlvotes_lh!$A$11:$ZZ$200,106,FALSE))=TRUE,"",IF(VLOOKUP($A102,parlvotes_lh!$A$11:$ZZ$200,106,FALSE)=0,"",VLOOKUP($A102,parlvotes_lh!$A$11:$ZZ$200,106,FALSE)))</f>
        <v/>
      </c>
      <c r="P102" s="220" t="str">
        <f>IF(ISERROR(VLOOKUP($A102,parlvotes_lh!$A$11:$ZZ$200,126,FALSE))=TRUE,"",IF(VLOOKUP($A102,parlvotes_lh!$A$11:$ZZ$200,126,FALSE)=0,"",VLOOKUP($A102,parlvotes_lh!$A$11:$ZZ$200,126,FALSE)))</f>
        <v/>
      </c>
      <c r="Q102" s="221" t="str">
        <f>IF(ISERROR(VLOOKUP($A102,parlvotes_lh!$A$11:$ZZ$200,146,FALSE))=TRUE,"",IF(VLOOKUP($A102,parlvotes_lh!$A$11:$ZZ$200,146,FALSE)=0,"",VLOOKUP($A102,parlvotes_lh!$A$11:$ZZ$200,146,FALSE)))</f>
        <v/>
      </c>
      <c r="R102" s="221" t="str">
        <f>IF(ISERROR(VLOOKUP($A102,parlvotes_lh!$A$11:$ZZ$200,166,FALSE))=TRUE,"",IF(VLOOKUP($A102,parlvotes_lh!$A$11:$ZZ$200,166,FALSE)=0,"",VLOOKUP($A102,parlvotes_lh!$A$11:$ZZ$200,166,FALSE)))</f>
        <v/>
      </c>
      <c r="S102" s="221" t="str">
        <f>IF(ISERROR(VLOOKUP($A102,parlvotes_lh!$A$11:$ZZ$200,186,FALSE))=TRUE,"",IF(VLOOKUP($A102,parlvotes_lh!$A$11:$ZZ$200,186,FALSE)=0,"",VLOOKUP($A102,parlvotes_lh!$A$11:$ZZ$200,186,FALSE)))</f>
        <v/>
      </c>
      <c r="T102" s="221" t="str">
        <f>IF(ISERROR(VLOOKUP($A102,parlvotes_lh!$A$11:$ZZ$200,206,FALSE))=TRUE,"",IF(VLOOKUP($A102,parlvotes_lh!$A$11:$ZZ$200,206,FALSE)=0,"",VLOOKUP($A102,parlvotes_lh!$A$11:$ZZ$200,206,FALSE)))</f>
        <v/>
      </c>
      <c r="U102" s="221" t="str">
        <f>IF(ISERROR(VLOOKUP($A102,parlvotes_lh!$A$11:$ZZ$200,226,FALSE))=TRUE,"",IF(VLOOKUP($A102,parlvotes_lh!$A$11:$ZZ$200,226,FALSE)=0,"",VLOOKUP($A102,parlvotes_lh!$A$11:$ZZ$200,226,FALSE)))</f>
        <v/>
      </c>
      <c r="V102" s="221" t="str">
        <f>IF(ISERROR(VLOOKUP($A102,parlvotes_lh!$A$11:$ZZ$200,246,FALSE))=TRUE,"",IF(VLOOKUP($A102,parlvotes_lh!$A$11:$ZZ$200,246,FALSE)=0,"",VLOOKUP($A102,parlvotes_lh!$A$11:$ZZ$200,246,FALSE)))</f>
        <v/>
      </c>
      <c r="W102" s="221" t="str">
        <f>IF(ISERROR(VLOOKUP($A102,parlvotes_lh!$A$11:$ZZ$200,266,FALSE))=TRUE,"",IF(VLOOKUP($A102,parlvotes_lh!$A$11:$ZZ$200,266,FALSE)=0,"",VLOOKUP($A102,parlvotes_lh!$A$11:$ZZ$200,266,FALSE)))</f>
        <v/>
      </c>
      <c r="X102" s="221" t="str">
        <f>IF(ISERROR(VLOOKUP($A102,parlvotes_lh!$A$11:$ZZ$200,286,FALSE))=TRUE,"",IF(VLOOKUP($A102,parlvotes_lh!$A$11:$ZZ$200,286,FALSE)=0,"",VLOOKUP($A102,parlvotes_lh!$A$11:$ZZ$200,286,FALSE)))</f>
        <v/>
      </c>
      <c r="Y102" s="221" t="str">
        <f>IF(ISERROR(VLOOKUP($A102,parlvotes_lh!$A$11:$ZZ$200,306,FALSE))=TRUE,"",IF(VLOOKUP($A102,parlvotes_lh!$A$11:$ZZ$200,306,FALSE)=0,"",VLOOKUP($A102,parlvotes_lh!$A$11:$ZZ$200,306,FALSE)))</f>
        <v/>
      </c>
      <c r="Z102" s="221" t="str">
        <f>IF(ISERROR(VLOOKUP($A102,parlvotes_lh!$A$11:$ZZ$200,326,FALSE))=TRUE,"",IF(VLOOKUP($A102,parlvotes_lh!$A$11:$ZZ$200,326,FALSE)=0,"",VLOOKUP($A102,parlvotes_lh!$A$11:$ZZ$200,326,FALSE)))</f>
        <v/>
      </c>
      <c r="AA102" s="221" t="str">
        <f>IF(ISERROR(VLOOKUP($A102,parlvotes_lh!$A$11:$ZZ$200,346,FALSE))=TRUE,"",IF(VLOOKUP($A102,parlvotes_lh!$A$11:$ZZ$200,346,FALSE)=0,"",VLOOKUP($A102,parlvotes_lh!$A$11:$ZZ$200,346,FALSE)))</f>
        <v/>
      </c>
      <c r="AB102" s="221" t="str">
        <f>IF(ISERROR(VLOOKUP($A102,parlvotes_lh!$A$11:$ZZ$200,366,FALSE))=TRUE,"",IF(VLOOKUP($A102,parlvotes_lh!$A$11:$ZZ$200,366,FALSE)=0,"",VLOOKUP($A102,parlvotes_lh!$A$11:$ZZ$200,366,FALSE)))</f>
        <v/>
      </c>
      <c r="AC102" s="221" t="str">
        <f>IF(ISERROR(VLOOKUP($A102,parlvotes_lh!$A$11:$ZZ$200,386,FALSE))=TRUE,"",IF(VLOOKUP($A102,parlvotes_lh!$A$11:$ZZ$200,386,FALSE)=0,"",VLOOKUP($A102,parlvotes_lh!$A$11:$ZZ$200,386,FALSE)))</f>
        <v/>
      </c>
    </row>
    <row r="103" spans="1:29" ht="13.5" customHeight="1" x14ac:dyDescent="0.25">
      <c r="A103" s="215"/>
      <c r="B103" s="98" t="str">
        <f>IF(A103="","",MID(info_weblinks!$C$3,32,3))</f>
        <v/>
      </c>
      <c r="C103" s="98" t="str">
        <f>IF(info_parties!G103="","",info_parties!G103)</f>
        <v/>
      </c>
      <c r="D103" s="98" t="str">
        <f>IF(info_parties!K103="","",info_parties!K103)</f>
        <v/>
      </c>
      <c r="E103" s="98" t="str">
        <f>IF(info_parties!H103="","",info_parties!H103)</f>
        <v/>
      </c>
      <c r="F103" s="216" t="str">
        <f t="shared" si="12"/>
        <v/>
      </c>
      <c r="G103" s="217" t="str">
        <f t="shared" si="13"/>
        <v/>
      </c>
      <c r="H103" s="218" t="str">
        <f t="shared" si="14"/>
        <v/>
      </c>
      <c r="I103" s="219" t="str">
        <f t="shared" si="15"/>
        <v/>
      </c>
      <c r="J103" s="220" t="str">
        <f>IF(ISERROR(VLOOKUP($A103,parlvotes_lh!$A$11:$ZZ$200,6,FALSE))=TRUE,"",IF(VLOOKUP($A103,parlvotes_lh!$A$11:$ZZ$200,6,FALSE)=0,"",VLOOKUP($A103,parlvotes_lh!$A$11:$ZZ$200,6,FALSE)))</f>
        <v/>
      </c>
      <c r="K103" s="220" t="str">
        <f>IF(ISERROR(VLOOKUP($A103,parlvotes_lh!$A$11:$ZZ$200,26,FALSE))=TRUE,"",IF(VLOOKUP($A103,parlvotes_lh!$A$11:$ZZ$200,26,FALSE)=0,"",VLOOKUP($A103,parlvotes_lh!$A$11:$ZZ$200,26,FALSE)))</f>
        <v/>
      </c>
      <c r="L103" s="220" t="str">
        <f>IF(ISERROR(VLOOKUP($A103,parlvotes_lh!$A$11:$ZZ$200,46,FALSE))=TRUE,"",IF(VLOOKUP($A103,parlvotes_lh!$A$11:$ZZ$200,46,FALSE)=0,"",VLOOKUP($A103,parlvotes_lh!$A$11:$ZZ$200,46,FALSE)))</f>
        <v/>
      </c>
      <c r="M103" s="220" t="str">
        <f>IF(ISERROR(VLOOKUP($A103,parlvotes_lh!$A$11:$ZZ$200,66,FALSE))=TRUE,"",IF(VLOOKUP($A103,parlvotes_lh!$A$11:$ZZ$200,66,FALSE)=0,"",VLOOKUP($A103,parlvotes_lh!$A$11:$ZZ$200,66,FALSE)))</f>
        <v/>
      </c>
      <c r="N103" s="220" t="str">
        <f>IF(ISERROR(VLOOKUP($A103,parlvotes_lh!$A$11:$ZZ$200,86,FALSE))=TRUE,"",IF(VLOOKUP($A103,parlvotes_lh!$A$11:$ZZ$200,86,FALSE)=0,"",VLOOKUP($A103,parlvotes_lh!$A$11:$ZZ$200,86,FALSE)))</f>
        <v/>
      </c>
      <c r="O103" s="220" t="str">
        <f>IF(ISERROR(VLOOKUP($A103,parlvotes_lh!$A$11:$ZZ$200,106,FALSE))=TRUE,"",IF(VLOOKUP($A103,parlvotes_lh!$A$11:$ZZ$200,106,FALSE)=0,"",VLOOKUP($A103,parlvotes_lh!$A$11:$ZZ$200,106,FALSE)))</f>
        <v/>
      </c>
      <c r="P103" s="220" t="str">
        <f>IF(ISERROR(VLOOKUP($A103,parlvotes_lh!$A$11:$ZZ$200,126,FALSE))=TRUE,"",IF(VLOOKUP($A103,parlvotes_lh!$A$11:$ZZ$200,126,FALSE)=0,"",VLOOKUP($A103,parlvotes_lh!$A$11:$ZZ$200,126,FALSE)))</f>
        <v/>
      </c>
      <c r="Q103" s="221" t="str">
        <f>IF(ISERROR(VLOOKUP($A103,parlvotes_lh!$A$11:$ZZ$200,146,FALSE))=TRUE,"",IF(VLOOKUP($A103,parlvotes_lh!$A$11:$ZZ$200,146,FALSE)=0,"",VLOOKUP($A103,parlvotes_lh!$A$11:$ZZ$200,146,FALSE)))</f>
        <v/>
      </c>
      <c r="R103" s="221" t="str">
        <f>IF(ISERROR(VLOOKUP($A103,parlvotes_lh!$A$11:$ZZ$200,166,FALSE))=TRUE,"",IF(VLOOKUP($A103,parlvotes_lh!$A$11:$ZZ$200,166,FALSE)=0,"",VLOOKUP($A103,parlvotes_lh!$A$11:$ZZ$200,166,FALSE)))</f>
        <v/>
      </c>
      <c r="S103" s="221" t="str">
        <f>IF(ISERROR(VLOOKUP($A103,parlvotes_lh!$A$11:$ZZ$200,186,FALSE))=TRUE,"",IF(VLOOKUP($A103,parlvotes_lh!$A$11:$ZZ$200,186,FALSE)=0,"",VLOOKUP($A103,parlvotes_lh!$A$11:$ZZ$200,186,FALSE)))</f>
        <v/>
      </c>
      <c r="T103" s="221" t="str">
        <f>IF(ISERROR(VLOOKUP($A103,parlvotes_lh!$A$11:$ZZ$200,206,FALSE))=TRUE,"",IF(VLOOKUP($A103,parlvotes_lh!$A$11:$ZZ$200,206,FALSE)=0,"",VLOOKUP($A103,parlvotes_lh!$A$11:$ZZ$200,206,FALSE)))</f>
        <v/>
      </c>
      <c r="U103" s="221" t="str">
        <f>IF(ISERROR(VLOOKUP($A103,parlvotes_lh!$A$11:$ZZ$200,226,FALSE))=TRUE,"",IF(VLOOKUP($A103,parlvotes_lh!$A$11:$ZZ$200,226,FALSE)=0,"",VLOOKUP($A103,parlvotes_lh!$A$11:$ZZ$200,226,FALSE)))</f>
        <v/>
      </c>
      <c r="V103" s="221" t="str">
        <f>IF(ISERROR(VLOOKUP($A103,parlvotes_lh!$A$11:$ZZ$200,246,FALSE))=TRUE,"",IF(VLOOKUP($A103,parlvotes_lh!$A$11:$ZZ$200,246,FALSE)=0,"",VLOOKUP($A103,parlvotes_lh!$A$11:$ZZ$200,246,FALSE)))</f>
        <v/>
      </c>
      <c r="W103" s="221" t="str">
        <f>IF(ISERROR(VLOOKUP($A103,parlvotes_lh!$A$11:$ZZ$200,266,FALSE))=TRUE,"",IF(VLOOKUP($A103,parlvotes_lh!$A$11:$ZZ$200,266,FALSE)=0,"",VLOOKUP($A103,parlvotes_lh!$A$11:$ZZ$200,266,FALSE)))</f>
        <v/>
      </c>
      <c r="X103" s="221" t="str">
        <f>IF(ISERROR(VLOOKUP($A103,parlvotes_lh!$A$11:$ZZ$200,286,FALSE))=TRUE,"",IF(VLOOKUP($A103,parlvotes_lh!$A$11:$ZZ$200,286,FALSE)=0,"",VLOOKUP($A103,parlvotes_lh!$A$11:$ZZ$200,286,FALSE)))</f>
        <v/>
      </c>
      <c r="Y103" s="221" t="str">
        <f>IF(ISERROR(VLOOKUP($A103,parlvotes_lh!$A$11:$ZZ$200,306,FALSE))=TRUE,"",IF(VLOOKUP($A103,parlvotes_lh!$A$11:$ZZ$200,306,FALSE)=0,"",VLOOKUP($A103,parlvotes_lh!$A$11:$ZZ$200,306,FALSE)))</f>
        <v/>
      </c>
      <c r="Z103" s="221" t="str">
        <f>IF(ISERROR(VLOOKUP($A103,parlvotes_lh!$A$11:$ZZ$200,326,FALSE))=TRUE,"",IF(VLOOKUP($A103,parlvotes_lh!$A$11:$ZZ$200,326,FALSE)=0,"",VLOOKUP($A103,parlvotes_lh!$A$11:$ZZ$200,326,FALSE)))</f>
        <v/>
      </c>
      <c r="AA103" s="221" t="str">
        <f>IF(ISERROR(VLOOKUP($A103,parlvotes_lh!$A$11:$ZZ$200,346,FALSE))=TRUE,"",IF(VLOOKUP($A103,parlvotes_lh!$A$11:$ZZ$200,346,FALSE)=0,"",VLOOKUP($A103,parlvotes_lh!$A$11:$ZZ$200,346,FALSE)))</f>
        <v/>
      </c>
      <c r="AB103" s="221" t="str">
        <f>IF(ISERROR(VLOOKUP($A103,parlvotes_lh!$A$11:$ZZ$200,366,FALSE))=TRUE,"",IF(VLOOKUP($A103,parlvotes_lh!$A$11:$ZZ$200,366,FALSE)=0,"",VLOOKUP($A103,parlvotes_lh!$A$11:$ZZ$200,366,FALSE)))</f>
        <v/>
      </c>
      <c r="AC103" s="221" t="str">
        <f>IF(ISERROR(VLOOKUP($A103,parlvotes_lh!$A$11:$ZZ$200,386,FALSE))=TRUE,"",IF(VLOOKUP($A103,parlvotes_lh!$A$11:$ZZ$200,386,FALSE)=0,"",VLOOKUP($A103,parlvotes_lh!$A$11:$ZZ$200,386,FALSE)))</f>
        <v/>
      </c>
    </row>
    <row r="104" spans="1:29" ht="13.5" customHeight="1" x14ac:dyDescent="0.25">
      <c r="A104" s="215"/>
      <c r="B104" s="98" t="str">
        <f>IF(A104="","",MID(info_weblinks!$C$3,32,3))</f>
        <v/>
      </c>
      <c r="C104" s="98" t="str">
        <f>IF(info_parties!G104="","",info_parties!G104)</f>
        <v/>
      </c>
      <c r="D104" s="98" t="str">
        <f>IF(info_parties!K104="","",info_parties!K104)</f>
        <v/>
      </c>
      <c r="E104" s="98" t="str">
        <f>IF(info_parties!H104="","",info_parties!H104)</f>
        <v/>
      </c>
      <c r="F104" s="216" t="str">
        <f t="shared" si="12"/>
        <v/>
      </c>
      <c r="G104" s="217" t="str">
        <f t="shared" si="13"/>
        <v/>
      </c>
      <c r="H104" s="218" t="str">
        <f t="shared" si="14"/>
        <v/>
      </c>
      <c r="I104" s="219" t="str">
        <f t="shared" si="15"/>
        <v/>
      </c>
      <c r="J104" s="220" t="str">
        <f>IF(ISERROR(VLOOKUP($A104,parlvotes_lh!$A$11:$ZZ$200,6,FALSE))=TRUE,"",IF(VLOOKUP($A104,parlvotes_lh!$A$11:$ZZ$200,6,FALSE)=0,"",VLOOKUP($A104,parlvotes_lh!$A$11:$ZZ$200,6,FALSE)))</f>
        <v/>
      </c>
      <c r="K104" s="220" t="str">
        <f>IF(ISERROR(VLOOKUP($A104,parlvotes_lh!$A$11:$ZZ$200,26,FALSE))=TRUE,"",IF(VLOOKUP($A104,parlvotes_lh!$A$11:$ZZ$200,26,FALSE)=0,"",VLOOKUP($A104,parlvotes_lh!$A$11:$ZZ$200,26,FALSE)))</f>
        <v/>
      </c>
      <c r="L104" s="220" t="str">
        <f>IF(ISERROR(VLOOKUP($A104,parlvotes_lh!$A$11:$ZZ$200,46,FALSE))=TRUE,"",IF(VLOOKUP($A104,parlvotes_lh!$A$11:$ZZ$200,46,FALSE)=0,"",VLOOKUP($A104,parlvotes_lh!$A$11:$ZZ$200,46,FALSE)))</f>
        <v/>
      </c>
      <c r="M104" s="220" t="str">
        <f>IF(ISERROR(VLOOKUP($A104,parlvotes_lh!$A$11:$ZZ$200,66,FALSE))=TRUE,"",IF(VLOOKUP($A104,parlvotes_lh!$A$11:$ZZ$200,66,FALSE)=0,"",VLOOKUP($A104,parlvotes_lh!$A$11:$ZZ$200,66,FALSE)))</f>
        <v/>
      </c>
      <c r="N104" s="220" t="str">
        <f>IF(ISERROR(VLOOKUP($A104,parlvotes_lh!$A$11:$ZZ$200,86,FALSE))=TRUE,"",IF(VLOOKUP($A104,parlvotes_lh!$A$11:$ZZ$200,86,FALSE)=0,"",VLOOKUP($A104,parlvotes_lh!$A$11:$ZZ$200,86,FALSE)))</f>
        <v/>
      </c>
      <c r="O104" s="220" t="str">
        <f>IF(ISERROR(VLOOKUP($A104,parlvotes_lh!$A$11:$ZZ$200,106,FALSE))=TRUE,"",IF(VLOOKUP($A104,parlvotes_lh!$A$11:$ZZ$200,106,FALSE)=0,"",VLOOKUP($A104,parlvotes_lh!$A$11:$ZZ$200,106,FALSE)))</f>
        <v/>
      </c>
      <c r="P104" s="220" t="str">
        <f>IF(ISERROR(VLOOKUP($A104,parlvotes_lh!$A$11:$ZZ$200,126,FALSE))=TRUE,"",IF(VLOOKUP($A104,parlvotes_lh!$A$11:$ZZ$200,126,FALSE)=0,"",VLOOKUP($A104,parlvotes_lh!$A$11:$ZZ$200,126,FALSE)))</f>
        <v/>
      </c>
      <c r="Q104" s="221" t="str">
        <f>IF(ISERROR(VLOOKUP($A104,parlvotes_lh!$A$11:$ZZ$200,146,FALSE))=TRUE,"",IF(VLOOKUP($A104,parlvotes_lh!$A$11:$ZZ$200,146,FALSE)=0,"",VLOOKUP($A104,parlvotes_lh!$A$11:$ZZ$200,146,FALSE)))</f>
        <v/>
      </c>
      <c r="R104" s="221" t="str">
        <f>IF(ISERROR(VLOOKUP($A104,parlvotes_lh!$A$11:$ZZ$200,166,FALSE))=TRUE,"",IF(VLOOKUP($A104,parlvotes_lh!$A$11:$ZZ$200,166,FALSE)=0,"",VLOOKUP($A104,parlvotes_lh!$A$11:$ZZ$200,166,FALSE)))</f>
        <v/>
      </c>
      <c r="S104" s="221" t="str">
        <f>IF(ISERROR(VLOOKUP($A104,parlvotes_lh!$A$11:$ZZ$200,186,FALSE))=TRUE,"",IF(VLOOKUP($A104,parlvotes_lh!$A$11:$ZZ$200,186,FALSE)=0,"",VLOOKUP($A104,parlvotes_lh!$A$11:$ZZ$200,186,FALSE)))</f>
        <v/>
      </c>
      <c r="T104" s="221" t="str">
        <f>IF(ISERROR(VLOOKUP($A104,parlvotes_lh!$A$11:$ZZ$200,206,FALSE))=TRUE,"",IF(VLOOKUP($A104,parlvotes_lh!$A$11:$ZZ$200,206,FALSE)=0,"",VLOOKUP($A104,parlvotes_lh!$A$11:$ZZ$200,206,FALSE)))</f>
        <v/>
      </c>
      <c r="U104" s="221" t="str">
        <f>IF(ISERROR(VLOOKUP($A104,parlvotes_lh!$A$11:$ZZ$200,226,FALSE))=TRUE,"",IF(VLOOKUP($A104,parlvotes_lh!$A$11:$ZZ$200,226,FALSE)=0,"",VLOOKUP($A104,parlvotes_lh!$A$11:$ZZ$200,226,FALSE)))</f>
        <v/>
      </c>
      <c r="V104" s="221" t="str">
        <f>IF(ISERROR(VLOOKUP($A104,parlvotes_lh!$A$11:$ZZ$200,246,FALSE))=TRUE,"",IF(VLOOKUP($A104,parlvotes_lh!$A$11:$ZZ$200,246,FALSE)=0,"",VLOOKUP($A104,parlvotes_lh!$A$11:$ZZ$200,246,FALSE)))</f>
        <v/>
      </c>
      <c r="W104" s="221" t="str">
        <f>IF(ISERROR(VLOOKUP($A104,parlvotes_lh!$A$11:$ZZ$200,266,FALSE))=TRUE,"",IF(VLOOKUP($A104,parlvotes_lh!$A$11:$ZZ$200,266,FALSE)=0,"",VLOOKUP($A104,parlvotes_lh!$A$11:$ZZ$200,266,FALSE)))</f>
        <v/>
      </c>
      <c r="X104" s="221" t="str">
        <f>IF(ISERROR(VLOOKUP($A104,parlvotes_lh!$A$11:$ZZ$200,286,FALSE))=TRUE,"",IF(VLOOKUP($A104,parlvotes_lh!$A$11:$ZZ$200,286,FALSE)=0,"",VLOOKUP($A104,parlvotes_lh!$A$11:$ZZ$200,286,FALSE)))</f>
        <v/>
      </c>
      <c r="Y104" s="221" t="str">
        <f>IF(ISERROR(VLOOKUP($A104,parlvotes_lh!$A$11:$ZZ$200,306,FALSE))=TRUE,"",IF(VLOOKUP($A104,parlvotes_lh!$A$11:$ZZ$200,306,FALSE)=0,"",VLOOKUP($A104,parlvotes_lh!$A$11:$ZZ$200,306,FALSE)))</f>
        <v/>
      </c>
      <c r="Z104" s="221" t="str">
        <f>IF(ISERROR(VLOOKUP($A104,parlvotes_lh!$A$11:$ZZ$200,326,FALSE))=TRUE,"",IF(VLOOKUP($A104,parlvotes_lh!$A$11:$ZZ$200,326,FALSE)=0,"",VLOOKUP($A104,parlvotes_lh!$A$11:$ZZ$200,326,FALSE)))</f>
        <v/>
      </c>
      <c r="AA104" s="221" t="str">
        <f>IF(ISERROR(VLOOKUP($A104,parlvotes_lh!$A$11:$ZZ$200,346,FALSE))=TRUE,"",IF(VLOOKUP($A104,parlvotes_lh!$A$11:$ZZ$200,346,FALSE)=0,"",VLOOKUP($A104,parlvotes_lh!$A$11:$ZZ$200,346,FALSE)))</f>
        <v/>
      </c>
      <c r="AB104" s="221" t="str">
        <f>IF(ISERROR(VLOOKUP($A104,parlvotes_lh!$A$11:$ZZ$200,366,FALSE))=TRUE,"",IF(VLOOKUP($A104,parlvotes_lh!$A$11:$ZZ$200,366,FALSE)=0,"",VLOOKUP($A104,parlvotes_lh!$A$11:$ZZ$200,366,FALSE)))</f>
        <v/>
      </c>
      <c r="AC104" s="221" t="str">
        <f>IF(ISERROR(VLOOKUP($A104,parlvotes_lh!$A$11:$ZZ$200,386,FALSE))=TRUE,"",IF(VLOOKUP($A104,parlvotes_lh!$A$11:$ZZ$200,386,FALSE)=0,"",VLOOKUP($A104,parlvotes_lh!$A$11:$ZZ$200,386,FALSE)))</f>
        <v/>
      </c>
    </row>
    <row r="105" spans="1:29" ht="13.5" customHeight="1" x14ac:dyDescent="0.25">
      <c r="A105" s="215"/>
      <c r="B105" s="98" t="str">
        <f>IF(A105="","",MID(info_weblinks!$C$3,32,3))</f>
        <v/>
      </c>
      <c r="C105" s="98" t="str">
        <f>IF(info_parties!G105="","",info_parties!G105)</f>
        <v/>
      </c>
      <c r="D105" s="98" t="str">
        <f>IF(info_parties!K105="","",info_parties!K105)</f>
        <v/>
      </c>
      <c r="E105" s="98" t="str">
        <f>IF(info_parties!H105="","",info_parties!H105)</f>
        <v/>
      </c>
      <c r="F105" s="216" t="str">
        <f t="shared" si="12"/>
        <v/>
      </c>
      <c r="G105" s="217" t="str">
        <f t="shared" si="13"/>
        <v/>
      </c>
      <c r="H105" s="218" t="str">
        <f t="shared" si="14"/>
        <v/>
      </c>
      <c r="I105" s="219" t="str">
        <f t="shared" si="15"/>
        <v/>
      </c>
      <c r="J105" s="220" t="str">
        <f>IF(ISERROR(VLOOKUP($A105,parlvotes_lh!$A$11:$ZZ$200,6,FALSE))=TRUE,"",IF(VLOOKUP($A105,parlvotes_lh!$A$11:$ZZ$200,6,FALSE)=0,"",VLOOKUP($A105,parlvotes_lh!$A$11:$ZZ$200,6,FALSE)))</f>
        <v/>
      </c>
      <c r="K105" s="220" t="str">
        <f>IF(ISERROR(VLOOKUP($A105,parlvotes_lh!$A$11:$ZZ$200,26,FALSE))=TRUE,"",IF(VLOOKUP($A105,parlvotes_lh!$A$11:$ZZ$200,26,FALSE)=0,"",VLOOKUP($A105,parlvotes_lh!$A$11:$ZZ$200,26,FALSE)))</f>
        <v/>
      </c>
      <c r="L105" s="220" t="str">
        <f>IF(ISERROR(VLOOKUP($A105,parlvotes_lh!$A$11:$ZZ$200,46,FALSE))=TRUE,"",IF(VLOOKUP($A105,parlvotes_lh!$A$11:$ZZ$200,46,FALSE)=0,"",VLOOKUP($A105,parlvotes_lh!$A$11:$ZZ$200,46,FALSE)))</f>
        <v/>
      </c>
      <c r="M105" s="220" t="str">
        <f>IF(ISERROR(VLOOKUP($A105,parlvotes_lh!$A$11:$ZZ$200,66,FALSE))=TRUE,"",IF(VLOOKUP($A105,parlvotes_lh!$A$11:$ZZ$200,66,FALSE)=0,"",VLOOKUP($A105,parlvotes_lh!$A$11:$ZZ$200,66,FALSE)))</f>
        <v/>
      </c>
      <c r="N105" s="220" t="str">
        <f>IF(ISERROR(VLOOKUP($A105,parlvotes_lh!$A$11:$ZZ$200,86,FALSE))=TRUE,"",IF(VLOOKUP($A105,parlvotes_lh!$A$11:$ZZ$200,86,FALSE)=0,"",VLOOKUP($A105,parlvotes_lh!$A$11:$ZZ$200,86,FALSE)))</f>
        <v/>
      </c>
      <c r="O105" s="220" t="str">
        <f>IF(ISERROR(VLOOKUP($A105,parlvotes_lh!$A$11:$ZZ$200,106,FALSE))=TRUE,"",IF(VLOOKUP($A105,parlvotes_lh!$A$11:$ZZ$200,106,FALSE)=0,"",VLOOKUP($A105,parlvotes_lh!$A$11:$ZZ$200,106,FALSE)))</f>
        <v/>
      </c>
      <c r="P105" s="220" t="str">
        <f>IF(ISERROR(VLOOKUP($A105,parlvotes_lh!$A$11:$ZZ$200,126,FALSE))=TRUE,"",IF(VLOOKUP($A105,parlvotes_lh!$A$11:$ZZ$200,126,FALSE)=0,"",VLOOKUP($A105,parlvotes_lh!$A$11:$ZZ$200,126,FALSE)))</f>
        <v/>
      </c>
      <c r="Q105" s="221" t="str">
        <f>IF(ISERROR(VLOOKUP($A105,parlvotes_lh!$A$11:$ZZ$200,146,FALSE))=TRUE,"",IF(VLOOKUP($A105,parlvotes_lh!$A$11:$ZZ$200,146,FALSE)=0,"",VLOOKUP($A105,parlvotes_lh!$A$11:$ZZ$200,146,FALSE)))</f>
        <v/>
      </c>
      <c r="R105" s="221" t="str">
        <f>IF(ISERROR(VLOOKUP($A105,parlvotes_lh!$A$11:$ZZ$200,166,FALSE))=TRUE,"",IF(VLOOKUP($A105,parlvotes_lh!$A$11:$ZZ$200,166,FALSE)=0,"",VLOOKUP($A105,parlvotes_lh!$A$11:$ZZ$200,166,FALSE)))</f>
        <v/>
      </c>
      <c r="S105" s="221" t="str">
        <f>IF(ISERROR(VLOOKUP($A105,parlvotes_lh!$A$11:$ZZ$200,186,FALSE))=TRUE,"",IF(VLOOKUP($A105,parlvotes_lh!$A$11:$ZZ$200,186,FALSE)=0,"",VLOOKUP($A105,parlvotes_lh!$A$11:$ZZ$200,186,FALSE)))</f>
        <v/>
      </c>
      <c r="T105" s="221" t="str">
        <f>IF(ISERROR(VLOOKUP($A105,parlvotes_lh!$A$11:$ZZ$200,206,FALSE))=TRUE,"",IF(VLOOKUP($A105,parlvotes_lh!$A$11:$ZZ$200,206,FALSE)=0,"",VLOOKUP($A105,parlvotes_lh!$A$11:$ZZ$200,206,FALSE)))</f>
        <v/>
      </c>
      <c r="U105" s="221" t="str">
        <f>IF(ISERROR(VLOOKUP($A105,parlvotes_lh!$A$11:$ZZ$200,226,FALSE))=TRUE,"",IF(VLOOKUP($A105,parlvotes_lh!$A$11:$ZZ$200,226,FALSE)=0,"",VLOOKUP($A105,parlvotes_lh!$A$11:$ZZ$200,226,FALSE)))</f>
        <v/>
      </c>
      <c r="V105" s="221" t="str">
        <f>IF(ISERROR(VLOOKUP($A105,parlvotes_lh!$A$11:$ZZ$200,246,FALSE))=TRUE,"",IF(VLOOKUP($A105,parlvotes_lh!$A$11:$ZZ$200,246,FALSE)=0,"",VLOOKUP($A105,parlvotes_lh!$A$11:$ZZ$200,246,FALSE)))</f>
        <v/>
      </c>
      <c r="W105" s="221" t="str">
        <f>IF(ISERROR(VLOOKUP($A105,parlvotes_lh!$A$11:$ZZ$200,266,FALSE))=TRUE,"",IF(VLOOKUP($A105,parlvotes_lh!$A$11:$ZZ$200,266,FALSE)=0,"",VLOOKUP($A105,parlvotes_lh!$A$11:$ZZ$200,266,FALSE)))</f>
        <v/>
      </c>
      <c r="X105" s="221" t="str">
        <f>IF(ISERROR(VLOOKUP($A105,parlvotes_lh!$A$11:$ZZ$200,286,FALSE))=TRUE,"",IF(VLOOKUP($A105,parlvotes_lh!$A$11:$ZZ$200,286,FALSE)=0,"",VLOOKUP($A105,parlvotes_lh!$A$11:$ZZ$200,286,FALSE)))</f>
        <v/>
      </c>
      <c r="Y105" s="221" t="str">
        <f>IF(ISERROR(VLOOKUP($A105,parlvotes_lh!$A$11:$ZZ$200,306,FALSE))=TRUE,"",IF(VLOOKUP($A105,parlvotes_lh!$A$11:$ZZ$200,306,FALSE)=0,"",VLOOKUP($A105,parlvotes_lh!$A$11:$ZZ$200,306,FALSE)))</f>
        <v/>
      </c>
      <c r="Z105" s="221" t="str">
        <f>IF(ISERROR(VLOOKUP($A105,parlvotes_lh!$A$11:$ZZ$200,326,FALSE))=TRUE,"",IF(VLOOKUP($A105,parlvotes_lh!$A$11:$ZZ$200,326,FALSE)=0,"",VLOOKUP($A105,parlvotes_lh!$A$11:$ZZ$200,326,FALSE)))</f>
        <v/>
      </c>
      <c r="AA105" s="221" t="str">
        <f>IF(ISERROR(VLOOKUP($A105,parlvotes_lh!$A$11:$ZZ$200,346,FALSE))=TRUE,"",IF(VLOOKUP($A105,parlvotes_lh!$A$11:$ZZ$200,346,FALSE)=0,"",VLOOKUP($A105,parlvotes_lh!$A$11:$ZZ$200,346,FALSE)))</f>
        <v/>
      </c>
      <c r="AB105" s="221" t="str">
        <f>IF(ISERROR(VLOOKUP($A105,parlvotes_lh!$A$11:$ZZ$200,366,FALSE))=TRUE,"",IF(VLOOKUP($A105,parlvotes_lh!$A$11:$ZZ$200,366,FALSE)=0,"",VLOOKUP($A105,parlvotes_lh!$A$11:$ZZ$200,366,FALSE)))</f>
        <v/>
      </c>
      <c r="AC105" s="221" t="str">
        <f>IF(ISERROR(VLOOKUP($A105,parlvotes_lh!$A$11:$ZZ$200,386,FALSE))=TRUE,"",IF(VLOOKUP($A105,parlvotes_lh!$A$11:$ZZ$200,386,FALSE)=0,"",VLOOKUP($A105,parlvotes_lh!$A$11:$ZZ$200,386,FALSE)))</f>
        <v/>
      </c>
    </row>
    <row r="106" spans="1:29" ht="13.5" customHeight="1" x14ac:dyDescent="0.25">
      <c r="A106" s="215"/>
      <c r="B106" s="98" t="str">
        <f>IF(A106="","",MID(info_weblinks!$C$3,32,3))</f>
        <v/>
      </c>
      <c r="C106" s="98" t="str">
        <f>IF(info_parties!G106="","",info_parties!G106)</f>
        <v/>
      </c>
      <c r="D106" s="98" t="str">
        <f>IF(info_parties!K106="","",info_parties!K106)</f>
        <v/>
      </c>
      <c r="E106" s="98" t="str">
        <f>IF(info_parties!H106="","",info_parties!H106)</f>
        <v/>
      </c>
      <c r="F106" s="216" t="str">
        <f t="shared" si="12"/>
        <v/>
      </c>
      <c r="G106" s="217" t="str">
        <f t="shared" si="13"/>
        <v/>
      </c>
      <c r="H106" s="218" t="str">
        <f t="shared" si="14"/>
        <v/>
      </c>
      <c r="I106" s="219" t="str">
        <f t="shared" si="15"/>
        <v/>
      </c>
      <c r="J106" s="220" t="str">
        <f>IF(ISERROR(VLOOKUP($A106,parlvotes_lh!$A$11:$ZZ$200,6,FALSE))=TRUE,"",IF(VLOOKUP($A106,parlvotes_lh!$A$11:$ZZ$200,6,FALSE)=0,"",VLOOKUP($A106,parlvotes_lh!$A$11:$ZZ$200,6,FALSE)))</f>
        <v/>
      </c>
      <c r="K106" s="220" t="str">
        <f>IF(ISERROR(VLOOKUP($A106,parlvotes_lh!$A$11:$ZZ$200,26,FALSE))=TRUE,"",IF(VLOOKUP($A106,parlvotes_lh!$A$11:$ZZ$200,26,FALSE)=0,"",VLOOKUP($A106,parlvotes_lh!$A$11:$ZZ$200,26,FALSE)))</f>
        <v/>
      </c>
      <c r="L106" s="220" t="str">
        <f>IF(ISERROR(VLOOKUP($A106,parlvotes_lh!$A$11:$ZZ$200,46,FALSE))=TRUE,"",IF(VLOOKUP($A106,parlvotes_lh!$A$11:$ZZ$200,46,FALSE)=0,"",VLOOKUP($A106,parlvotes_lh!$A$11:$ZZ$200,46,FALSE)))</f>
        <v/>
      </c>
      <c r="M106" s="220" t="str">
        <f>IF(ISERROR(VLOOKUP($A106,parlvotes_lh!$A$11:$ZZ$200,66,FALSE))=TRUE,"",IF(VLOOKUP($A106,parlvotes_lh!$A$11:$ZZ$200,66,FALSE)=0,"",VLOOKUP($A106,parlvotes_lh!$A$11:$ZZ$200,66,FALSE)))</f>
        <v/>
      </c>
      <c r="N106" s="220" t="str">
        <f>IF(ISERROR(VLOOKUP($A106,parlvotes_lh!$A$11:$ZZ$200,86,FALSE))=TRUE,"",IF(VLOOKUP($A106,parlvotes_lh!$A$11:$ZZ$200,86,FALSE)=0,"",VLOOKUP($A106,parlvotes_lh!$A$11:$ZZ$200,86,FALSE)))</f>
        <v/>
      </c>
      <c r="O106" s="220" t="str">
        <f>IF(ISERROR(VLOOKUP($A106,parlvotes_lh!$A$11:$ZZ$200,106,FALSE))=TRUE,"",IF(VLOOKUP($A106,parlvotes_lh!$A$11:$ZZ$200,106,FALSE)=0,"",VLOOKUP($A106,parlvotes_lh!$A$11:$ZZ$200,106,FALSE)))</f>
        <v/>
      </c>
      <c r="P106" s="220" t="str">
        <f>IF(ISERROR(VLOOKUP($A106,parlvotes_lh!$A$11:$ZZ$200,126,FALSE))=TRUE,"",IF(VLOOKUP($A106,parlvotes_lh!$A$11:$ZZ$200,126,FALSE)=0,"",VLOOKUP($A106,parlvotes_lh!$A$11:$ZZ$200,126,FALSE)))</f>
        <v/>
      </c>
      <c r="Q106" s="221" t="str">
        <f>IF(ISERROR(VLOOKUP($A106,parlvotes_lh!$A$11:$ZZ$200,146,FALSE))=TRUE,"",IF(VLOOKUP($A106,parlvotes_lh!$A$11:$ZZ$200,146,FALSE)=0,"",VLOOKUP($A106,parlvotes_lh!$A$11:$ZZ$200,146,FALSE)))</f>
        <v/>
      </c>
      <c r="R106" s="221" t="str">
        <f>IF(ISERROR(VLOOKUP($A106,parlvotes_lh!$A$11:$ZZ$200,166,FALSE))=TRUE,"",IF(VLOOKUP($A106,parlvotes_lh!$A$11:$ZZ$200,166,FALSE)=0,"",VLOOKUP($A106,parlvotes_lh!$A$11:$ZZ$200,166,FALSE)))</f>
        <v/>
      </c>
      <c r="S106" s="221" t="str">
        <f>IF(ISERROR(VLOOKUP($A106,parlvotes_lh!$A$11:$ZZ$200,186,FALSE))=TRUE,"",IF(VLOOKUP($A106,parlvotes_lh!$A$11:$ZZ$200,186,FALSE)=0,"",VLOOKUP($A106,parlvotes_lh!$A$11:$ZZ$200,186,FALSE)))</f>
        <v/>
      </c>
      <c r="T106" s="221" t="str">
        <f>IF(ISERROR(VLOOKUP($A106,parlvotes_lh!$A$11:$ZZ$200,206,FALSE))=TRUE,"",IF(VLOOKUP($A106,parlvotes_lh!$A$11:$ZZ$200,206,FALSE)=0,"",VLOOKUP($A106,parlvotes_lh!$A$11:$ZZ$200,206,FALSE)))</f>
        <v/>
      </c>
      <c r="U106" s="221" t="str">
        <f>IF(ISERROR(VLOOKUP($A106,parlvotes_lh!$A$11:$ZZ$200,226,FALSE))=TRUE,"",IF(VLOOKUP($A106,parlvotes_lh!$A$11:$ZZ$200,226,FALSE)=0,"",VLOOKUP($A106,parlvotes_lh!$A$11:$ZZ$200,226,FALSE)))</f>
        <v/>
      </c>
      <c r="V106" s="221" t="str">
        <f>IF(ISERROR(VLOOKUP($A106,parlvotes_lh!$A$11:$ZZ$200,246,FALSE))=TRUE,"",IF(VLOOKUP($A106,parlvotes_lh!$A$11:$ZZ$200,246,FALSE)=0,"",VLOOKUP($A106,parlvotes_lh!$A$11:$ZZ$200,246,FALSE)))</f>
        <v/>
      </c>
      <c r="W106" s="221" t="str">
        <f>IF(ISERROR(VLOOKUP($A106,parlvotes_lh!$A$11:$ZZ$200,266,FALSE))=TRUE,"",IF(VLOOKUP($A106,parlvotes_lh!$A$11:$ZZ$200,266,FALSE)=0,"",VLOOKUP($A106,parlvotes_lh!$A$11:$ZZ$200,266,FALSE)))</f>
        <v/>
      </c>
      <c r="X106" s="221" t="str">
        <f>IF(ISERROR(VLOOKUP($A106,parlvotes_lh!$A$11:$ZZ$200,286,FALSE))=TRUE,"",IF(VLOOKUP($A106,parlvotes_lh!$A$11:$ZZ$200,286,FALSE)=0,"",VLOOKUP($A106,parlvotes_lh!$A$11:$ZZ$200,286,FALSE)))</f>
        <v/>
      </c>
      <c r="Y106" s="221" t="str">
        <f>IF(ISERROR(VLOOKUP($A106,parlvotes_lh!$A$11:$ZZ$200,306,FALSE))=TRUE,"",IF(VLOOKUP($A106,parlvotes_lh!$A$11:$ZZ$200,306,FALSE)=0,"",VLOOKUP($A106,parlvotes_lh!$A$11:$ZZ$200,306,FALSE)))</f>
        <v/>
      </c>
      <c r="Z106" s="221" t="str">
        <f>IF(ISERROR(VLOOKUP($A106,parlvotes_lh!$A$11:$ZZ$200,326,FALSE))=TRUE,"",IF(VLOOKUP($A106,parlvotes_lh!$A$11:$ZZ$200,326,FALSE)=0,"",VLOOKUP($A106,parlvotes_lh!$A$11:$ZZ$200,326,FALSE)))</f>
        <v/>
      </c>
      <c r="AA106" s="221" t="str">
        <f>IF(ISERROR(VLOOKUP($A106,parlvotes_lh!$A$11:$ZZ$200,346,FALSE))=TRUE,"",IF(VLOOKUP($A106,parlvotes_lh!$A$11:$ZZ$200,346,FALSE)=0,"",VLOOKUP($A106,parlvotes_lh!$A$11:$ZZ$200,346,FALSE)))</f>
        <v/>
      </c>
      <c r="AB106" s="221" t="str">
        <f>IF(ISERROR(VLOOKUP($A106,parlvotes_lh!$A$11:$ZZ$200,366,FALSE))=TRUE,"",IF(VLOOKUP($A106,parlvotes_lh!$A$11:$ZZ$200,366,FALSE)=0,"",VLOOKUP($A106,parlvotes_lh!$A$11:$ZZ$200,366,FALSE)))</f>
        <v/>
      </c>
      <c r="AC106" s="221" t="str">
        <f>IF(ISERROR(VLOOKUP($A106,parlvotes_lh!$A$11:$ZZ$200,386,FALSE))=TRUE,"",IF(VLOOKUP($A106,parlvotes_lh!$A$11:$ZZ$200,386,FALSE)=0,"",VLOOKUP($A106,parlvotes_lh!$A$11:$ZZ$200,386,FALSE)))</f>
        <v/>
      </c>
    </row>
    <row r="107" spans="1:29" ht="13.5" customHeight="1" x14ac:dyDescent="0.25">
      <c r="A107" s="215"/>
      <c r="B107" s="98" t="str">
        <f>IF(A107="","",MID(info_weblinks!$C$3,32,3))</f>
        <v/>
      </c>
      <c r="C107" s="98" t="str">
        <f>IF(info_parties!G107="","",info_parties!G107)</f>
        <v/>
      </c>
      <c r="D107" s="98" t="str">
        <f>IF(info_parties!K107="","",info_parties!K107)</f>
        <v/>
      </c>
      <c r="E107" s="98" t="str">
        <f>IF(info_parties!H107="","",info_parties!H107)</f>
        <v/>
      </c>
      <c r="F107" s="216" t="str">
        <f t="shared" si="12"/>
        <v/>
      </c>
      <c r="G107" s="217" t="str">
        <f t="shared" si="13"/>
        <v/>
      </c>
      <c r="H107" s="218" t="str">
        <f t="shared" si="14"/>
        <v/>
      </c>
      <c r="I107" s="219" t="str">
        <f t="shared" si="15"/>
        <v/>
      </c>
      <c r="J107" s="220" t="str">
        <f>IF(ISERROR(VLOOKUP($A107,parlvotes_lh!$A$11:$ZZ$200,6,FALSE))=TRUE,"",IF(VLOOKUP($A107,parlvotes_lh!$A$11:$ZZ$200,6,FALSE)=0,"",VLOOKUP($A107,parlvotes_lh!$A$11:$ZZ$200,6,FALSE)))</f>
        <v/>
      </c>
      <c r="K107" s="220" t="str">
        <f>IF(ISERROR(VLOOKUP($A107,parlvotes_lh!$A$11:$ZZ$200,26,FALSE))=TRUE,"",IF(VLOOKUP($A107,parlvotes_lh!$A$11:$ZZ$200,26,FALSE)=0,"",VLOOKUP($A107,parlvotes_lh!$A$11:$ZZ$200,26,FALSE)))</f>
        <v/>
      </c>
      <c r="L107" s="220" t="str">
        <f>IF(ISERROR(VLOOKUP($A107,parlvotes_lh!$A$11:$ZZ$200,46,FALSE))=TRUE,"",IF(VLOOKUP($A107,parlvotes_lh!$A$11:$ZZ$200,46,FALSE)=0,"",VLOOKUP($A107,parlvotes_lh!$A$11:$ZZ$200,46,FALSE)))</f>
        <v/>
      </c>
      <c r="M107" s="220" t="str">
        <f>IF(ISERROR(VLOOKUP($A107,parlvotes_lh!$A$11:$ZZ$200,66,FALSE))=TRUE,"",IF(VLOOKUP($A107,parlvotes_lh!$A$11:$ZZ$200,66,FALSE)=0,"",VLOOKUP($A107,parlvotes_lh!$A$11:$ZZ$200,66,FALSE)))</f>
        <v/>
      </c>
      <c r="N107" s="220" t="str">
        <f>IF(ISERROR(VLOOKUP($A107,parlvotes_lh!$A$11:$ZZ$200,86,FALSE))=TRUE,"",IF(VLOOKUP($A107,parlvotes_lh!$A$11:$ZZ$200,86,FALSE)=0,"",VLOOKUP($A107,parlvotes_lh!$A$11:$ZZ$200,86,FALSE)))</f>
        <v/>
      </c>
      <c r="O107" s="220" t="str">
        <f>IF(ISERROR(VLOOKUP($A107,parlvotes_lh!$A$11:$ZZ$200,106,FALSE))=TRUE,"",IF(VLOOKUP($A107,parlvotes_lh!$A$11:$ZZ$200,106,FALSE)=0,"",VLOOKUP($A107,parlvotes_lh!$A$11:$ZZ$200,106,FALSE)))</f>
        <v/>
      </c>
      <c r="P107" s="220" t="str">
        <f>IF(ISERROR(VLOOKUP($A107,parlvotes_lh!$A$11:$ZZ$200,126,FALSE))=TRUE,"",IF(VLOOKUP($A107,parlvotes_lh!$A$11:$ZZ$200,126,FALSE)=0,"",VLOOKUP($A107,parlvotes_lh!$A$11:$ZZ$200,126,FALSE)))</f>
        <v/>
      </c>
      <c r="Q107" s="221" t="str">
        <f>IF(ISERROR(VLOOKUP($A107,parlvotes_lh!$A$11:$ZZ$200,146,FALSE))=TRUE,"",IF(VLOOKUP($A107,parlvotes_lh!$A$11:$ZZ$200,146,FALSE)=0,"",VLOOKUP($A107,parlvotes_lh!$A$11:$ZZ$200,146,FALSE)))</f>
        <v/>
      </c>
      <c r="R107" s="221" t="str">
        <f>IF(ISERROR(VLOOKUP($A107,parlvotes_lh!$A$11:$ZZ$200,166,FALSE))=TRUE,"",IF(VLOOKUP($A107,parlvotes_lh!$A$11:$ZZ$200,166,FALSE)=0,"",VLOOKUP($A107,parlvotes_lh!$A$11:$ZZ$200,166,FALSE)))</f>
        <v/>
      </c>
      <c r="S107" s="221" t="str">
        <f>IF(ISERROR(VLOOKUP($A107,parlvotes_lh!$A$11:$ZZ$200,186,FALSE))=TRUE,"",IF(VLOOKUP($A107,parlvotes_lh!$A$11:$ZZ$200,186,FALSE)=0,"",VLOOKUP($A107,parlvotes_lh!$A$11:$ZZ$200,186,FALSE)))</f>
        <v/>
      </c>
      <c r="T107" s="221" t="str">
        <f>IF(ISERROR(VLOOKUP($A107,parlvotes_lh!$A$11:$ZZ$200,206,FALSE))=TRUE,"",IF(VLOOKUP($A107,parlvotes_lh!$A$11:$ZZ$200,206,FALSE)=0,"",VLOOKUP($A107,parlvotes_lh!$A$11:$ZZ$200,206,FALSE)))</f>
        <v/>
      </c>
      <c r="U107" s="221" t="str">
        <f>IF(ISERROR(VLOOKUP($A107,parlvotes_lh!$A$11:$ZZ$200,226,FALSE))=TRUE,"",IF(VLOOKUP($A107,parlvotes_lh!$A$11:$ZZ$200,226,FALSE)=0,"",VLOOKUP($A107,parlvotes_lh!$A$11:$ZZ$200,226,FALSE)))</f>
        <v/>
      </c>
      <c r="V107" s="221" t="str">
        <f>IF(ISERROR(VLOOKUP($A107,parlvotes_lh!$A$11:$ZZ$200,246,FALSE))=TRUE,"",IF(VLOOKUP($A107,parlvotes_lh!$A$11:$ZZ$200,246,FALSE)=0,"",VLOOKUP($A107,parlvotes_lh!$A$11:$ZZ$200,246,FALSE)))</f>
        <v/>
      </c>
      <c r="W107" s="221" t="str">
        <f>IF(ISERROR(VLOOKUP($A107,parlvotes_lh!$A$11:$ZZ$200,266,FALSE))=TRUE,"",IF(VLOOKUP($A107,parlvotes_lh!$A$11:$ZZ$200,266,FALSE)=0,"",VLOOKUP($A107,parlvotes_lh!$A$11:$ZZ$200,266,FALSE)))</f>
        <v/>
      </c>
      <c r="X107" s="221" t="str">
        <f>IF(ISERROR(VLOOKUP($A107,parlvotes_lh!$A$11:$ZZ$200,286,FALSE))=TRUE,"",IF(VLOOKUP($A107,parlvotes_lh!$A$11:$ZZ$200,286,FALSE)=0,"",VLOOKUP($A107,parlvotes_lh!$A$11:$ZZ$200,286,FALSE)))</f>
        <v/>
      </c>
      <c r="Y107" s="221" t="str">
        <f>IF(ISERROR(VLOOKUP($A107,parlvotes_lh!$A$11:$ZZ$200,306,FALSE))=TRUE,"",IF(VLOOKUP($A107,parlvotes_lh!$A$11:$ZZ$200,306,FALSE)=0,"",VLOOKUP($A107,parlvotes_lh!$A$11:$ZZ$200,306,FALSE)))</f>
        <v/>
      </c>
      <c r="Z107" s="221" t="str">
        <f>IF(ISERROR(VLOOKUP($A107,parlvotes_lh!$A$11:$ZZ$200,326,FALSE))=TRUE,"",IF(VLOOKUP($A107,parlvotes_lh!$A$11:$ZZ$200,326,FALSE)=0,"",VLOOKUP($A107,parlvotes_lh!$A$11:$ZZ$200,326,FALSE)))</f>
        <v/>
      </c>
      <c r="AA107" s="221" t="str">
        <f>IF(ISERROR(VLOOKUP($A107,parlvotes_lh!$A$11:$ZZ$200,346,FALSE))=TRUE,"",IF(VLOOKUP($A107,parlvotes_lh!$A$11:$ZZ$200,346,FALSE)=0,"",VLOOKUP($A107,parlvotes_lh!$A$11:$ZZ$200,346,FALSE)))</f>
        <v/>
      </c>
      <c r="AB107" s="221" t="str">
        <f>IF(ISERROR(VLOOKUP($A107,parlvotes_lh!$A$11:$ZZ$200,366,FALSE))=TRUE,"",IF(VLOOKUP($A107,parlvotes_lh!$A$11:$ZZ$200,366,FALSE)=0,"",VLOOKUP($A107,parlvotes_lh!$A$11:$ZZ$200,366,FALSE)))</f>
        <v/>
      </c>
      <c r="AC107" s="221" t="str">
        <f>IF(ISERROR(VLOOKUP($A107,parlvotes_lh!$A$11:$ZZ$200,386,FALSE))=TRUE,"",IF(VLOOKUP($A107,parlvotes_lh!$A$11:$ZZ$200,386,FALSE)=0,"",VLOOKUP($A107,parlvotes_lh!$A$11:$ZZ$200,386,FALSE)))</f>
        <v/>
      </c>
    </row>
    <row r="108" spans="1:29" ht="13.5" customHeight="1" x14ac:dyDescent="0.25">
      <c r="A108" s="215"/>
      <c r="B108" s="98" t="str">
        <f>IF(A108="","",MID(info_weblinks!$C$3,32,3))</f>
        <v/>
      </c>
      <c r="C108" s="98" t="str">
        <f>IF(info_parties!G108="","",info_parties!G108)</f>
        <v/>
      </c>
      <c r="D108" s="98" t="str">
        <f>IF(info_parties!K108="","",info_parties!K108)</f>
        <v/>
      </c>
      <c r="E108" s="98" t="str">
        <f>IF(info_parties!H108="","",info_parties!H108)</f>
        <v/>
      </c>
      <c r="F108" s="216" t="str">
        <f t="shared" si="12"/>
        <v/>
      </c>
      <c r="G108" s="217" t="str">
        <f t="shared" si="13"/>
        <v/>
      </c>
      <c r="H108" s="218" t="str">
        <f t="shared" si="14"/>
        <v/>
      </c>
      <c r="I108" s="219" t="str">
        <f t="shared" si="15"/>
        <v/>
      </c>
      <c r="J108" s="220" t="str">
        <f>IF(ISERROR(VLOOKUP($A108,parlvotes_lh!$A$11:$ZZ$200,6,FALSE))=TRUE,"",IF(VLOOKUP($A108,parlvotes_lh!$A$11:$ZZ$200,6,FALSE)=0,"",VLOOKUP($A108,parlvotes_lh!$A$11:$ZZ$200,6,FALSE)))</f>
        <v/>
      </c>
      <c r="K108" s="220" t="str">
        <f>IF(ISERROR(VLOOKUP($A108,parlvotes_lh!$A$11:$ZZ$200,26,FALSE))=TRUE,"",IF(VLOOKUP($A108,parlvotes_lh!$A$11:$ZZ$200,26,FALSE)=0,"",VLOOKUP($A108,parlvotes_lh!$A$11:$ZZ$200,26,FALSE)))</f>
        <v/>
      </c>
      <c r="L108" s="220" t="str">
        <f>IF(ISERROR(VLOOKUP($A108,parlvotes_lh!$A$11:$ZZ$200,46,FALSE))=TRUE,"",IF(VLOOKUP($A108,parlvotes_lh!$A$11:$ZZ$200,46,FALSE)=0,"",VLOOKUP($A108,parlvotes_lh!$A$11:$ZZ$200,46,FALSE)))</f>
        <v/>
      </c>
      <c r="M108" s="220" t="str">
        <f>IF(ISERROR(VLOOKUP($A108,parlvotes_lh!$A$11:$ZZ$200,66,FALSE))=TRUE,"",IF(VLOOKUP($A108,parlvotes_lh!$A$11:$ZZ$200,66,FALSE)=0,"",VLOOKUP($A108,parlvotes_lh!$A$11:$ZZ$200,66,FALSE)))</f>
        <v/>
      </c>
      <c r="N108" s="220" t="str">
        <f>IF(ISERROR(VLOOKUP($A108,parlvotes_lh!$A$11:$ZZ$200,86,FALSE))=TRUE,"",IF(VLOOKUP($A108,parlvotes_lh!$A$11:$ZZ$200,86,FALSE)=0,"",VLOOKUP($A108,parlvotes_lh!$A$11:$ZZ$200,86,FALSE)))</f>
        <v/>
      </c>
      <c r="O108" s="220" t="str">
        <f>IF(ISERROR(VLOOKUP($A108,parlvotes_lh!$A$11:$ZZ$200,106,FALSE))=TRUE,"",IF(VLOOKUP($A108,parlvotes_lh!$A$11:$ZZ$200,106,FALSE)=0,"",VLOOKUP($A108,parlvotes_lh!$A$11:$ZZ$200,106,FALSE)))</f>
        <v/>
      </c>
      <c r="P108" s="220" t="str">
        <f>IF(ISERROR(VLOOKUP($A108,parlvotes_lh!$A$11:$ZZ$200,126,FALSE))=TRUE,"",IF(VLOOKUP($A108,parlvotes_lh!$A$11:$ZZ$200,126,FALSE)=0,"",VLOOKUP($A108,parlvotes_lh!$A$11:$ZZ$200,126,FALSE)))</f>
        <v/>
      </c>
      <c r="Q108" s="221" t="str">
        <f>IF(ISERROR(VLOOKUP($A108,parlvotes_lh!$A$11:$ZZ$200,146,FALSE))=TRUE,"",IF(VLOOKUP($A108,parlvotes_lh!$A$11:$ZZ$200,146,FALSE)=0,"",VLOOKUP($A108,parlvotes_lh!$A$11:$ZZ$200,146,FALSE)))</f>
        <v/>
      </c>
      <c r="R108" s="221" t="str">
        <f>IF(ISERROR(VLOOKUP($A108,parlvotes_lh!$A$11:$ZZ$200,166,FALSE))=TRUE,"",IF(VLOOKUP($A108,parlvotes_lh!$A$11:$ZZ$200,166,FALSE)=0,"",VLOOKUP($A108,parlvotes_lh!$A$11:$ZZ$200,166,FALSE)))</f>
        <v/>
      </c>
      <c r="S108" s="221" t="str">
        <f>IF(ISERROR(VLOOKUP($A108,parlvotes_lh!$A$11:$ZZ$200,186,FALSE))=TRUE,"",IF(VLOOKUP($A108,parlvotes_lh!$A$11:$ZZ$200,186,FALSE)=0,"",VLOOKUP($A108,parlvotes_lh!$A$11:$ZZ$200,186,FALSE)))</f>
        <v/>
      </c>
      <c r="T108" s="221" t="str">
        <f>IF(ISERROR(VLOOKUP($A108,parlvotes_lh!$A$11:$ZZ$200,206,FALSE))=TRUE,"",IF(VLOOKUP($A108,parlvotes_lh!$A$11:$ZZ$200,206,FALSE)=0,"",VLOOKUP($A108,parlvotes_lh!$A$11:$ZZ$200,206,FALSE)))</f>
        <v/>
      </c>
      <c r="U108" s="221" t="str">
        <f>IF(ISERROR(VLOOKUP($A108,parlvotes_lh!$A$11:$ZZ$200,226,FALSE))=TRUE,"",IF(VLOOKUP($A108,parlvotes_lh!$A$11:$ZZ$200,226,FALSE)=0,"",VLOOKUP($A108,parlvotes_lh!$A$11:$ZZ$200,226,FALSE)))</f>
        <v/>
      </c>
      <c r="V108" s="221" t="str">
        <f>IF(ISERROR(VLOOKUP($A108,parlvotes_lh!$A$11:$ZZ$200,246,FALSE))=TRUE,"",IF(VLOOKUP($A108,parlvotes_lh!$A$11:$ZZ$200,246,FALSE)=0,"",VLOOKUP($A108,parlvotes_lh!$A$11:$ZZ$200,246,FALSE)))</f>
        <v/>
      </c>
      <c r="W108" s="221" t="str">
        <f>IF(ISERROR(VLOOKUP($A108,parlvotes_lh!$A$11:$ZZ$200,266,FALSE))=TRUE,"",IF(VLOOKUP($A108,parlvotes_lh!$A$11:$ZZ$200,266,FALSE)=0,"",VLOOKUP($A108,parlvotes_lh!$A$11:$ZZ$200,266,FALSE)))</f>
        <v/>
      </c>
      <c r="X108" s="221" t="str">
        <f>IF(ISERROR(VLOOKUP($A108,parlvotes_lh!$A$11:$ZZ$200,286,FALSE))=TRUE,"",IF(VLOOKUP($A108,parlvotes_lh!$A$11:$ZZ$200,286,FALSE)=0,"",VLOOKUP($A108,parlvotes_lh!$A$11:$ZZ$200,286,FALSE)))</f>
        <v/>
      </c>
      <c r="Y108" s="221" t="str">
        <f>IF(ISERROR(VLOOKUP($A108,parlvotes_lh!$A$11:$ZZ$200,306,FALSE))=TRUE,"",IF(VLOOKUP($A108,parlvotes_lh!$A$11:$ZZ$200,306,FALSE)=0,"",VLOOKUP($A108,parlvotes_lh!$A$11:$ZZ$200,306,FALSE)))</f>
        <v/>
      </c>
      <c r="Z108" s="221" t="str">
        <f>IF(ISERROR(VLOOKUP($A108,parlvotes_lh!$A$11:$ZZ$200,326,FALSE))=TRUE,"",IF(VLOOKUP($A108,parlvotes_lh!$A$11:$ZZ$200,326,FALSE)=0,"",VLOOKUP($A108,parlvotes_lh!$A$11:$ZZ$200,326,FALSE)))</f>
        <v/>
      </c>
      <c r="AA108" s="221" t="str">
        <f>IF(ISERROR(VLOOKUP($A108,parlvotes_lh!$A$11:$ZZ$200,346,FALSE))=TRUE,"",IF(VLOOKUP($A108,parlvotes_lh!$A$11:$ZZ$200,346,FALSE)=0,"",VLOOKUP($A108,parlvotes_lh!$A$11:$ZZ$200,346,FALSE)))</f>
        <v/>
      </c>
      <c r="AB108" s="221" t="str">
        <f>IF(ISERROR(VLOOKUP($A108,parlvotes_lh!$A$11:$ZZ$200,366,FALSE))=TRUE,"",IF(VLOOKUP($A108,parlvotes_lh!$A$11:$ZZ$200,366,FALSE)=0,"",VLOOKUP($A108,parlvotes_lh!$A$11:$ZZ$200,366,FALSE)))</f>
        <v/>
      </c>
      <c r="AC108" s="221" t="str">
        <f>IF(ISERROR(VLOOKUP($A108,parlvotes_lh!$A$11:$ZZ$200,386,FALSE))=TRUE,"",IF(VLOOKUP($A108,parlvotes_lh!$A$11:$ZZ$200,386,FALSE)=0,"",VLOOKUP($A108,parlvotes_lh!$A$11:$ZZ$200,386,FALSE)))</f>
        <v/>
      </c>
    </row>
    <row r="109" spans="1:29" ht="13.5" customHeight="1" x14ac:dyDescent="0.25">
      <c r="A109" s="215"/>
      <c r="B109" s="98" t="str">
        <f>IF(A109="","",MID(info_weblinks!$C$3,32,3))</f>
        <v/>
      </c>
      <c r="C109" s="98" t="str">
        <f>IF(info_parties!G109="","",info_parties!G109)</f>
        <v/>
      </c>
      <c r="D109" s="98" t="str">
        <f>IF(info_parties!K109="","",info_parties!K109)</f>
        <v/>
      </c>
      <c r="E109" s="98" t="str">
        <f>IF(info_parties!H109="","",info_parties!H109)</f>
        <v/>
      </c>
      <c r="F109" s="216" t="str">
        <f t="shared" si="12"/>
        <v/>
      </c>
      <c r="G109" s="217" t="str">
        <f t="shared" si="13"/>
        <v/>
      </c>
      <c r="H109" s="218" t="str">
        <f t="shared" si="14"/>
        <v/>
      </c>
      <c r="I109" s="219" t="str">
        <f t="shared" si="15"/>
        <v/>
      </c>
      <c r="J109" s="220" t="str">
        <f>IF(ISERROR(VLOOKUP($A109,parlvotes_lh!$A$11:$ZZ$200,6,FALSE))=TRUE,"",IF(VLOOKUP($A109,parlvotes_lh!$A$11:$ZZ$200,6,FALSE)=0,"",VLOOKUP($A109,parlvotes_lh!$A$11:$ZZ$200,6,FALSE)))</f>
        <v/>
      </c>
      <c r="K109" s="220" t="str">
        <f>IF(ISERROR(VLOOKUP($A109,parlvotes_lh!$A$11:$ZZ$200,26,FALSE))=TRUE,"",IF(VLOOKUP($A109,parlvotes_lh!$A$11:$ZZ$200,26,FALSE)=0,"",VLOOKUP($A109,parlvotes_lh!$A$11:$ZZ$200,26,FALSE)))</f>
        <v/>
      </c>
      <c r="L109" s="220" t="str">
        <f>IF(ISERROR(VLOOKUP($A109,parlvotes_lh!$A$11:$ZZ$200,46,FALSE))=TRUE,"",IF(VLOOKUP($A109,parlvotes_lh!$A$11:$ZZ$200,46,FALSE)=0,"",VLOOKUP($A109,parlvotes_lh!$A$11:$ZZ$200,46,FALSE)))</f>
        <v/>
      </c>
      <c r="M109" s="220" t="str">
        <f>IF(ISERROR(VLOOKUP($A109,parlvotes_lh!$A$11:$ZZ$200,66,FALSE))=TRUE,"",IF(VLOOKUP($A109,parlvotes_lh!$A$11:$ZZ$200,66,FALSE)=0,"",VLOOKUP($A109,parlvotes_lh!$A$11:$ZZ$200,66,FALSE)))</f>
        <v/>
      </c>
      <c r="N109" s="220" t="str">
        <f>IF(ISERROR(VLOOKUP($A109,parlvotes_lh!$A$11:$ZZ$200,86,FALSE))=TRUE,"",IF(VLOOKUP($A109,parlvotes_lh!$A$11:$ZZ$200,86,FALSE)=0,"",VLOOKUP($A109,parlvotes_lh!$A$11:$ZZ$200,86,FALSE)))</f>
        <v/>
      </c>
      <c r="O109" s="220" t="str">
        <f>IF(ISERROR(VLOOKUP($A109,parlvotes_lh!$A$11:$ZZ$200,106,FALSE))=TRUE,"",IF(VLOOKUP($A109,parlvotes_lh!$A$11:$ZZ$200,106,FALSE)=0,"",VLOOKUP($A109,parlvotes_lh!$A$11:$ZZ$200,106,FALSE)))</f>
        <v/>
      </c>
      <c r="P109" s="220" t="str">
        <f>IF(ISERROR(VLOOKUP($A109,parlvotes_lh!$A$11:$ZZ$200,126,FALSE))=TRUE,"",IF(VLOOKUP($A109,parlvotes_lh!$A$11:$ZZ$200,126,FALSE)=0,"",VLOOKUP($A109,parlvotes_lh!$A$11:$ZZ$200,126,FALSE)))</f>
        <v/>
      </c>
      <c r="Q109" s="221" t="str">
        <f>IF(ISERROR(VLOOKUP($A109,parlvotes_lh!$A$11:$ZZ$200,146,FALSE))=TRUE,"",IF(VLOOKUP($A109,parlvotes_lh!$A$11:$ZZ$200,146,FALSE)=0,"",VLOOKUP($A109,parlvotes_lh!$A$11:$ZZ$200,146,FALSE)))</f>
        <v/>
      </c>
      <c r="R109" s="221" t="str">
        <f>IF(ISERROR(VLOOKUP($A109,parlvotes_lh!$A$11:$ZZ$200,166,FALSE))=TRUE,"",IF(VLOOKUP($A109,parlvotes_lh!$A$11:$ZZ$200,166,FALSE)=0,"",VLOOKUP($A109,parlvotes_lh!$A$11:$ZZ$200,166,FALSE)))</f>
        <v/>
      </c>
      <c r="S109" s="221" t="str">
        <f>IF(ISERROR(VLOOKUP($A109,parlvotes_lh!$A$11:$ZZ$200,186,FALSE))=TRUE,"",IF(VLOOKUP($A109,parlvotes_lh!$A$11:$ZZ$200,186,FALSE)=0,"",VLOOKUP($A109,parlvotes_lh!$A$11:$ZZ$200,186,FALSE)))</f>
        <v/>
      </c>
      <c r="T109" s="221" t="str">
        <f>IF(ISERROR(VLOOKUP($A109,parlvotes_lh!$A$11:$ZZ$200,206,FALSE))=TRUE,"",IF(VLOOKUP($A109,parlvotes_lh!$A$11:$ZZ$200,206,FALSE)=0,"",VLOOKUP($A109,parlvotes_lh!$A$11:$ZZ$200,206,FALSE)))</f>
        <v/>
      </c>
      <c r="U109" s="221" t="str">
        <f>IF(ISERROR(VLOOKUP($A109,parlvotes_lh!$A$11:$ZZ$200,226,FALSE))=TRUE,"",IF(VLOOKUP($A109,parlvotes_lh!$A$11:$ZZ$200,226,FALSE)=0,"",VLOOKUP($A109,parlvotes_lh!$A$11:$ZZ$200,226,FALSE)))</f>
        <v/>
      </c>
      <c r="V109" s="221" t="str">
        <f>IF(ISERROR(VLOOKUP($A109,parlvotes_lh!$A$11:$ZZ$200,246,FALSE))=TRUE,"",IF(VLOOKUP($A109,parlvotes_lh!$A$11:$ZZ$200,246,FALSE)=0,"",VLOOKUP($A109,parlvotes_lh!$A$11:$ZZ$200,246,FALSE)))</f>
        <v/>
      </c>
      <c r="W109" s="221" t="str">
        <f>IF(ISERROR(VLOOKUP($A109,parlvotes_lh!$A$11:$ZZ$200,266,FALSE))=TRUE,"",IF(VLOOKUP($A109,parlvotes_lh!$A$11:$ZZ$200,266,FALSE)=0,"",VLOOKUP($A109,parlvotes_lh!$A$11:$ZZ$200,266,FALSE)))</f>
        <v/>
      </c>
      <c r="X109" s="221" t="str">
        <f>IF(ISERROR(VLOOKUP($A109,parlvotes_lh!$A$11:$ZZ$200,286,FALSE))=TRUE,"",IF(VLOOKUP($A109,parlvotes_lh!$A$11:$ZZ$200,286,FALSE)=0,"",VLOOKUP($A109,parlvotes_lh!$A$11:$ZZ$200,286,FALSE)))</f>
        <v/>
      </c>
      <c r="Y109" s="221" t="str">
        <f>IF(ISERROR(VLOOKUP($A109,parlvotes_lh!$A$11:$ZZ$200,306,FALSE))=TRUE,"",IF(VLOOKUP($A109,parlvotes_lh!$A$11:$ZZ$200,306,FALSE)=0,"",VLOOKUP($A109,parlvotes_lh!$A$11:$ZZ$200,306,FALSE)))</f>
        <v/>
      </c>
      <c r="Z109" s="221" t="str">
        <f>IF(ISERROR(VLOOKUP($A109,parlvotes_lh!$A$11:$ZZ$200,326,FALSE))=TRUE,"",IF(VLOOKUP($A109,parlvotes_lh!$A$11:$ZZ$200,326,FALSE)=0,"",VLOOKUP($A109,parlvotes_lh!$A$11:$ZZ$200,326,FALSE)))</f>
        <v/>
      </c>
      <c r="AA109" s="221" t="str">
        <f>IF(ISERROR(VLOOKUP($A109,parlvotes_lh!$A$11:$ZZ$200,346,FALSE))=TRUE,"",IF(VLOOKUP($A109,parlvotes_lh!$A$11:$ZZ$200,346,FALSE)=0,"",VLOOKUP($A109,parlvotes_lh!$A$11:$ZZ$200,346,FALSE)))</f>
        <v/>
      </c>
      <c r="AB109" s="221" t="str">
        <f>IF(ISERROR(VLOOKUP($A109,parlvotes_lh!$A$11:$ZZ$200,366,FALSE))=TRUE,"",IF(VLOOKUP($A109,parlvotes_lh!$A$11:$ZZ$200,366,FALSE)=0,"",VLOOKUP($A109,parlvotes_lh!$A$11:$ZZ$200,366,FALSE)))</f>
        <v/>
      </c>
      <c r="AC109" s="221" t="str">
        <f>IF(ISERROR(VLOOKUP($A109,parlvotes_lh!$A$11:$ZZ$200,386,FALSE))=TRUE,"",IF(VLOOKUP($A109,parlvotes_lh!$A$11:$ZZ$200,386,FALSE)=0,"",VLOOKUP($A109,parlvotes_lh!$A$11:$ZZ$200,386,FALSE)))</f>
        <v/>
      </c>
    </row>
    <row r="110" spans="1:29" ht="13.5" customHeight="1" x14ac:dyDescent="0.25">
      <c r="A110" s="215"/>
      <c r="B110" s="98" t="str">
        <f>IF(A110="","",MID(info_weblinks!$C$3,32,3))</f>
        <v/>
      </c>
      <c r="C110" s="98" t="str">
        <f>IF(info_parties!G110="","",info_parties!G110)</f>
        <v/>
      </c>
      <c r="D110" s="98" t="str">
        <f>IF(info_parties!K110="","",info_parties!K110)</f>
        <v/>
      </c>
      <c r="E110" s="98" t="str">
        <f>IF(info_parties!H110="","",info_parties!H110)</f>
        <v/>
      </c>
      <c r="F110" s="216" t="str">
        <f t="shared" si="12"/>
        <v/>
      </c>
      <c r="G110" s="217" t="str">
        <f t="shared" si="13"/>
        <v/>
      </c>
      <c r="H110" s="218" t="str">
        <f t="shared" si="14"/>
        <v/>
      </c>
      <c r="I110" s="219" t="str">
        <f t="shared" si="15"/>
        <v/>
      </c>
      <c r="J110" s="220" t="str">
        <f>IF(ISERROR(VLOOKUP($A110,parlvotes_lh!$A$11:$ZZ$200,6,FALSE))=TRUE,"",IF(VLOOKUP($A110,parlvotes_lh!$A$11:$ZZ$200,6,FALSE)=0,"",VLOOKUP($A110,parlvotes_lh!$A$11:$ZZ$200,6,FALSE)))</f>
        <v/>
      </c>
      <c r="K110" s="220" t="str">
        <f>IF(ISERROR(VLOOKUP($A110,parlvotes_lh!$A$11:$ZZ$200,26,FALSE))=TRUE,"",IF(VLOOKUP($A110,parlvotes_lh!$A$11:$ZZ$200,26,FALSE)=0,"",VLOOKUP($A110,parlvotes_lh!$A$11:$ZZ$200,26,FALSE)))</f>
        <v/>
      </c>
      <c r="L110" s="220" t="str">
        <f>IF(ISERROR(VLOOKUP($A110,parlvotes_lh!$A$11:$ZZ$200,46,FALSE))=TRUE,"",IF(VLOOKUP($A110,parlvotes_lh!$A$11:$ZZ$200,46,FALSE)=0,"",VLOOKUP($A110,parlvotes_lh!$A$11:$ZZ$200,46,FALSE)))</f>
        <v/>
      </c>
      <c r="M110" s="220" t="str">
        <f>IF(ISERROR(VLOOKUP($A110,parlvotes_lh!$A$11:$ZZ$200,66,FALSE))=TRUE,"",IF(VLOOKUP($A110,parlvotes_lh!$A$11:$ZZ$200,66,FALSE)=0,"",VLOOKUP($A110,parlvotes_lh!$A$11:$ZZ$200,66,FALSE)))</f>
        <v/>
      </c>
      <c r="N110" s="220" t="str">
        <f>IF(ISERROR(VLOOKUP($A110,parlvotes_lh!$A$11:$ZZ$200,86,FALSE))=TRUE,"",IF(VLOOKUP($A110,parlvotes_lh!$A$11:$ZZ$200,86,FALSE)=0,"",VLOOKUP($A110,parlvotes_lh!$A$11:$ZZ$200,86,FALSE)))</f>
        <v/>
      </c>
      <c r="O110" s="220" t="str">
        <f>IF(ISERROR(VLOOKUP($A110,parlvotes_lh!$A$11:$ZZ$200,106,FALSE))=TRUE,"",IF(VLOOKUP($A110,parlvotes_lh!$A$11:$ZZ$200,106,FALSE)=0,"",VLOOKUP($A110,parlvotes_lh!$A$11:$ZZ$200,106,FALSE)))</f>
        <v/>
      </c>
      <c r="P110" s="220" t="str">
        <f>IF(ISERROR(VLOOKUP($A110,parlvotes_lh!$A$11:$ZZ$200,126,FALSE))=TRUE,"",IF(VLOOKUP($A110,parlvotes_lh!$A$11:$ZZ$200,126,FALSE)=0,"",VLOOKUP($A110,parlvotes_lh!$A$11:$ZZ$200,126,FALSE)))</f>
        <v/>
      </c>
      <c r="Q110" s="221" t="str">
        <f>IF(ISERROR(VLOOKUP($A110,parlvotes_lh!$A$11:$ZZ$200,146,FALSE))=TRUE,"",IF(VLOOKUP($A110,parlvotes_lh!$A$11:$ZZ$200,146,FALSE)=0,"",VLOOKUP($A110,parlvotes_lh!$A$11:$ZZ$200,146,FALSE)))</f>
        <v/>
      </c>
      <c r="R110" s="221" t="str">
        <f>IF(ISERROR(VLOOKUP($A110,parlvotes_lh!$A$11:$ZZ$200,166,FALSE))=TRUE,"",IF(VLOOKUP($A110,parlvotes_lh!$A$11:$ZZ$200,166,FALSE)=0,"",VLOOKUP($A110,parlvotes_lh!$A$11:$ZZ$200,166,FALSE)))</f>
        <v/>
      </c>
      <c r="S110" s="221" t="str">
        <f>IF(ISERROR(VLOOKUP($A110,parlvotes_lh!$A$11:$ZZ$200,186,FALSE))=TRUE,"",IF(VLOOKUP($A110,parlvotes_lh!$A$11:$ZZ$200,186,FALSE)=0,"",VLOOKUP($A110,parlvotes_lh!$A$11:$ZZ$200,186,FALSE)))</f>
        <v/>
      </c>
      <c r="T110" s="221" t="str">
        <f>IF(ISERROR(VLOOKUP($A110,parlvotes_lh!$A$11:$ZZ$200,206,FALSE))=TRUE,"",IF(VLOOKUP($A110,parlvotes_lh!$A$11:$ZZ$200,206,FALSE)=0,"",VLOOKUP($A110,parlvotes_lh!$A$11:$ZZ$200,206,FALSE)))</f>
        <v/>
      </c>
      <c r="U110" s="221" t="str">
        <f>IF(ISERROR(VLOOKUP($A110,parlvotes_lh!$A$11:$ZZ$200,226,FALSE))=TRUE,"",IF(VLOOKUP($A110,parlvotes_lh!$A$11:$ZZ$200,226,FALSE)=0,"",VLOOKUP($A110,parlvotes_lh!$A$11:$ZZ$200,226,FALSE)))</f>
        <v/>
      </c>
      <c r="V110" s="221" t="str">
        <f>IF(ISERROR(VLOOKUP($A110,parlvotes_lh!$A$11:$ZZ$200,246,FALSE))=TRUE,"",IF(VLOOKUP($A110,parlvotes_lh!$A$11:$ZZ$200,246,FALSE)=0,"",VLOOKUP($A110,parlvotes_lh!$A$11:$ZZ$200,246,FALSE)))</f>
        <v/>
      </c>
      <c r="W110" s="221" t="str">
        <f>IF(ISERROR(VLOOKUP($A110,parlvotes_lh!$A$11:$ZZ$200,266,FALSE))=TRUE,"",IF(VLOOKUP($A110,parlvotes_lh!$A$11:$ZZ$200,266,FALSE)=0,"",VLOOKUP($A110,parlvotes_lh!$A$11:$ZZ$200,266,FALSE)))</f>
        <v/>
      </c>
      <c r="X110" s="221" t="str">
        <f>IF(ISERROR(VLOOKUP($A110,parlvotes_lh!$A$11:$ZZ$200,286,FALSE))=TRUE,"",IF(VLOOKUP($A110,parlvotes_lh!$A$11:$ZZ$200,286,FALSE)=0,"",VLOOKUP($A110,parlvotes_lh!$A$11:$ZZ$200,286,FALSE)))</f>
        <v/>
      </c>
      <c r="Y110" s="221" t="str">
        <f>IF(ISERROR(VLOOKUP($A110,parlvotes_lh!$A$11:$ZZ$200,306,FALSE))=TRUE,"",IF(VLOOKUP($A110,parlvotes_lh!$A$11:$ZZ$200,306,FALSE)=0,"",VLOOKUP($A110,parlvotes_lh!$A$11:$ZZ$200,306,FALSE)))</f>
        <v/>
      </c>
      <c r="Z110" s="221" t="str">
        <f>IF(ISERROR(VLOOKUP($A110,parlvotes_lh!$A$11:$ZZ$200,326,FALSE))=TRUE,"",IF(VLOOKUP($A110,parlvotes_lh!$A$11:$ZZ$200,326,FALSE)=0,"",VLOOKUP($A110,parlvotes_lh!$A$11:$ZZ$200,326,FALSE)))</f>
        <v/>
      </c>
      <c r="AA110" s="221" t="str">
        <f>IF(ISERROR(VLOOKUP($A110,parlvotes_lh!$A$11:$ZZ$200,346,FALSE))=TRUE,"",IF(VLOOKUP($A110,parlvotes_lh!$A$11:$ZZ$200,346,FALSE)=0,"",VLOOKUP($A110,parlvotes_lh!$A$11:$ZZ$200,346,FALSE)))</f>
        <v/>
      </c>
      <c r="AB110" s="221" t="str">
        <f>IF(ISERROR(VLOOKUP($A110,parlvotes_lh!$A$11:$ZZ$200,366,FALSE))=TRUE,"",IF(VLOOKUP($A110,parlvotes_lh!$A$11:$ZZ$200,366,FALSE)=0,"",VLOOKUP($A110,parlvotes_lh!$A$11:$ZZ$200,366,FALSE)))</f>
        <v/>
      </c>
      <c r="AC110" s="221" t="str">
        <f>IF(ISERROR(VLOOKUP($A110,parlvotes_lh!$A$11:$ZZ$200,386,FALSE))=TRUE,"",IF(VLOOKUP($A110,parlvotes_lh!$A$11:$ZZ$200,386,FALSE)=0,"",VLOOKUP($A110,parlvotes_lh!$A$11:$ZZ$200,386,FALSE)))</f>
        <v/>
      </c>
    </row>
    <row r="111" spans="1:29" ht="13.5" customHeight="1" x14ac:dyDescent="0.25">
      <c r="A111" s="215"/>
      <c r="B111" s="98" t="str">
        <f>IF(A111="","",MID(info_weblinks!$C$3,32,3))</f>
        <v/>
      </c>
      <c r="C111" s="98" t="str">
        <f>IF(info_parties!G111="","",info_parties!G111)</f>
        <v/>
      </c>
      <c r="D111" s="98" t="str">
        <f>IF(info_parties!K111="","",info_parties!K111)</f>
        <v/>
      </c>
      <c r="E111" s="98" t="str">
        <f>IF(info_parties!H111="","",info_parties!H111)</f>
        <v/>
      </c>
      <c r="F111" s="216" t="str">
        <f t="shared" si="12"/>
        <v/>
      </c>
      <c r="G111" s="217" t="str">
        <f t="shared" si="13"/>
        <v/>
      </c>
      <c r="H111" s="218" t="str">
        <f t="shared" si="14"/>
        <v/>
      </c>
      <c r="I111" s="219" t="str">
        <f t="shared" si="15"/>
        <v/>
      </c>
      <c r="J111" s="220" t="str">
        <f>IF(ISERROR(VLOOKUP($A111,parlvotes_lh!$A$11:$ZZ$200,6,FALSE))=TRUE,"",IF(VLOOKUP($A111,parlvotes_lh!$A$11:$ZZ$200,6,FALSE)=0,"",VLOOKUP($A111,parlvotes_lh!$A$11:$ZZ$200,6,FALSE)))</f>
        <v/>
      </c>
      <c r="K111" s="220" t="str">
        <f>IF(ISERROR(VLOOKUP($A111,parlvotes_lh!$A$11:$ZZ$200,26,FALSE))=TRUE,"",IF(VLOOKUP($A111,parlvotes_lh!$A$11:$ZZ$200,26,FALSE)=0,"",VLOOKUP($A111,parlvotes_lh!$A$11:$ZZ$200,26,FALSE)))</f>
        <v/>
      </c>
      <c r="L111" s="220" t="str">
        <f>IF(ISERROR(VLOOKUP($A111,parlvotes_lh!$A$11:$ZZ$200,46,FALSE))=TRUE,"",IF(VLOOKUP($A111,parlvotes_lh!$A$11:$ZZ$200,46,FALSE)=0,"",VLOOKUP($A111,parlvotes_lh!$A$11:$ZZ$200,46,FALSE)))</f>
        <v/>
      </c>
      <c r="M111" s="220" t="str">
        <f>IF(ISERROR(VLOOKUP($A111,parlvotes_lh!$A$11:$ZZ$200,66,FALSE))=TRUE,"",IF(VLOOKUP($A111,parlvotes_lh!$A$11:$ZZ$200,66,FALSE)=0,"",VLOOKUP($A111,parlvotes_lh!$A$11:$ZZ$200,66,FALSE)))</f>
        <v/>
      </c>
      <c r="N111" s="220" t="str">
        <f>IF(ISERROR(VLOOKUP($A111,parlvotes_lh!$A$11:$ZZ$200,86,FALSE))=TRUE,"",IF(VLOOKUP($A111,parlvotes_lh!$A$11:$ZZ$200,86,FALSE)=0,"",VLOOKUP($A111,parlvotes_lh!$A$11:$ZZ$200,86,FALSE)))</f>
        <v/>
      </c>
      <c r="O111" s="220" t="str">
        <f>IF(ISERROR(VLOOKUP($A111,parlvotes_lh!$A$11:$ZZ$200,106,FALSE))=TRUE,"",IF(VLOOKUP($A111,parlvotes_lh!$A$11:$ZZ$200,106,FALSE)=0,"",VLOOKUP($A111,parlvotes_lh!$A$11:$ZZ$200,106,FALSE)))</f>
        <v/>
      </c>
      <c r="P111" s="220" t="str">
        <f>IF(ISERROR(VLOOKUP($A111,parlvotes_lh!$A$11:$ZZ$200,126,FALSE))=TRUE,"",IF(VLOOKUP($A111,parlvotes_lh!$A$11:$ZZ$200,126,FALSE)=0,"",VLOOKUP($A111,parlvotes_lh!$A$11:$ZZ$200,126,FALSE)))</f>
        <v/>
      </c>
      <c r="Q111" s="221" t="str">
        <f>IF(ISERROR(VLOOKUP($A111,parlvotes_lh!$A$11:$ZZ$200,146,FALSE))=TRUE,"",IF(VLOOKUP($A111,parlvotes_lh!$A$11:$ZZ$200,146,FALSE)=0,"",VLOOKUP($A111,parlvotes_lh!$A$11:$ZZ$200,146,FALSE)))</f>
        <v/>
      </c>
      <c r="R111" s="221" t="str">
        <f>IF(ISERROR(VLOOKUP($A111,parlvotes_lh!$A$11:$ZZ$200,166,FALSE))=TRUE,"",IF(VLOOKUP($A111,parlvotes_lh!$A$11:$ZZ$200,166,FALSE)=0,"",VLOOKUP($A111,parlvotes_lh!$A$11:$ZZ$200,166,FALSE)))</f>
        <v/>
      </c>
      <c r="S111" s="221" t="str">
        <f>IF(ISERROR(VLOOKUP($A111,parlvotes_lh!$A$11:$ZZ$200,186,FALSE))=TRUE,"",IF(VLOOKUP($A111,parlvotes_lh!$A$11:$ZZ$200,186,FALSE)=0,"",VLOOKUP($A111,parlvotes_lh!$A$11:$ZZ$200,186,FALSE)))</f>
        <v/>
      </c>
      <c r="T111" s="221" t="str">
        <f>IF(ISERROR(VLOOKUP($A111,parlvotes_lh!$A$11:$ZZ$200,206,FALSE))=TRUE,"",IF(VLOOKUP($A111,parlvotes_lh!$A$11:$ZZ$200,206,FALSE)=0,"",VLOOKUP($A111,parlvotes_lh!$A$11:$ZZ$200,206,FALSE)))</f>
        <v/>
      </c>
      <c r="U111" s="221" t="str">
        <f>IF(ISERROR(VLOOKUP($A111,parlvotes_lh!$A$11:$ZZ$200,226,FALSE))=TRUE,"",IF(VLOOKUP($A111,parlvotes_lh!$A$11:$ZZ$200,226,FALSE)=0,"",VLOOKUP($A111,parlvotes_lh!$A$11:$ZZ$200,226,FALSE)))</f>
        <v/>
      </c>
      <c r="V111" s="221" t="str">
        <f>IF(ISERROR(VLOOKUP($A111,parlvotes_lh!$A$11:$ZZ$200,246,FALSE))=TRUE,"",IF(VLOOKUP($A111,parlvotes_lh!$A$11:$ZZ$200,246,FALSE)=0,"",VLOOKUP($A111,parlvotes_lh!$A$11:$ZZ$200,246,FALSE)))</f>
        <v/>
      </c>
      <c r="W111" s="221" t="str">
        <f>IF(ISERROR(VLOOKUP($A111,parlvotes_lh!$A$11:$ZZ$200,266,FALSE))=TRUE,"",IF(VLOOKUP($A111,parlvotes_lh!$A$11:$ZZ$200,266,FALSE)=0,"",VLOOKUP($A111,parlvotes_lh!$A$11:$ZZ$200,266,FALSE)))</f>
        <v/>
      </c>
      <c r="X111" s="221" t="str">
        <f>IF(ISERROR(VLOOKUP($A111,parlvotes_lh!$A$11:$ZZ$200,286,FALSE))=TRUE,"",IF(VLOOKUP($A111,parlvotes_lh!$A$11:$ZZ$200,286,FALSE)=0,"",VLOOKUP($A111,parlvotes_lh!$A$11:$ZZ$200,286,FALSE)))</f>
        <v/>
      </c>
      <c r="Y111" s="221" t="str">
        <f>IF(ISERROR(VLOOKUP($A111,parlvotes_lh!$A$11:$ZZ$200,306,FALSE))=TRUE,"",IF(VLOOKUP($A111,parlvotes_lh!$A$11:$ZZ$200,306,FALSE)=0,"",VLOOKUP($A111,parlvotes_lh!$A$11:$ZZ$200,306,FALSE)))</f>
        <v/>
      </c>
      <c r="Z111" s="221" t="str">
        <f>IF(ISERROR(VLOOKUP($A111,parlvotes_lh!$A$11:$ZZ$200,326,FALSE))=TRUE,"",IF(VLOOKUP($A111,parlvotes_lh!$A$11:$ZZ$200,326,FALSE)=0,"",VLOOKUP($A111,parlvotes_lh!$A$11:$ZZ$200,326,FALSE)))</f>
        <v/>
      </c>
      <c r="AA111" s="221" t="str">
        <f>IF(ISERROR(VLOOKUP($A111,parlvotes_lh!$A$11:$ZZ$200,346,FALSE))=TRUE,"",IF(VLOOKUP($A111,parlvotes_lh!$A$11:$ZZ$200,346,FALSE)=0,"",VLOOKUP($A111,parlvotes_lh!$A$11:$ZZ$200,346,FALSE)))</f>
        <v/>
      </c>
      <c r="AB111" s="221" t="str">
        <f>IF(ISERROR(VLOOKUP($A111,parlvotes_lh!$A$11:$ZZ$200,366,FALSE))=TRUE,"",IF(VLOOKUP($A111,parlvotes_lh!$A$11:$ZZ$200,366,FALSE)=0,"",VLOOKUP($A111,parlvotes_lh!$A$11:$ZZ$200,366,FALSE)))</f>
        <v/>
      </c>
      <c r="AC111" s="221" t="str">
        <f>IF(ISERROR(VLOOKUP($A111,parlvotes_lh!$A$11:$ZZ$200,386,FALSE))=TRUE,"",IF(VLOOKUP($A111,parlvotes_lh!$A$11:$ZZ$200,386,FALSE)=0,"",VLOOKUP($A111,parlvotes_lh!$A$11:$ZZ$200,386,FALSE)))</f>
        <v/>
      </c>
    </row>
    <row r="112" spans="1:29" ht="13.5" customHeight="1" x14ac:dyDescent="0.25">
      <c r="A112" s="215"/>
      <c r="B112" s="98" t="str">
        <f>IF(A112="","",MID(info_weblinks!$C$3,32,3))</f>
        <v/>
      </c>
      <c r="C112" s="98" t="str">
        <f>IF(info_parties!G112="","",info_parties!G112)</f>
        <v/>
      </c>
      <c r="D112" s="98" t="str">
        <f>IF(info_parties!K112="","",info_parties!K112)</f>
        <v/>
      </c>
      <c r="E112" s="98" t="str">
        <f>IF(info_parties!H112="","",info_parties!H112)</f>
        <v/>
      </c>
      <c r="F112" s="216" t="str">
        <f t="shared" si="12"/>
        <v/>
      </c>
      <c r="G112" s="217" t="str">
        <f t="shared" si="13"/>
        <v/>
      </c>
      <c r="H112" s="218" t="str">
        <f t="shared" si="14"/>
        <v/>
      </c>
      <c r="I112" s="219" t="str">
        <f t="shared" si="15"/>
        <v/>
      </c>
      <c r="J112" s="220" t="str">
        <f>IF(ISERROR(VLOOKUP($A112,parlvotes_lh!$A$11:$ZZ$200,6,FALSE))=TRUE,"",IF(VLOOKUP($A112,parlvotes_lh!$A$11:$ZZ$200,6,FALSE)=0,"",VLOOKUP($A112,parlvotes_lh!$A$11:$ZZ$200,6,FALSE)))</f>
        <v/>
      </c>
      <c r="K112" s="220" t="str">
        <f>IF(ISERROR(VLOOKUP($A112,parlvotes_lh!$A$11:$ZZ$200,26,FALSE))=TRUE,"",IF(VLOOKUP($A112,parlvotes_lh!$A$11:$ZZ$200,26,FALSE)=0,"",VLOOKUP($A112,parlvotes_lh!$A$11:$ZZ$200,26,FALSE)))</f>
        <v/>
      </c>
      <c r="L112" s="220" t="str">
        <f>IF(ISERROR(VLOOKUP($A112,parlvotes_lh!$A$11:$ZZ$200,46,FALSE))=TRUE,"",IF(VLOOKUP($A112,parlvotes_lh!$A$11:$ZZ$200,46,FALSE)=0,"",VLOOKUP($A112,parlvotes_lh!$A$11:$ZZ$200,46,FALSE)))</f>
        <v/>
      </c>
      <c r="M112" s="220" t="str">
        <f>IF(ISERROR(VLOOKUP($A112,parlvotes_lh!$A$11:$ZZ$200,66,FALSE))=TRUE,"",IF(VLOOKUP($A112,parlvotes_lh!$A$11:$ZZ$200,66,FALSE)=0,"",VLOOKUP($A112,parlvotes_lh!$A$11:$ZZ$200,66,FALSE)))</f>
        <v/>
      </c>
      <c r="N112" s="220" t="str">
        <f>IF(ISERROR(VLOOKUP($A112,parlvotes_lh!$A$11:$ZZ$200,86,FALSE))=TRUE,"",IF(VLOOKUP($A112,parlvotes_lh!$A$11:$ZZ$200,86,FALSE)=0,"",VLOOKUP($A112,parlvotes_lh!$A$11:$ZZ$200,86,FALSE)))</f>
        <v/>
      </c>
      <c r="O112" s="220" t="str">
        <f>IF(ISERROR(VLOOKUP($A112,parlvotes_lh!$A$11:$ZZ$200,106,FALSE))=TRUE,"",IF(VLOOKUP($A112,parlvotes_lh!$A$11:$ZZ$200,106,FALSE)=0,"",VLOOKUP($A112,parlvotes_lh!$A$11:$ZZ$200,106,FALSE)))</f>
        <v/>
      </c>
      <c r="P112" s="220" t="str">
        <f>IF(ISERROR(VLOOKUP($A112,parlvotes_lh!$A$11:$ZZ$200,126,FALSE))=TRUE,"",IF(VLOOKUP($A112,parlvotes_lh!$A$11:$ZZ$200,126,FALSE)=0,"",VLOOKUP($A112,parlvotes_lh!$A$11:$ZZ$200,126,FALSE)))</f>
        <v/>
      </c>
      <c r="Q112" s="221" t="str">
        <f>IF(ISERROR(VLOOKUP($A112,parlvotes_lh!$A$11:$ZZ$200,146,FALSE))=TRUE,"",IF(VLOOKUP($A112,parlvotes_lh!$A$11:$ZZ$200,146,FALSE)=0,"",VLOOKUP($A112,parlvotes_lh!$A$11:$ZZ$200,146,FALSE)))</f>
        <v/>
      </c>
      <c r="R112" s="221" t="str">
        <f>IF(ISERROR(VLOOKUP($A112,parlvotes_lh!$A$11:$ZZ$200,166,FALSE))=TRUE,"",IF(VLOOKUP($A112,parlvotes_lh!$A$11:$ZZ$200,166,FALSE)=0,"",VLOOKUP($A112,parlvotes_lh!$A$11:$ZZ$200,166,FALSE)))</f>
        <v/>
      </c>
      <c r="S112" s="221" t="str">
        <f>IF(ISERROR(VLOOKUP($A112,parlvotes_lh!$A$11:$ZZ$200,186,FALSE))=TRUE,"",IF(VLOOKUP($A112,parlvotes_lh!$A$11:$ZZ$200,186,FALSE)=0,"",VLOOKUP($A112,parlvotes_lh!$A$11:$ZZ$200,186,FALSE)))</f>
        <v/>
      </c>
      <c r="T112" s="221" t="str">
        <f>IF(ISERROR(VLOOKUP($A112,parlvotes_lh!$A$11:$ZZ$200,206,FALSE))=TRUE,"",IF(VLOOKUP($A112,parlvotes_lh!$A$11:$ZZ$200,206,FALSE)=0,"",VLOOKUP($A112,parlvotes_lh!$A$11:$ZZ$200,206,FALSE)))</f>
        <v/>
      </c>
      <c r="U112" s="221" t="str">
        <f>IF(ISERROR(VLOOKUP($A112,parlvotes_lh!$A$11:$ZZ$200,226,FALSE))=TRUE,"",IF(VLOOKUP($A112,parlvotes_lh!$A$11:$ZZ$200,226,FALSE)=0,"",VLOOKUP($A112,parlvotes_lh!$A$11:$ZZ$200,226,FALSE)))</f>
        <v/>
      </c>
      <c r="V112" s="221" t="str">
        <f>IF(ISERROR(VLOOKUP($A112,parlvotes_lh!$A$11:$ZZ$200,246,FALSE))=TRUE,"",IF(VLOOKUP($A112,parlvotes_lh!$A$11:$ZZ$200,246,FALSE)=0,"",VLOOKUP($A112,parlvotes_lh!$A$11:$ZZ$200,246,FALSE)))</f>
        <v/>
      </c>
      <c r="W112" s="221" t="str">
        <f>IF(ISERROR(VLOOKUP($A112,parlvotes_lh!$A$11:$ZZ$200,266,FALSE))=TRUE,"",IF(VLOOKUP($A112,parlvotes_lh!$A$11:$ZZ$200,266,FALSE)=0,"",VLOOKUP($A112,parlvotes_lh!$A$11:$ZZ$200,266,FALSE)))</f>
        <v/>
      </c>
      <c r="X112" s="221" t="str">
        <f>IF(ISERROR(VLOOKUP($A112,parlvotes_lh!$A$11:$ZZ$200,286,FALSE))=TRUE,"",IF(VLOOKUP($A112,parlvotes_lh!$A$11:$ZZ$200,286,FALSE)=0,"",VLOOKUP($A112,parlvotes_lh!$A$11:$ZZ$200,286,FALSE)))</f>
        <v/>
      </c>
      <c r="Y112" s="221" t="str">
        <f>IF(ISERROR(VLOOKUP($A112,parlvotes_lh!$A$11:$ZZ$200,306,FALSE))=TRUE,"",IF(VLOOKUP($A112,parlvotes_lh!$A$11:$ZZ$200,306,FALSE)=0,"",VLOOKUP($A112,parlvotes_lh!$A$11:$ZZ$200,306,FALSE)))</f>
        <v/>
      </c>
      <c r="Z112" s="221" t="str">
        <f>IF(ISERROR(VLOOKUP($A112,parlvotes_lh!$A$11:$ZZ$200,326,FALSE))=TRUE,"",IF(VLOOKUP($A112,parlvotes_lh!$A$11:$ZZ$200,326,FALSE)=0,"",VLOOKUP($A112,parlvotes_lh!$A$11:$ZZ$200,326,FALSE)))</f>
        <v/>
      </c>
      <c r="AA112" s="221" t="str">
        <f>IF(ISERROR(VLOOKUP($A112,parlvotes_lh!$A$11:$ZZ$200,346,FALSE))=TRUE,"",IF(VLOOKUP($A112,parlvotes_lh!$A$11:$ZZ$200,346,FALSE)=0,"",VLOOKUP($A112,parlvotes_lh!$A$11:$ZZ$200,346,FALSE)))</f>
        <v/>
      </c>
      <c r="AB112" s="221" t="str">
        <f>IF(ISERROR(VLOOKUP($A112,parlvotes_lh!$A$11:$ZZ$200,366,FALSE))=TRUE,"",IF(VLOOKUP($A112,parlvotes_lh!$A$11:$ZZ$200,366,FALSE)=0,"",VLOOKUP($A112,parlvotes_lh!$A$11:$ZZ$200,366,FALSE)))</f>
        <v/>
      </c>
      <c r="AC112" s="221" t="str">
        <f>IF(ISERROR(VLOOKUP($A112,parlvotes_lh!$A$11:$ZZ$200,386,FALSE))=TRUE,"",IF(VLOOKUP($A112,parlvotes_lh!$A$11:$ZZ$200,386,FALSE)=0,"",VLOOKUP($A112,parlvotes_lh!$A$11:$ZZ$200,386,FALSE)))</f>
        <v/>
      </c>
    </row>
    <row r="113" spans="1:29" ht="13.5" customHeight="1" x14ac:dyDescent="0.25">
      <c r="A113" s="215"/>
      <c r="B113" s="98" t="str">
        <f>IF(A113="","",MID(info_weblinks!$C$3,32,3))</f>
        <v/>
      </c>
      <c r="C113" s="98" t="str">
        <f>IF(info_parties!G113="","",info_parties!G113)</f>
        <v/>
      </c>
      <c r="D113" s="98" t="str">
        <f>IF(info_parties!K113="","",info_parties!K113)</f>
        <v/>
      </c>
      <c r="E113" s="98" t="str">
        <f>IF(info_parties!H113="","",info_parties!H113)</f>
        <v/>
      </c>
      <c r="F113" s="216" t="str">
        <f t="shared" si="12"/>
        <v/>
      </c>
      <c r="G113" s="217" t="str">
        <f t="shared" si="13"/>
        <v/>
      </c>
      <c r="H113" s="218" t="str">
        <f t="shared" si="14"/>
        <v/>
      </c>
      <c r="I113" s="219" t="str">
        <f t="shared" si="15"/>
        <v/>
      </c>
      <c r="J113" s="220" t="str">
        <f>IF(ISERROR(VLOOKUP($A113,parlvotes_lh!$A$11:$ZZ$200,6,FALSE))=TRUE,"",IF(VLOOKUP($A113,parlvotes_lh!$A$11:$ZZ$200,6,FALSE)=0,"",VLOOKUP($A113,parlvotes_lh!$A$11:$ZZ$200,6,FALSE)))</f>
        <v/>
      </c>
      <c r="K113" s="220" t="str">
        <f>IF(ISERROR(VLOOKUP($A113,parlvotes_lh!$A$11:$ZZ$200,26,FALSE))=TRUE,"",IF(VLOOKUP($A113,parlvotes_lh!$A$11:$ZZ$200,26,FALSE)=0,"",VLOOKUP($A113,parlvotes_lh!$A$11:$ZZ$200,26,FALSE)))</f>
        <v/>
      </c>
      <c r="L113" s="220" t="str">
        <f>IF(ISERROR(VLOOKUP($A113,parlvotes_lh!$A$11:$ZZ$200,46,FALSE))=TRUE,"",IF(VLOOKUP($A113,parlvotes_lh!$A$11:$ZZ$200,46,FALSE)=0,"",VLOOKUP($A113,parlvotes_lh!$A$11:$ZZ$200,46,FALSE)))</f>
        <v/>
      </c>
      <c r="M113" s="220" t="str">
        <f>IF(ISERROR(VLOOKUP($A113,parlvotes_lh!$A$11:$ZZ$200,66,FALSE))=TRUE,"",IF(VLOOKUP($A113,parlvotes_lh!$A$11:$ZZ$200,66,FALSE)=0,"",VLOOKUP($A113,parlvotes_lh!$A$11:$ZZ$200,66,FALSE)))</f>
        <v/>
      </c>
      <c r="N113" s="220" t="str">
        <f>IF(ISERROR(VLOOKUP($A113,parlvotes_lh!$A$11:$ZZ$200,86,FALSE))=TRUE,"",IF(VLOOKUP($A113,parlvotes_lh!$A$11:$ZZ$200,86,FALSE)=0,"",VLOOKUP($A113,parlvotes_lh!$A$11:$ZZ$200,86,FALSE)))</f>
        <v/>
      </c>
      <c r="O113" s="220" t="str">
        <f>IF(ISERROR(VLOOKUP($A113,parlvotes_lh!$A$11:$ZZ$200,106,FALSE))=TRUE,"",IF(VLOOKUP($A113,parlvotes_lh!$A$11:$ZZ$200,106,FALSE)=0,"",VLOOKUP($A113,parlvotes_lh!$A$11:$ZZ$200,106,FALSE)))</f>
        <v/>
      </c>
      <c r="P113" s="220" t="str">
        <f>IF(ISERROR(VLOOKUP($A113,parlvotes_lh!$A$11:$ZZ$200,126,FALSE))=TRUE,"",IF(VLOOKUP($A113,parlvotes_lh!$A$11:$ZZ$200,126,FALSE)=0,"",VLOOKUP($A113,parlvotes_lh!$A$11:$ZZ$200,126,FALSE)))</f>
        <v/>
      </c>
      <c r="Q113" s="221" t="str">
        <f>IF(ISERROR(VLOOKUP($A113,parlvotes_lh!$A$11:$ZZ$200,146,FALSE))=TRUE,"",IF(VLOOKUP($A113,parlvotes_lh!$A$11:$ZZ$200,146,FALSE)=0,"",VLOOKUP($A113,parlvotes_lh!$A$11:$ZZ$200,146,FALSE)))</f>
        <v/>
      </c>
      <c r="R113" s="221" t="str">
        <f>IF(ISERROR(VLOOKUP($A113,parlvotes_lh!$A$11:$ZZ$200,166,FALSE))=TRUE,"",IF(VLOOKUP($A113,parlvotes_lh!$A$11:$ZZ$200,166,FALSE)=0,"",VLOOKUP($A113,parlvotes_lh!$A$11:$ZZ$200,166,FALSE)))</f>
        <v/>
      </c>
      <c r="S113" s="221" t="str">
        <f>IF(ISERROR(VLOOKUP($A113,parlvotes_lh!$A$11:$ZZ$200,186,FALSE))=TRUE,"",IF(VLOOKUP($A113,parlvotes_lh!$A$11:$ZZ$200,186,FALSE)=0,"",VLOOKUP($A113,parlvotes_lh!$A$11:$ZZ$200,186,FALSE)))</f>
        <v/>
      </c>
      <c r="T113" s="221" t="str">
        <f>IF(ISERROR(VLOOKUP($A113,parlvotes_lh!$A$11:$ZZ$200,206,FALSE))=TRUE,"",IF(VLOOKUP($A113,parlvotes_lh!$A$11:$ZZ$200,206,FALSE)=0,"",VLOOKUP($A113,parlvotes_lh!$A$11:$ZZ$200,206,FALSE)))</f>
        <v/>
      </c>
      <c r="U113" s="221" t="str">
        <f>IF(ISERROR(VLOOKUP($A113,parlvotes_lh!$A$11:$ZZ$200,226,FALSE))=TRUE,"",IF(VLOOKUP($A113,parlvotes_lh!$A$11:$ZZ$200,226,FALSE)=0,"",VLOOKUP($A113,parlvotes_lh!$A$11:$ZZ$200,226,FALSE)))</f>
        <v/>
      </c>
      <c r="V113" s="221" t="str">
        <f>IF(ISERROR(VLOOKUP($A113,parlvotes_lh!$A$11:$ZZ$200,246,FALSE))=TRUE,"",IF(VLOOKUP($A113,parlvotes_lh!$A$11:$ZZ$200,246,FALSE)=0,"",VLOOKUP($A113,parlvotes_lh!$A$11:$ZZ$200,246,FALSE)))</f>
        <v/>
      </c>
      <c r="W113" s="221" t="str">
        <f>IF(ISERROR(VLOOKUP($A113,parlvotes_lh!$A$11:$ZZ$200,266,FALSE))=TRUE,"",IF(VLOOKUP($A113,parlvotes_lh!$A$11:$ZZ$200,266,FALSE)=0,"",VLOOKUP($A113,parlvotes_lh!$A$11:$ZZ$200,266,FALSE)))</f>
        <v/>
      </c>
      <c r="X113" s="221" t="str">
        <f>IF(ISERROR(VLOOKUP($A113,parlvotes_lh!$A$11:$ZZ$200,286,FALSE))=TRUE,"",IF(VLOOKUP($A113,parlvotes_lh!$A$11:$ZZ$200,286,FALSE)=0,"",VLOOKUP($A113,parlvotes_lh!$A$11:$ZZ$200,286,FALSE)))</f>
        <v/>
      </c>
      <c r="Y113" s="221" t="str">
        <f>IF(ISERROR(VLOOKUP($A113,parlvotes_lh!$A$11:$ZZ$200,306,FALSE))=TRUE,"",IF(VLOOKUP($A113,parlvotes_lh!$A$11:$ZZ$200,306,FALSE)=0,"",VLOOKUP($A113,parlvotes_lh!$A$11:$ZZ$200,306,FALSE)))</f>
        <v/>
      </c>
      <c r="Z113" s="221" t="str">
        <f>IF(ISERROR(VLOOKUP($A113,parlvotes_lh!$A$11:$ZZ$200,326,FALSE))=TRUE,"",IF(VLOOKUP($A113,parlvotes_lh!$A$11:$ZZ$200,326,FALSE)=0,"",VLOOKUP($A113,parlvotes_lh!$A$11:$ZZ$200,326,FALSE)))</f>
        <v/>
      </c>
      <c r="AA113" s="221" t="str">
        <f>IF(ISERROR(VLOOKUP($A113,parlvotes_lh!$A$11:$ZZ$200,346,FALSE))=TRUE,"",IF(VLOOKUP($A113,parlvotes_lh!$A$11:$ZZ$200,346,FALSE)=0,"",VLOOKUP($A113,parlvotes_lh!$A$11:$ZZ$200,346,FALSE)))</f>
        <v/>
      </c>
      <c r="AB113" s="221" t="str">
        <f>IF(ISERROR(VLOOKUP($A113,parlvotes_lh!$A$11:$ZZ$200,366,FALSE))=TRUE,"",IF(VLOOKUP($A113,parlvotes_lh!$A$11:$ZZ$200,366,FALSE)=0,"",VLOOKUP($A113,parlvotes_lh!$A$11:$ZZ$200,366,FALSE)))</f>
        <v/>
      </c>
      <c r="AC113" s="221" t="str">
        <f>IF(ISERROR(VLOOKUP($A113,parlvotes_lh!$A$11:$ZZ$200,386,FALSE))=TRUE,"",IF(VLOOKUP($A113,parlvotes_lh!$A$11:$ZZ$200,386,FALSE)=0,"",VLOOKUP($A113,parlvotes_lh!$A$11:$ZZ$200,386,FALSE)))</f>
        <v/>
      </c>
    </row>
    <row r="114" spans="1:29" ht="13.5" customHeight="1" x14ac:dyDescent="0.25">
      <c r="A114" s="215"/>
      <c r="B114" s="98" t="str">
        <f>IF(A114="","",MID(info_weblinks!$C$3,32,3))</f>
        <v/>
      </c>
      <c r="C114" s="98" t="str">
        <f>IF(info_parties!G114="","",info_parties!G114)</f>
        <v/>
      </c>
      <c r="D114" s="98" t="str">
        <f>IF(info_parties!K114="","",info_parties!K114)</f>
        <v/>
      </c>
      <c r="E114" s="98" t="str">
        <f>IF(info_parties!H114="","",info_parties!H114)</f>
        <v/>
      </c>
      <c r="F114" s="216" t="str">
        <f t="shared" si="12"/>
        <v/>
      </c>
      <c r="G114" s="217" t="str">
        <f t="shared" si="13"/>
        <v/>
      </c>
      <c r="H114" s="218" t="str">
        <f t="shared" si="14"/>
        <v/>
      </c>
      <c r="I114" s="219" t="str">
        <f t="shared" si="15"/>
        <v/>
      </c>
      <c r="J114" s="220" t="str">
        <f>IF(ISERROR(VLOOKUP($A114,parlvotes_lh!$A$11:$ZZ$200,6,FALSE))=TRUE,"",IF(VLOOKUP($A114,parlvotes_lh!$A$11:$ZZ$200,6,FALSE)=0,"",VLOOKUP($A114,parlvotes_lh!$A$11:$ZZ$200,6,FALSE)))</f>
        <v/>
      </c>
      <c r="K114" s="220" t="str">
        <f>IF(ISERROR(VLOOKUP($A114,parlvotes_lh!$A$11:$ZZ$200,26,FALSE))=TRUE,"",IF(VLOOKUP($A114,parlvotes_lh!$A$11:$ZZ$200,26,FALSE)=0,"",VLOOKUP($A114,parlvotes_lh!$A$11:$ZZ$200,26,FALSE)))</f>
        <v/>
      </c>
      <c r="L114" s="220" t="str">
        <f>IF(ISERROR(VLOOKUP($A114,parlvotes_lh!$A$11:$ZZ$200,46,FALSE))=TRUE,"",IF(VLOOKUP($A114,parlvotes_lh!$A$11:$ZZ$200,46,FALSE)=0,"",VLOOKUP($A114,parlvotes_lh!$A$11:$ZZ$200,46,FALSE)))</f>
        <v/>
      </c>
      <c r="M114" s="220" t="str">
        <f>IF(ISERROR(VLOOKUP($A114,parlvotes_lh!$A$11:$ZZ$200,66,FALSE))=TRUE,"",IF(VLOOKUP($A114,parlvotes_lh!$A$11:$ZZ$200,66,FALSE)=0,"",VLOOKUP($A114,parlvotes_lh!$A$11:$ZZ$200,66,FALSE)))</f>
        <v/>
      </c>
      <c r="N114" s="220" t="str">
        <f>IF(ISERROR(VLOOKUP($A114,parlvotes_lh!$A$11:$ZZ$200,86,FALSE))=TRUE,"",IF(VLOOKUP($A114,parlvotes_lh!$A$11:$ZZ$200,86,FALSE)=0,"",VLOOKUP($A114,parlvotes_lh!$A$11:$ZZ$200,86,FALSE)))</f>
        <v/>
      </c>
      <c r="O114" s="220" t="str">
        <f>IF(ISERROR(VLOOKUP($A114,parlvotes_lh!$A$11:$ZZ$200,106,FALSE))=TRUE,"",IF(VLOOKUP($A114,parlvotes_lh!$A$11:$ZZ$200,106,FALSE)=0,"",VLOOKUP($A114,parlvotes_lh!$A$11:$ZZ$200,106,FALSE)))</f>
        <v/>
      </c>
      <c r="P114" s="220" t="str">
        <f>IF(ISERROR(VLOOKUP($A114,parlvotes_lh!$A$11:$ZZ$200,126,FALSE))=TRUE,"",IF(VLOOKUP($A114,parlvotes_lh!$A$11:$ZZ$200,126,FALSE)=0,"",VLOOKUP($A114,parlvotes_lh!$A$11:$ZZ$200,126,FALSE)))</f>
        <v/>
      </c>
      <c r="Q114" s="221" t="str">
        <f>IF(ISERROR(VLOOKUP($A114,parlvotes_lh!$A$11:$ZZ$200,146,FALSE))=TRUE,"",IF(VLOOKUP($A114,parlvotes_lh!$A$11:$ZZ$200,146,FALSE)=0,"",VLOOKUP($A114,parlvotes_lh!$A$11:$ZZ$200,146,FALSE)))</f>
        <v/>
      </c>
      <c r="R114" s="221" t="str">
        <f>IF(ISERROR(VLOOKUP($A114,parlvotes_lh!$A$11:$ZZ$200,166,FALSE))=TRUE,"",IF(VLOOKUP($A114,parlvotes_lh!$A$11:$ZZ$200,166,FALSE)=0,"",VLOOKUP($A114,parlvotes_lh!$A$11:$ZZ$200,166,FALSE)))</f>
        <v/>
      </c>
      <c r="S114" s="221" t="str">
        <f>IF(ISERROR(VLOOKUP($A114,parlvotes_lh!$A$11:$ZZ$200,186,FALSE))=TRUE,"",IF(VLOOKUP($A114,parlvotes_lh!$A$11:$ZZ$200,186,FALSE)=0,"",VLOOKUP($A114,parlvotes_lh!$A$11:$ZZ$200,186,FALSE)))</f>
        <v/>
      </c>
      <c r="T114" s="221" t="str">
        <f>IF(ISERROR(VLOOKUP($A114,parlvotes_lh!$A$11:$ZZ$200,206,FALSE))=TRUE,"",IF(VLOOKUP($A114,parlvotes_lh!$A$11:$ZZ$200,206,FALSE)=0,"",VLOOKUP($A114,parlvotes_lh!$A$11:$ZZ$200,206,FALSE)))</f>
        <v/>
      </c>
      <c r="U114" s="221" t="str">
        <f>IF(ISERROR(VLOOKUP($A114,parlvotes_lh!$A$11:$ZZ$200,226,FALSE))=TRUE,"",IF(VLOOKUP($A114,parlvotes_lh!$A$11:$ZZ$200,226,FALSE)=0,"",VLOOKUP($A114,parlvotes_lh!$A$11:$ZZ$200,226,FALSE)))</f>
        <v/>
      </c>
      <c r="V114" s="221" t="str">
        <f>IF(ISERROR(VLOOKUP($A114,parlvotes_lh!$A$11:$ZZ$200,246,FALSE))=TRUE,"",IF(VLOOKUP($A114,parlvotes_lh!$A$11:$ZZ$200,246,FALSE)=0,"",VLOOKUP($A114,parlvotes_lh!$A$11:$ZZ$200,246,FALSE)))</f>
        <v/>
      </c>
      <c r="W114" s="221" t="str">
        <f>IF(ISERROR(VLOOKUP($A114,parlvotes_lh!$A$11:$ZZ$200,266,FALSE))=TRUE,"",IF(VLOOKUP($A114,parlvotes_lh!$A$11:$ZZ$200,266,FALSE)=0,"",VLOOKUP($A114,parlvotes_lh!$A$11:$ZZ$200,266,FALSE)))</f>
        <v/>
      </c>
      <c r="X114" s="221" t="str">
        <f>IF(ISERROR(VLOOKUP($A114,parlvotes_lh!$A$11:$ZZ$200,286,FALSE))=TRUE,"",IF(VLOOKUP($A114,parlvotes_lh!$A$11:$ZZ$200,286,FALSE)=0,"",VLOOKUP($A114,parlvotes_lh!$A$11:$ZZ$200,286,FALSE)))</f>
        <v/>
      </c>
      <c r="Y114" s="221" t="str">
        <f>IF(ISERROR(VLOOKUP($A114,parlvotes_lh!$A$11:$ZZ$200,306,FALSE))=TRUE,"",IF(VLOOKUP($A114,parlvotes_lh!$A$11:$ZZ$200,306,FALSE)=0,"",VLOOKUP($A114,parlvotes_lh!$A$11:$ZZ$200,306,FALSE)))</f>
        <v/>
      </c>
      <c r="Z114" s="221" t="str">
        <f>IF(ISERROR(VLOOKUP($A114,parlvotes_lh!$A$11:$ZZ$200,326,FALSE))=TRUE,"",IF(VLOOKUP($A114,parlvotes_lh!$A$11:$ZZ$200,326,FALSE)=0,"",VLOOKUP($A114,parlvotes_lh!$A$11:$ZZ$200,326,FALSE)))</f>
        <v/>
      </c>
      <c r="AA114" s="221" t="str">
        <f>IF(ISERROR(VLOOKUP($A114,parlvotes_lh!$A$11:$ZZ$200,346,FALSE))=TRUE,"",IF(VLOOKUP($A114,parlvotes_lh!$A$11:$ZZ$200,346,FALSE)=0,"",VLOOKUP($A114,parlvotes_lh!$A$11:$ZZ$200,346,FALSE)))</f>
        <v/>
      </c>
      <c r="AB114" s="221" t="str">
        <f>IF(ISERROR(VLOOKUP($A114,parlvotes_lh!$A$11:$ZZ$200,366,FALSE))=TRUE,"",IF(VLOOKUP($A114,parlvotes_lh!$A$11:$ZZ$200,366,FALSE)=0,"",VLOOKUP($A114,parlvotes_lh!$A$11:$ZZ$200,366,FALSE)))</f>
        <v/>
      </c>
      <c r="AC114" s="221" t="str">
        <f>IF(ISERROR(VLOOKUP($A114,parlvotes_lh!$A$11:$ZZ$200,386,FALSE))=TRUE,"",IF(VLOOKUP($A114,parlvotes_lh!$A$11:$ZZ$200,386,FALSE)=0,"",VLOOKUP($A114,parlvotes_lh!$A$11:$ZZ$200,386,FALSE)))</f>
        <v/>
      </c>
    </row>
    <row r="115" spans="1:29" ht="13.5" customHeight="1" x14ac:dyDescent="0.25">
      <c r="A115" s="215"/>
      <c r="B115" s="98" t="str">
        <f>IF(A115="","",MID(info_weblinks!$C$3,32,3))</f>
        <v/>
      </c>
      <c r="C115" s="98" t="str">
        <f>IF(info_parties!G115="","",info_parties!G115)</f>
        <v/>
      </c>
      <c r="D115" s="98" t="str">
        <f>IF(info_parties!K115="","",info_parties!K115)</f>
        <v/>
      </c>
      <c r="E115" s="98" t="str">
        <f>IF(info_parties!H115="","",info_parties!H115)</f>
        <v/>
      </c>
      <c r="F115" s="216" t="str">
        <f t="shared" si="12"/>
        <v/>
      </c>
      <c r="G115" s="217" t="str">
        <f t="shared" si="13"/>
        <v/>
      </c>
      <c r="H115" s="218" t="str">
        <f t="shared" si="14"/>
        <v/>
      </c>
      <c r="I115" s="219" t="str">
        <f t="shared" si="15"/>
        <v/>
      </c>
      <c r="J115" s="220" t="str">
        <f>IF(ISERROR(VLOOKUP($A115,parlvotes_lh!$A$11:$ZZ$200,6,FALSE))=TRUE,"",IF(VLOOKUP($A115,parlvotes_lh!$A$11:$ZZ$200,6,FALSE)=0,"",VLOOKUP($A115,parlvotes_lh!$A$11:$ZZ$200,6,FALSE)))</f>
        <v/>
      </c>
      <c r="K115" s="220" t="str">
        <f>IF(ISERROR(VLOOKUP($A115,parlvotes_lh!$A$11:$ZZ$200,26,FALSE))=TRUE,"",IF(VLOOKUP($A115,parlvotes_lh!$A$11:$ZZ$200,26,FALSE)=0,"",VLOOKUP($A115,parlvotes_lh!$A$11:$ZZ$200,26,FALSE)))</f>
        <v/>
      </c>
      <c r="L115" s="220" t="str">
        <f>IF(ISERROR(VLOOKUP($A115,parlvotes_lh!$A$11:$ZZ$200,46,FALSE))=TRUE,"",IF(VLOOKUP($A115,parlvotes_lh!$A$11:$ZZ$200,46,FALSE)=0,"",VLOOKUP($A115,parlvotes_lh!$A$11:$ZZ$200,46,FALSE)))</f>
        <v/>
      </c>
      <c r="M115" s="220" t="str">
        <f>IF(ISERROR(VLOOKUP($A115,parlvotes_lh!$A$11:$ZZ$200,66,FALSE))=TRUE,"",IF(VLOOKUP($A115,parlvotes_lh!$A$11:$ZZ$200,66,FALSE)=0,"",VLOOKUP($A115,parlvotes_lh!$A$11:$ZZ$200,66,FALSE)))</f>
        <v/>
      </c>
      <c r="N115" s="220" t="str">
        <f>IF(ISERROR(VLOOKUP($A115,parlvotes_lh!$A$11:$ZZ$200,86,FALSE))=TRUE,"",IF(VLOOKUP($A115,parlvotes_lh!$A$11:$ZZ$200,86,FALSE)=0,"",VLOOKUP($A115,parlvotes_lh!$A$11:$ZZ$200,86,FALSE)))</f>
        <v/>
      </c>
      <c r="O115" s="220" t="str">
        <f>IF(ISERROR(VLOOKUP($A115,parlvotes_lh!$A$11:$ZZ$200,106,FALSE))=TRUE,"",IF(VLOOKUP($A115,parlvotes_lh!$A$11:$ZZ$200,106,FALSE)=0,"",VLOOKUP($A115,parlvotes_lh!$A$11:$ZZ$200,106,FALSE)))</f>
        <v/>
      </c>
      <c r="P115" s="220" t="str">
        <f>IF(ISERROR(VLOOKUP($A115,parlvotes_lh!$A$11:$ZZ$200,126,FALSE))=TRUE,"",IF(VLOOKUP($A115,parlvotes_lh!$A$11:$ZZ$200,126,FALSE)=0,"",VLOOKUP($A115,parlvotes_lh!$A$11:$ZZ$200,126,FALSE)))</f>
        <v/>
      </c>
      <c r="Q115" s="221" t="str">
        <f>IF(ISERROR(VLOOKUP($A115,parlvotes_lh!$A$11:$ZZ$200,146,FALSE))=TRUE,"",IF(VLOOKUP($A115,parlvotes_lh!$A$11:$ZZ$200,146,FALSE)=0,"",VLOOKUP($A115,parlvotes_lh!$A$11:$ZZ$200,146,FALSE)))</f>
        <v/>
      </c>
      <c r="R115" s="221" t="str">
        <f>IF(ISERROR(VLOOKUP($A115,parlvotes_lh!$A$11:$ZZ$200,166,FALSE))=TRUE,"",IF(VLOOKUP($A115,parlvotes_lh!$A$11:$ZZ$200,166,FALSE)=0,"",VLOOKUP($A115,parlvotes_lh!$A$11:$ZZ$200,166,FALSE)))</f>
        <v/>
      </c>
      <c r="S115" s="221" t="str">
        <f>IF(ISERROR(VLOOKUP($A115,parlvotes_lh!$A$11:$ZZ$200,186,FALSE))=TRUE,"",IF(VLOOKUP($A115,parlvotes_lh!$A$11:$ZZ$200,186,FALSE)=0,"",VLOOKUP($A115,parlvotes_lh!$A$11:$ZZ$200,186,FALSE)))</f>
        <v/>
      </c>
      <c r="T115" s="221" t="str">
        <f>IF(ISERROR(VLOOKUP($A115,parlvotes_lh!$A$11:$ZZ$200,206,FALSE))=TRUE,"",IF(VLOOKUP($A115,parlvotes_lh!$A$11:$ZZ$200,206,FALSE)=0,"",VLOOKUP($A115,parlvotes_lh!$A$11:$ZZ$200,206,FALSE)))</f>
        <v/>
      </c>
      <c r="U115" s="221" t="str">
        <f>IF(ISERROR(VLOOKUP($A115,parlvotes_lh!$A$11:$ZZ$200,226,FALSE))=TRUE,"",IF(VLOOKUP($A115,parlvotes_lh!$A$11:$ZZ$200,226,FALSE)=0,"",VLOOKUP($A115,parlvotes_lh!$A$11:$ZZ$200,226,FALSE)))</f>
        <v/>
      </c>
      <c r="V115" s="221" t="str">
        <f>IF(ISERROR(VLOOKUP($A115,parlvotes_lh!$A$11:$ZZ$200,246,FALSE))=TRUE,"",IF(VLOOKUP($A115,parlvotes_lh!$A$11:$ZZ$200,246,FALSE)=0,"",VLOOKUP($A115,parlvotes_lh!$A$11:$ZZ$200,246,FALSE)))</f>
        <v/>
      </c>
      <c r="W115" s="221" t="str">
        <f>IF(ISERROR(VLOOKUP($A115,parlvotes_lh!$A$11:$ZZ$200,266,FALSE))=TRUE,"",IF(VLOOKUP($A115,parlvotes_lh!$A$11:$ZZ$200,266,FALSE)=0,"",VLOOKUP($A115,parlvotes_lh!$A$11:$ZZ$200,266,FALSE)))</f>
        <v/>
      </c>
      <c r="X115" s="221" t="str">
        <f>IF(ISERROR(VLOOKUP($A115,parlvotes_lh!$A$11:$ZZ$200,286,FALSE))=TRUE,"",IF(VLOOKUP($A115,parlvotes_lh!$A$11:$ZZ$200,286,FALSE)=0,"",VLOOKUP($A115,parlvotes_lh!$A$11:$ZZ$200,286,FALSE)))</f>
        <v/>
      </c>
      <c r="Y115" s="221" t="str">
        <f>IF(ISERROR(VLOOKUP($A115,parlvotes_lh!$A$11:$ZZ$200,306,FALSE))=TRUE,"",IF(VLOOKUP($A115,parlvotes_lh!$A$11:$ZZ$200,306,FALSE)=0,"",VLOOKUP($A115,parlvotes_lh!$A$11:$ZZ$200,306,FALSE)))</f>
        <v/>
      </c>
      <c r="Z115" s="221" t="str">
        <f>IF(ISERROR(VLOOKUP($A115,parlvotes_lh!$A$11:$ZZ$200,326,FALSE))=TRUE,"",IF(VLOOKUP($A115,parlvotes_lh!$A$11:$ZZ$200,326,FALSE)=0,"",VLOOKUP($A115,parlvotes_lh!$A$11:$ZZ$200,326,FALSE)))</f>
        <v/>
      </c>
      <c r="AA115" s="221" t="str">
        <f>IF(ISERROR(VLOOKUP($A115,parlvotes_lh!$A$11:$ZZ$200,346,FALSE))=TRUE,"",IF(VLOOKUP($A115,parlvotes_lh!$A$11:$ZZ$200,346,FALSE)=0,"",VLOOKUP($A115,parlvotes_lh!$A$11:$ZZ$200,346,FALSE)))</f>
        <v/>
      </c>
      <c r="AB115" s="221" t="str">
        <f>IF(ISERROR(VLOOKUP($A115,parlvotes_lh!$A$11:$ZZ$200,366,FALSE))=TRUE,"",IF(VLOOKUP($A115,parlvotes_lh!$A$11:$ZZ$200,366,FALSE)=0,"",VLOOKUP($A115,parlvotes_lh!$A$11:$ZZ$200,366,FALSE)))</f>
        <v/>
      </c>
      <c r="AC115" s="221" t="str">
        <f>IF(ISERROR(VLOOKUP($A115,parlvotes_lh!$A$11:$ZZ$200,386,FALSE))=TRUE,"",IF(VLOOKUP($A115,parlvotes_lh!$A$11:$ZZ$200,386,FALSE)=0,"",VLOOKUP($A115,parlvotes_lh!$A$11:$ZZ$200,386,FALSE)))</f>
        <v/>
      </c>
    </row>
    <row r="116" spans="1:29" ht="13.5" customHeight="1" x14ac:dyDescent="0.25">
      <c r="A116" s="215"/>
      <c r="B116" s="98" t="str">
        <f>IF(A116="","",MID(info_weblinks!$C$3,32,3))</f>
        <v/>
      </c>
      <c r="C116" s="98" t="str">
        <f>IF(info_parties!G116="","",info_parties!G116)</f>
        <v/>
      </c>
      <c r="D116" s="98" t="str">
        <f>IF(info_parties!K116="","",info_parties!K116)</f>
        <v/>
      </c>
      <c r="E116" s="98" t="str">
        <f>IF(info_parties!H116="","",info_parties!H116)</f>
        <v/>
      </c>
      <c r="F116" s="216" t="str">
        <f t="shared" si="12"/>
        <v/>
      </c>
      <c r="G116" s="217" t="str">
        <f t="shared" si="13"/>
        <v/>
      </c>
      <c r="H116" s="218" t="str">
        <f t="shared" si="14"/>
        <v/>
      </c>
      <c r="I116" s="219" t="str">
        <f t="shared" si="15"/>
        <v/>
      </c>
      <c r="J116" s="220" t="str">
        <f>IF(ISERROR(VLOOKUP($A116,parlvotes_lh!$A$11:$ZZ$200,6,FALSE))=TRUE,"",IF(VLOOKUP($A116,parlvotes_lh!$A$11:$ZZ$200,6,FALSE)=0,"",VLOOKUP($A116,parlvotes_lh!$A$11:$ZZ$200,6,FALSE)))</f>
        <v/>
      </c>
      <c r="K116" s="220" t="str">
        <f>IF(ISERROR(VLOOKUP($A116,parlvotes_lh!$A$11:$ZZ$200,26,FALSE))=TRUE,"",IF(VLOOKUP($A116,parlvotes_lh!$A$11:$ZZ$200,26,FALSE)=0,"",VLOOKUP($A116,parlvotes_lh!$A$11:$ZZ$200,26,FALSE)))</f>
        <v/>
      </c>
      <c r="L116" s="220" t="str">
        <f>IF(ISERROR(VLOOKUP($A116,parlvotes_lh!$A$11:$ZZ$200,46,FALSE))=TRUE,"",IF(VLOOKUP($A116,parlvotes_lh!$A$11:$ZZ$200,46,FALSE)=0,"",VLOOKUP($A116,parlvotes_lh!$A$11:$ZZ$200,46,FALSE)))</f>
        <v/>
      </c>
      <c r="M116" s="220" t="str">
        <f>IF(ISERROR(VLOOKUP($A116,parlvotes_lh!$A$11:$ZZ$200,66,FALSE))=TRUE,"",IF(VLOOKUP($A116,parlvotes_lh!$A$11:$ZZ$200,66,FALSE)=0,"",VLOOKUP($A116,parlvotes_lh!$A$11:$ZZ$200,66,FALSE)))</f>
        <v/>
      </c>
      <c r="N116" s="220" t="str">
        <f>IF(ISERROR(VLOOKUP($A116,parlvotes_lh!$A$11:$ZZ$200,86,FALSE))=TRUE,"",IF(VLOOKUP($A116,parlvotes_lh!$A$11:$ZZ$200,86,FALSE)=0,"",VLOOKUP($A116,parlvotes_lh!$A$11:$ZZ$200,86,FALSE)))</f>
        <v/>
      </c>
      <c r="O116" s="220" t="str">
        <f>IF(ISERROR(VLOOKUP($A116,parlvotes_lh!$A$11:$ZZ$200,106,FALSE))=TRUE,"",IF(VLOOKUP($A116,parlvotes_lh!$A$11:$ZZ$200,106,FALSE)=0,"",VLOOKUP($A116,parlvotes_lh!$A$11:$ZZ$200,106,FALSE)))</f>
        <v/>
      </c>
      <c r="P116" s="220" t="str">
        <f>IF(ISERROR(VLOOKUP($A116,parlvotes_lh!$A$11:$ZZ$200,126,FALSE))=TRUE,"",IF(VLOOKUP($A116,parlvotes_lh!$A$11:$ZZ$200,126,FALSE)=0,"",VLOOKUP($A116,parlvotes_lh!$A$11:$ZZ$200,126,FALSE)))</f>
        <v/>
      </c>
      <c r="Q116" s="221" t="str">
        <f>IF(ISERROR(VLOOKUP($A116,parlvotes_lh!$A$11:$ZZ$200,146,FALSE))=TRUE,"",IF(VLOOKUP($A116,parlvotes_lh!$A$11:$ZZ$200,146,FALSE)=0,"",VLOOKUP($A116,parlvotes_lh!$A$11:$ZZ$200,146,FALSE)))</f>
        <v/>
      </c>
      <c r="R116" s="221" t="str">
        <f>IF(ISERROR(VLOOKUP($A116,parlvotes_lh!$A$11:$ZZ$200,166,FALSE))=TRUE,"",IF(VLOOKUP($A116,parlvotes_lh!$A$11:$ZZ$200,166,FALSE)=0,"",VLOOKUP($A116,parlvotes_lh!$A$11:$ZZ$200,166,FALSE)))</f>
        <v/>
      </c>
      <c r="S116" s="221" t="str">
        <f>IF(ISERROR(VLOOKUP($A116,parlvotes_lh!$A$11:$ZZ$200,186,FALSE))=TRUE,"",IF(VLOOKUP($A116,parlvotes_lh!$A$11:$ZZ$200,186,FALSE)=0,"",VLOOKUP($A116,parlvotes_lh!$A$11:$ZZ$200,186,FALSE)))</f>
        <v/>
      </c>
      <c r="T116" s="221" t="str">
        <f>IF(ISERROR(VLOOKUP($A116,parlvotes_lh!$A$11:$ZZ$200,206,FALSE))=TRUE,"",IF(VLOOKUP($A116,parlvotes_lh!$A$11:$ZZ$200,206,FALSE)=0,"",VLOOKUP($A116,parlvotes_lh!$A$11:$ZZ$200,206,FALSE)))</f>
        <v/>
      </c>
      <c r="U116" s="221" t="str">
        <f>IF(ISERROR(VLOOKUP($A116,parlvotes_lh!$A$11:$ZZ$200,226,FALSE))=TRUE,"",IF(VLOOKUP($A116,parlvotes_lh!$A$11:$ZZ$200,226,FALSE)=0,"",VLOOKUP($A116,parlvotes_lh!$A$11:$ZZ$200,226,FALSE)))</f>
        <v/>
      </c>
      <c r="V116" s="221" t="str">
        <f>IF(ISERROR(VLOOKUP($A116,parlvotes_lh!$A$11:$ZZ$200,246,FALSE))=TRUE,"",IF(VLOOKUP($A116,parlvotes_lh!$A$11:$ZZ$200,246,FALSE)=0,"",VLOOKUP($A116,parlvotes_lh!$A$11:$ZZ$200,246,FALSE)))</f>
        <v/>
      </c>
      <c r="W116" s="221" t="str">
        <f>IF(ISERROR(VLOOKUP($A116,parlvotes_lh!$A$11:$ZZ$200,266,FALSE))=TRUE,"",IF(VLOOKUP($A116,parlvotes_lh!$A$11:$ZZ$200,266,FALSE)=0,"",VLOOKUP($A116,parlvotes_lh!$A$11:$ZZ$200,266,FALSE)))</f>
        <v/>
      </c>
      <c r="X116" s="221" t="str">
        <f>IF(ISERROR(VLOOKUP($A116,parlvotes_lh!$A$11:$ZZ$200,286,FALSE))=TRUE,"",IF(VLOOKUP($A116,parlvotes_lh!$A$11:$ZZ$200,286,FALSE)=0,"",VLOOKUP($A116,parlvotes_lh!$A$11:$ZZ$200,286,FALSE)))</f>
        <v/>
      </c>
      <c r="Y116" s="221" t="str">
        <f>IF(ISERROR(VLOOKUP($A116,parlvotes_lh!$A$11:$ZZ$200,306,FALSE))=TRUE,"",IF(VLOOKUP($A116,parlvotes_lh!$A$11:$ZZ$200,306,FALSE)=0,"",VLOOKUP($A116,parlvotes_lh!$A$11:$ZZ$200,306,FALSE)))</f>
        <v/>
      </c>
      <c r="Z116" s="221" t="str">
        <f>IF(ISERROR(VLOOKUP($A116,parlvotes_lh!$A$11:$ZZ$200,326,FALSE))=TRUE,"",IF(VLOOKUP($A116,parlvotes_lh!$A$11:$ZZ$200,326,FALSE)=0,"",VLOOKUP($A116,parlvotes_lh!$A$11:$ZZ$200,326,FALSE)))</f>
        <v/>
      </c>
      <c r="AA116" s="221" t="str">
        <f>IF(ISERROR(VLOOKUP($A116,parlvotes_lh!$A$11:$ZZ$200,346,FALSE))=TRUE,"",IF(VLOOKUP($A116,parlvotes_lh!$A$11:$ZZ$200,346,FALSE)=0,"",VLOOKUP($A116,parlvotes_lh!$A$11:$ZZ$200,346,FALSE)))</f>
        <v/>
      </c>
      <c r="AB116" s="221" t="str">
        <f>IF(ISERROR(VLOOKUP($A116,parlvotes_lh!$A$11:$ZZ$200,366,FALSE))=TRUE,"",IF(VLOOKUP($A116,parlvotes_lh!$A$11:$ZZ$200,366,FALSE)=0,"",VLOOKUP($A116,parlvotes_lh!$A$11:$ZZ$200,366,FALSE)))</f>
        <v/>
      </c>
      <c r="AC116" s="221" t="str">
        <f>IF(ISERROR(VLOOKUP($A116,parlvotes_lh!$A$11:$ZZ$200,386,FALSE))=TRUE,"",IF(VLOOKUP($A116,parlvotes_lh!$A$11:$ZZ$200,386,FALSE)=0,"",VLOOKUP($A116,parlvotes_lh!$A$11:$ZZ$200,386,FALSE)))</f>
        <v/>
      </c>
    </row>
    <row r="117" spans="1:29" ht="13.5" customHeight="1" x14ac:dyDescent="0.25">
      <c r="A117" s="215"/>
      <c r="B117" s="98" t="str">
        <f>IF(A117="","",MID(info_weblinks!$C$3,32,3))</f>
        <v/>
      </c>
      <c r="C117" s="98" t="str">
        <f>IF(info_parties!G117="","",info_parties!G117)</f>
        <v/>
      </c>
      <c r="D117" s="98" t="str">
        <f>IF(info_parties!K117="","",info_parties!K117)</f>
        <v/>
      </c>
      <c r="E117" s="98" t="str">
        <f>IF(info_parties!H117="","",info_parties!H117)</f>
        <v/>
      </c>
      <c r="F117" s="216" t="str">
        <f t="shared" si="12"/>
        <v/>
      </c>
      <c r="G117" s="217" t="str">
        <f t="shared" si="13"/>
        <v/>
      </c>
      <c r="H117" s="218" t="str">
        <f t="shared" si="14"/>
        <v/>
      </c>
      <c r="I117" s="219" t="str">
        <f t="shared" si="15"/>
        <v/>
      </c>
      <c r="J117" s="220" t="str">
        <f>IF(ISERROR(VLOOKUP($A117,parlvotes_lh!$A$11:$ZZ$200,6,FALSE))=TRUE,"",IF(VLOOKUP($A117,parlvotes_lh!$A$11:$ZZ$200,6,FALSE)=0,"",VLOOKUP($A117,parlvotes_lh!$A$11:$ZZ$200,6,FALSE)))</f>
        <v/>
      </c>
      <c r="K117" s="220" t="str">
        <f>IF(ISERROR(VLOOKUP($A117,parlvotes_lh!$A$11:$ZZ$200,26,FALSE))=TRUE,"",IF(VLOOKUP($A117,parlvotes_lh!$A$11:$ZZ$200,26,FALSE)=0,"",VLOOKUP($A117,parlvotes_lh!$A$11:$ZZ$200,26,FALSE)))</f>
        <v/>
      </c>
      <c r="L117" s="220" t="str">
        <f>IF(ISERROR(VLOOKUP($A117,parlvotes_lh!$A$11:$ZZ$200,46,FALSE))=TRUE,"",IF(VLOOKUP($A117,parlvotes_lh!$A$11:$ZZ$200,46,FALSE)=0,"",VLOOKUP($A117,parlvotes_lh!$A$11:$ZZ$200,46,FALSE)))</f>
        <v/>
      </c>
      <c r="M117" s="220" t="str">
        <f>IF(ISERROR(VLOOKUP($A117,parlvotes_lh!$A$11:$ZZ$200,66,FALSE))=TRUE,"",IF(VLOOKUP($A117,parlvotes_lh!$A$11:$ZZ$200,66,FALSE)=0,"",VLOOKUP($A117,parlvotes_lh!$A$11:$ZZ$200,66,FALSE)))</f>
        <v/>
      </c>
      <c r="N117" s="220" t="str">
        <f>IF(ISERROR(VLOOKUP($A117,parlvotes_lh!$A$11:$ZZ$200,86,FALSE))=TRUE,"",IF(VLOOKUP($A117,parlvotes_lh!$A$11:$ZZ$200,86,FALSE)=0,"",VLOOKUP($A117,parlvotes_lh!$A$11:$ZZ$200,86,FALSE)))</f>
        <v/>
      </c>
      <c r="O117" s="220" t="str">
        <f>IF(ISERROR(VLOOKUP($A117,parlvotes_lh!$A$11:$ZZ$200,106,FALSE))=TRUE,"",IF(VLOOKUP($A117,parlvotes_lh!$A$11:$ZZ$200,106,FALSE)=0,"",VLOOKUP($A117,parlvotes_lh!$A$11:$ZZ$200,106,FALSE)))</f>
        <v/>
      </c>
      <c r="P117" s="220" t="str">
        <f>IF(ISERROR(VLOOKUP($A117,parlvotes_lh!$A$11:$ZZ$200,126,FALSE))=TRUE,"",IF(VLOOKUP($A117,parlvotes_lh!$A$11:$ZZ$200,126,FALSE)=0,"",VLOOKUP($A117,parlvotes_lh!$A$11:$ZZ$200,126,FALSE)))</f>
        <v/>
      </c>
      <c r="Q117" s="221" t="str">
        <f>IF(ISERROR(VLOOKUP($A117,parlvotes_lh!$A$11:$ZZ$200,146,FALSE))=TRUE,"",IF(VLOOKUP($A117,parlvotes_lh!$A$11:$ZZ$200,146,FALSE)=0,"",VLOOKUP($A117,parlvotes_lh!$A$11:$ZZ$200,146,FALSE)))</f>
        <v/>
      </c>
      <c r="R117" s="221" t="str">
        <f>IF(ISERROR(VLOOKUP($A117,parlvotes_lh!$A$11:$ZZ$200,166,FALSE))=TRUE,"",IF(VLOOKUP($A117,parlvotes_lh!$A$11:$ZZ$200,166,FALSE)=0,"",VLOOKUP($A117,parlvotes_lh!$A$11:$ZZ$200,166,FALSE)))</f>
        <v/>
      </c>
      <c r="S117" s="221" t="str">
        <f>IF(ISERROR(VLOOKUP($A117,parlvotes_lh!$A$11:$ZZ$200,186,FALSE))=TRUE,"",IF(VLOOKUP($A117,parlvotes_lh!$A$11:$ZZ$200,186,FALSE)=0,"",VLOOKUP($A117,parlvotes_lh!$A$11:$ZZ$200,186,FALSE)))</f>
        <v/>
      </c>
      <c r="T117" s="221" t="str">
        <f>IF(ISERROR(VLOOKUP($A117,parlvotes_lh!$A$11:$ZZ$200,206,FALSE))=TRUE,"",IF(VLOOKUP($A117,parlvotes_lh!$A$11:$ZZ$200,206,FALSE)=0,"",VLOOKUP($A117,parlvotes_lh!$A$11:$ZZ$200,206,FALSE)))</f>
        <v/>
      </c>
      <c r="U117" s="221" t="str">
        <f>IF(ISERROR(VLOOKUP($A117,parlvotes_lh!$A$11:$ZZ$200,226,FALSE))=TRUE,"",IF(VLOOKUP($A117,parlvotes_lh!$A$11:$ZZ$200,226,FALSE)=0,"",VLOOKUP($A117,parlvotes_lh!$A$11:$ZZ$200,226,FALSE)))</f>
        <v/>
      </c>
      <c r="V117" s="221" t="str">
        <f>IF(ISERROR(VLOOKUP($A117,parlvotes_lh!$A$11:$ZZ$200,246,FALSE))=TRUE,"",IF(VLOOKUP($A117,parlvotes_lh!$A$11:$ZZ$200,246,FALSE)=0,"",VLOOKUP($A117,parlvotes_lh!$A$11:$ZZ$200,246,FALSE)))</f>
        <v/>
      </c>
      <c r="W117" s="221" t="str">
        <f>IF(ISERROR(VLOOKUP($A117,parlvotes_lh!$A$11:$ZZ$200,266,FALSE))=TRUE,"",IF(VLOOKUP($A117,parlvotes_lh!$A$11:$ZZ$200,266,FALSE)=0,"",VLOOKUP($A117,parlvotes_lh!$A$11:$ZZ$200,266,FALSE)))</f>
        <v/>
      </c>
      <c r="X117" s="221" t="str">
        <f>IF(ISERROR(VLOOKUP($A117,parlvotes_lh!$A$11:$ZZ$200,286,FALSE))=TRUE,"",IF(VLOOKUP($A117,parlvotes_lh!$A$11:$ZZ$200,286,FALSE)=0,"",VLOOKUP($A117,parlvotes_lh!$A$11:$ZZ$200,286,FALSE)))</f>
        <v/>
      </c>
      <c r="Y117" s="221" t="str">
        <f>IF(ISERROR(VLOOKUP($A117,parlvotes_lh!$A$11:$ZZ$200,306,FALSE))=TRUE,"",IF(VLOOKUP($A117,parlvotes_lh!$A$11:$ZZ$200,306,FALSE)=0,"",VLOOKUP($A117,parlvotes_lh!$A$11:$ZZ$200,306,FALSE)))</f>
        <v/>
      </c>
      <c r="Z117" s="221" t="str">
        <f>IF(ISERROR(VLOOKUP($A117,parlvotes_lh!$A$11:$ZZ$200,326,FALSE))=TRUE,"",IF(VLOOKUP($A117,parlvotes_lh!$A$11:$ZZ$200,326,FALSE)=0,"",VLOOKUP($A117,parlvotes_lh!$A$11:$ZZ$200,326,FALSE)))</f>
        <v/>
      </c>
      <c r="AA117" s="221" t="str">
        <f>IF(ISERROR(VLOOKUP($A117,parlvotes_lh!$A$11:$ZZ$200,346,FALSE))=TRUE,"",IF(VLOOKUP($A117,parlvotes_lh!$A$11:$ZZ$200,346,FALSE)=0,"",VLOOKUP($A117,parlvotes_lh!$A$11:$ZZ$200,346,FALSE)))</f>
        <v/>
      </c>
      <c r="AB117" s="221" t="str">
        <f>IF(ISERROR(VLOOKUP($A117,parlvotes_lh!$A$11:$ZZ$200,366,FALSE))=TRUE,"",IF(VLOOKUP($A117,parlvotes_lh!$A$11:$ZZ$200,366,FALSE)=0,"",VLOOKUP($A117,parlvotes_lh!$A$11:$ZZ$200,366,FALSE)))</f>
        <v/>
      </c>
      <c r="AC117" s="221" t="str">
        <f>IF(ISERROR(VLOOKUP($A117,parlvotes_lh!$A$11:$ZZ$200,386,FALSE))=TRUE,"",IF(VLOOKUP($A117,parlvotes_lh!$A$11:$ZZ$200,386,FALSE)=0,"",VLOOKUP($A117,parlvotes_lh!$A$11:$ZZ$200,386,FALSE)))</f>
        <v/>
      </c>
    </row>
    <row r="118" spans="1:29" ht="13.5" customHeight="1" x14ac:dyDescent="0.25">
      <c r="A118" s="215"/>
      <c r="B118" s="98" t="str">
        <f>IF(A118="","",MID(info_weblinks!$C$3,32,3))</f>
        <v/>
      </c>
      <c r="C118" s="98" t="str">
        <f>IF(info_parties!G118="","",info_parties!G118)</f>
        <v/>
      </c>
      <c r="D118" s="98" t="str">
        <f>IF(info_parties!K118="","",info_parties!K118)</f>
        <v/>
      </c>
      <c r="E118" s="98" t="str">
        <f>IF(info_parties!H118="","",info_parties!H118)</f>
        <v/>
      </c>
      <c r="F118" s="216" t="str">
        <f t="shared" si="12"/>
        <v/>
      </c>
      <c r="G118" s="217" t="str">
        <f t="shared" si="13"/>
        <v/>
      </c>
      <c r="H118" s="218" t="str">
        <f t="shared" si="14"/>
        <v/>
      </c>
      <c r="I118" s="219" t="str">
        <f t="shared" si="15"/>
        <v/>
      </c>
      <c r="J118" s="220" t="str">
        <f>IF(ISERROR(VLOOKUP($A118,parlvotes_lh!$A$11:$ZZ$200,6,FALSE))=TRUE,"",IF(VLOOKUP($A118,parlvotes_lh!$A$11:$ZZ$200,6,FALSE)=0,"",VLOOKUP($A118,parlvotes_lh!$A$11:$ZZ$200,6,FALSE)))</f>
        <v/>
      </c>
      <c r="K118" s="220" t="str">
        <f>IF(ISERROR(VLOOKUP($A118,parlvotes_lh!$A$11:$ZZ$200,26,FALSE))=TRUE,"",IF(VLOOKUP($A118,parlvotes_lh!$A$11:$ZZ$200,26,FALSE)=0,"",VLOOKUP($A118,parlvotes_lh!$A$11:$ZZ$200,26,FALSE)))</f>
        <v/>
      </c>
      <c r="L118" s="220" t="str">
        <f>IF(ISERROR(VLOOKUP($A118,parlvotes_lh!$A$11:$ZZ$200,46,FALSE))=TRUE,"",IF(VLOOKUP($A118,parlvotes_lh!$A$11:$ZZ$200,46,FALSE)=0,"",VLOOKUP($A118,parlvotes_lh!$A$11:$ZZ$200,46,FALSE)))</f>
        <v/>
      </c>
      <c r="M118" s="220" t="str">
        <f>IF(ISERROR(VLOOKUP($A118,parlvotes_lh!$A$11:$ZZ$200,66,FALSE))=TRUE,"",IF(VLOOKUP($A118,parlvotes_lh!$A$11:$ZZ$200,66,FALSE)=0,"",VLOOKUP($A118,parlvotes_lh!$A$11:$ZZ$200,66,FALSE)))</f>
        <v/>
      </c>
      <c r="N118" s="220" t="str">
        <f>IF(ISERROR(VLOOKUP($A118,parlvotes_lh!$A$11:$ZZ$200,86,FALSE))=TRUE,"",IF(VLOOKUP($A118,parlvotes_lh!$A$11:$ZZ$200,86,FALSE)=0,"",VLOOKUP($A118,parlvotes_lh!$A$11:$ZZ$200,86,FALSE)))</f>
        <v/>
      </c>
      <c r="O118" s="220" t="str">
        <f>IF(ISERROR(VLOOKUP($A118,parlvotes_lh!$A$11:$ZZ$200,106,FALSE))=TRUE,"",IF(VLOOKUP($A118,parlvotes_lh!$A$11:$ZZ$200,106,FALSE)=0,"",VLOOKUP($A118,parlvotes_lh!$A$11:$ZZ$200,106,FALSE)))</f>
        <v/>
      </c>
      <c r="P118" s="220" t="str">
        <f>IF(ISERROR(VLOOKUP($A118,parlvotes_lh!$A$11:$ZZ$200,126,FALSE))=TRUE,"",IF(VLOOKUP($A118,parlvotes_lh!$A$11:$ZZ$200,126,FALSE)=0,"",VLOOKUP($A118,parlvotes_lh!$A$11:$ZZ$200,126,FALSE)))</f>
        <v/>
      </c>
      <c r="Q118" s="221" t="str">
        <f>IF(ISERROR(VLOOKUP($A118,parlvotes_lh!$A$11:$ZZ$200,146,FALSE))=TRUE,"",IF(VLOOKUP($A118,parlvotes_lh!$A$11:$ZZ$200,146,FALSE)=0,"",VLOOKUP($A118,parlvotes_lh!$A$11:$ZZ$200,146,FALSE)))</f>
        <v/>
      </c>
      <c r="R118" s="221" t="str">
        <f>IF(ISERROR(VLOOKUP($A118,parlvotes_lh!$A$11:$ZZ$200,166,FALSE))=TRUE,"",IF(VLOOKUP($A118,parlvotes_lh!$A$11:$ZZ$200,166,FALSE)=0,"",VLOOKUP($A118,parlvotes_lh!$A$11:$ZZ$200,166,FALSE)))</f>
        <v/>
      </c>
      <c r="S118" s="221" t="str">
        <f>IF(ISERROR(VLOOKUP($A118,parlvotes_lh!$A$11:$ZZ$200,186,FALSE))=TRUE,"",IF(VLOOKUP($A118,parlvotes_lh!$A$11:$ZZ$200,186,FALSE)=0,"",VLOOKUP($A118,parlvotes_lh!$A$11:$ZZ$200,186,FALSE)))</f>
        <v/>
      </c>
      <c r="T118" s="221" t="str">
        <f>IF(ISERROR(VLOOKUP($A118,parlvotes_lh!$A$11:$ZZ$200,206,FALSE))=TRUE,"",IF(VLOOKUP($A118,parlvotes_lh!$A$11:$ZZ$200,206,FALSE)=0,"",VLOOKUP($A118,parlvotes_lh!$A$11:$ZZ$200,206,FALSE)))</f>
        <v/>
      </c>
      <c r="U118" s="221" t="str">
        <f>IF(ISERROR(VLOOKUP($A118,parlvotes_lh!$A$11:$ZZ$200,226,FALSE))=TRUE,"",IF(VLOOKUP($A118,parlvotes_lh!$A$11:$ZZ$200,226,FALSE)=0,"",VLOOKUP($A118,parlvotes_lh!$A$11:$ZZ$200,226,FALSE)))</f>
        <v/>
      </c>
      <c r="V118" s="221" t="str">
        <f>IF(ISERROR(VLOOKUP($A118,parlvotes_lh!$A$11:$ZZ$200,246,FALSE))=TRUE,"",IF(VLOOKUP($A118,parlvotes_lh!$A$11:$ZZ$200,246,FALSE)=0,"",VLOOKUP($A118,parlvotes_lh!$A$11:$ZZ$200,246,FALSE)))</f>
        <v/>
      </c>
      <c r="W118" s="221" t="str">
        <f>IF(ISERROR(VLOOKUP($A118,parlvotes_lh!$A$11:$ZZ$200,266,FALSE))=TRUE,"",IF(VLOOKUP($A118,parlvotes_lh!$A$11:$ZZ$200,266,FALSE)=0,"",VLOOKUP($A118,parlvotes_lh!$A$11:$ZZ$200,266,FALSE)))</f>
        <v/>
      </c>
      <c r="X118" s="221" t="str">
        <f>IF(ISERROR(VLOOKUP($A118,parlvotes_lh!$A$11:$ZZ$200,286,FALSE))=TRUE,"",IF(VLOOKUP($A118,parlvotes_lh!$A$11:$ZZ$200,286,FALSE)=0,"",VLOOKUP($A118,parlvotes_lh!$A$11:$ZZ$200,286,FALSE)))</f>
        <v/>
      </c>
      <c r="Y118" s="221" t="str">
        <f>IF(ISERROR(VLOOKUP($A118,parlvotes_lh!$A$11:$ZZ$200,306,FALSE))=TRUE,"",IF(VLOOKUP($A118,parlvotes_lh!$A$11:$ZZ$200,306,FALSE)=0,"",VLOOKUP($A118,parlvotes_lh!$A$11:$ZZ$200,306,FALSE)))</f>
        <v/>
      </c>
      <c r="Z118" s="221" t="str">
        <f>IF(ISERROR(VLOOKUP($A118,parlvotes_lh!$A$11:$ZZ$200,326,FALSE))=TRUE,"",IF(VLOOKUP($A118,parlvotes_lh!$A$11:$ZZ$200,326,FALSE)=0,"",VLOOKUP($A118,parlvotes_lh!$A$11:$ZZ$200,326,FALSE)))</f>
        <v/>
      </c>
      <c r="AA118" s="221" t="str">
        <f>IF(ISERROR(VLOOKUP($A118,parlvotes_lh!$A$11:$ZZ$200,346,FALSE))=TRUE,"",IF(VLOOKUP($A118,parlvotes_lh!$A$11:$ZZ$200,346,FALSE)=0,"",VLOOKUP($A118,parlvotes_lh!$A$11:$ZZ$200,346,FALSE)))</f>
        <v/>
      </c>
      <c r="AB118" s="221" t="str">
        <f>IF(ISERROR(VLOOKUP($A118,parlvotes_lh!$A$11:$ZZ$200,366,FALSE))=TRUE,"",IF(VLOOKUP($A118,parlvotes_lh!$A$11:$ZZ$200,366,FALSE)=0,"",VLOOKUP($A118,parlvotes_lh!$A$11:$ZZ$200,366,FALSE)))</f>
        <v/>
      </c>
      <c r="AC118" s="221" t="str">
        <f>IF(ISERROR(VLOOKUP($A118,parlvotes_lh!$A$11:$ZZ$200,386,FALSE))=TRUE,"",IF(VLOOKUP($A118,parlvotes_lh!$A$11:$ZZ$200,386,FALSE)=0,"",VLOOKUP($A118,parlvotes_lh!$A$11:$ZZ$200,386,FALSE)))</f>
        <v/>
      </c>
    </row>
    <row r="119" spans="1:29" ht="13.5" customHeight="1" x14ac:dyDescent="0.25">
      <c r="A119" s="215"/>
      <c r="B119" s="98" t="str">
        <f>IF(A119="","",MID(info_weblinks!$C$3,32,3))</f>
        <v/>
      </c>
      <c r="C119" s="98" t="str">
        <f>IF(info_parties!G119="","",info_parties!G119)</f>
        <v/>
      </c>
      <c r="D119" s="98" t="str">
        <f>IF(info_parties!K119="","",info_parties!K119)</f>
        <v/>
      </c>
      <c r="E119" s="98" t="str">
        <f>IF(info_parties!H119="","",info_parties!H119)</f>
        <v/>
      </c>
      <c r="F119" s="216" t="str">
        <f t="shared" si="12"/>
        <v/>
      </c>
      <c r="G119" s="217" t="str">
        <f t="shared" si="13"/>
        <v/>
      </c>
      <c r="H119" s="218" t="str">
        <f t="shared" si="14"/>
        <v/>
      </c>
      <c r="I119" s="219" t="str">
        <f t="shared" si="15"/>
        <v/>
      </c>
      <c r="J119" s="220" t="str">
        <f>IF(ISERROR(VLOOKUP($A119,parlvotes_lh!$A$11:$ZZ$200,6,FALSE))=TRUE,"",IF(VLOOKUP($A119,parlvotes_lh!$A$11:$ZZ$200,6,FALSE)=0,"",VLOOKUP($A119,parlvotes_lh!$A$11:$ZZ$200,6,FALSE)))</f>
        <v/>
      </c>
      <c r="K119" s="220" t="str">
        <f>IF(ISERROR(VLOOKUP($A119,parlvotes_lh!$A$11:$ZZ$200,26,FALSE))=TRUE,"",IF(VLOOKUP($A119,parlvotes_lh!$A$11:$ZZ$200,26,FALSE)=0,"",VLOOKUP($A119,parlvotes_lh!$A$11:$ZZ$200,26,FALSE)))</f>
        <v/>
      </c>
      <c r="L119" s="220" t="str">
        <f>IF(ISERROR(VLOOKUP($A119,parlvotes_lh!$A$11:$ZZ$200,46,FALSE))=TRUE,"",IF(VLOOKUP($A119,parlvotes_lh!$A$11:$ZZ$200,46,FALSE)=0,"",VLOOKUP($A119,parlvotes_lh!$A$11:$ZZ$200,46,FALSE)))</f>
        <v/>
      </c>
      <c r="M119" s="220" t="str">
        <f>IF(ISERROR(VLOOKUP($A119,parlvotes_lh!$A$11:$ZZ$200,66,FALSE))=TRUE,"",IF(VLOOKUP($A119,parlvotes_lh!$A$11:$ZZ$200,66,FALSE)=0,"",VLOOKUP($A119,parlvotes_lh!$A$11:$ZZ$200,66,FALSE)))</f>
        <v/>
      </c>
      <c r="N119" s="220" t="str">
        <f>IF(ISERROR(VLOOKUP($A119,parlvotes_lh!$A$11:$ZZ$200,86,FALSE))=TRUE,"",IF(VLOOKUP($A119,parlvotes_lh!$A$11:$ZZ$200,86,FALSE)=0,"",VLOOKUP($A119,parlvotes_lh!$A$11:$ZZ$200,86,FALSE)))</f>
        <v/>
      </c>
      <c r="O119" s="220" t="str">
        <f>IF(ISERROR(VLOOKUP($A119,parlvotes_lh!$A$11:$ZZ$200,106,FALSE))=TRUE,"",IF(VLOOKUP($A119,parlvotes_lh!$A$11:$ZZ$200,106,FALSE)=0,"",VLOOKUP($A119,parlvotes_lh!$A$11:$ZZ$200,106,FALSE)))</f>
        <v/>
      </c>
      <c r="P119" s="220" t="str">
        <f>IF(ISERROR(VLOOKUP($A119,parlvotes_lh!$A$11:$ZZ$200,126,FALSE))=TRUE,"",IF(VLOOKUP($A119,parlvotes_lh!$A$11:$ZZ$200,126,FALSE)=0,"",VLOOKUP($A119,parlvotes_lh!$A$11:$ZZ$200,126,FALSE)))</f>
        <v/>
      </c>
      <c r="Q119" s="221" t="str">
        <f>IF(ISERROR(VLOOKUP($A119,parlvotes_lh!$A$11:$ZZ$200,146,FALSE))=TRUE,"",IF(VLOOKUP($A119,parlvotes_lh!$A$11:$ZZ$200,146,FALSE)=0,"",VLOOKUP($A119,parlvotes_lh!$A$11:$ZZ$200,146,FALSE)))</f>
        <v/>
      </c>
      <c r="R119" s="221" t="str">
        <f>IF(ISERROR(VLOOKUP($A119,parlvotes_lh!$A$11:$ZZ$200,166,FALSE))=TRUE,"",IF(VLOOKUP($A119,parlvotes_lh!$A$11:$ZZ$200,166,FALSE)=0,"",VLOOKUP($A119,parlvotes_lh!$A$11:$ZZ$200,166,FALSE)))</f>
        <v/>
      </c>
      <c r="S119" s="221" t="str">
        <f>IF(ISERROR(VLOOKUP($A119,parlvotes_lh!$A$11:$ZZ$200,186,FALSE))=TRUE,"",IF(VLOOKUP($A119,parlvotes_lh!$A$11:$ZZ$200,186,FALSE)=0,"",VLOOKUP($A119,parlvotes_lh!$A$11:$ZZ$200,186,FALSE)))</f>
        <v/>
      </c>
      <c r="T119" s="221" t="str">
        <f>IF(ISERROR(VLOOKUP($A119,parlvotes_lh!$A$11:$ZZ$200,206,FALSE))=TRUE,"",IF(VLOOKUP($A119,parlvotes_lh!$A$11:$ZZ$200,206,FALSE)=0,"",VLOOKUP($A119,parlvotes_lh!$A$11:$ZZ$200,206,FALSE)))</f>
        <v/>
      </c>
      <c r="U119" s="221" t="str">
        <f>IF(ISERROR(VLOOKUP($A119,parlvotes_lh!$A$11:$ZZ$200,226,FALSE))=TRUE,"",IF(VLOOKUP($A119,parlvotes_lh!$A$11:$ZZ$200,226,FALSE)=0,"",VLOOKUP($A119,parlvotes_lh!$A$11:$ZZ$200,226,FALSE)))</f>
        <v/>
      </c>
      <c r="V119" s="221" t="str">
        <f>IF(ISERROR(VLOOKUP($A119,parlvotes_lh!$A$11:$ZZ$200,246,FALSE))=TRUE,"",IF(VLOOKUP($A119,parlvotes_lh!$A$11:$ZZ$200,246,FALSE)=0,"",VLOOKUP($A119,parlvotes_lh!$A$11:$ZZ$200,246,FALSE)))</f>
        <v/>
      </c>
      <c r="W119" s="221" t="str">
        <f>IF(ISERROR(VLOOKUP($A119,parlvotes_lh!$A$11:$ZZ$200,266,FALSE))=TRUE,"",IF(VLOOKUP($A119,parlvotes_lh!$A$11:$ZZ$200,266,FALSE)=0,"",VLOOKUP($A119,parlvotes_lh!$A$11:$ZZ$200,266,FALSE)))</f>
        <v/>
      </c>
      <c r="X119" s="221" t="str">
        <f>IF(ISERROR(VLOOKUP($A119,parlvotes_lh!$A$11:$ZZ$200,286,FALSE))=TRUE,"",IF(VLOOKUP($A119,parlvotes_lh!$A$11:$ZZ$200,286,FALSE)=0,"",VLOOKUP($A119,parlvotes_lh!$A$11:$ZZ$200,286,FALSE)))</f>
        <v/>
      </c>
      <c r="Y119" s="221" t="str">
        <f>IF(ISERROR(VLOOKUP($A119,parlvotes_lh!$A$11:$ZZ$200,306,FALSE))=TRUE,"",IF(VLOOKUP($A119,parlvotes_lh!$A$11:$ZZ$200,306,FALSE)=0,"",VLOOKUP($A119,parlvotes_lh!$A$11:$ZZ$200,306,FALSE)))</f>
        <v/>
      </c>
      <c r="Z119" s="221" t="str">
        <f>IF(ISERROR(VLOOKUP($A119,parlvotes_lh!$A$11:$ZZ$200,326,FALSE))=TRUE,"",IF(VLOOKUP($A119,parlvotes_lh!$A$11:$ZZ$200,326,FALSE)=0,"",VLOOKUP($A119,parlvotes_lh!$A$11:$ZZ$200,326,FALSE)))</f>
        <v/>
      </c>
      <c r="AA119" s="221" t="str">
        <f>IF(ISERROR(VLOOKUP($A119,parlvotes_lh!$A$11:$ZZ$200,346,FALSE))=TRUE,"",IF(VLOOKUP($A119,parlvotes_lh!$A$11:$ZZ$200,346,FALSE)=0,"",VLOOKUP($A119,parlvotes_lh!$A$11:$ZZ$200,346,FALSE)))</f>
        <v/>
      </c>
      <c r="AB119" s="221" t="str">
        <f>IF(ISERROR(VLOOKUP($A119,parlvotes_lh!$A$11:$ZZ$200,366,FALSE))=TRUE,"",IF(VLOOKUP($A119,parlvotes_lh!$A$11:$ZZ$200,366,FALSE)=0,"",VLOOKUP($A119,parlvotes_lh!$A$11:$ZZ$200,366,FALSE)))</f>
        <v/>
      </c>
      <c r="AC119" s="221" t="str">
        <f>IF(ISERROR(VLOOKUP($A119,parlvotes_lh!$A$11:$ZZ$200,386,FALSE))=TRUE,"",IF(VLOOKUP($A119,parlvotes_lh!$A$11:$ZZ$200,386,FALSE)=0,"",VLOOKUP($A119,parlvotes_lh!$A$11:$ZZ$200,386,FALSE)))</f>
        <v/>
      </c>
    </row>
    <row r="120" spans="1:29" ht="13.5" customHeight="1" x14ac:dyDescent="0.25">
      <c r="A120" s="215"/>
      <c r="B120" s="98" t="str">
        <f>IF(A120="","",MID(info_weblinks!$C$3,32,3))</f>
        <v/>
      </c>
      <c r="C120" s="98" t="str">
        <f>IF(info_parties!G120="","",info_parties!G120)</f>
        <v/>
      </c>
      <c r="D120" s="98" t="str">
        <f>IF(info_parties!K120="","",info_parties!K120)</f>
        <v/>
      </c>
      <c r="E120" s="98" t="str">
        <f>IF(info_parties!H120="","",info_parties!H120)</f>
        <v/>
      </c>
      <c r="F120" s="216" t="str">
        <f t="shared" si="12"/>
        <v/>
      </c>
      <c r="G120" s="217" t="str">
        <f t="shared" si="13"/>
        <v/>
      </c>
      <c r="H120" s="218" t="str">
        <f t="shared" si="14"/>
        <v/>
      </c>
      <c r="I120" s="219" t="str">
        <f t="shared" si="15"/>
        <v/>
      </c>
      <c r="J120" s="220" t="str">
        <f>IF(ISERROR(VLOOKUP($A120,parlvotes_lh!$A$11:$ZZ$200,6,FALSE))=TRUE,"",IF(VLOOKUP($A120,parlvotes_lh!$A$11:$ZZ$200,6,FALSE)=0,"",VLOOKUP($A120,parlvotes_lh!$A$11:$ZZ$200,6,FALSE)))</f>
        <v/>
      </c>
      <c r="K120" s="220" t="str">
        <f>IF(ISERROR(VLOOKUP($A120,parlvotes_lh!$A$11:$ZZ$200,26,FALSE))=TRUE,"",IF(VLOOKUP($A120,parlvotes_lh!$A$11:$ZZ$200,26,FALSE)=0,"",VLOOKUP($A120,parlvotes_lh!$A$11:$ZZ$200,26,FALSE)))</f>
        <v/>
      </c>
      <c r="L120" s="220" t="str">
        <f>IF(ISERROR(VLOOKUP($A120,parlvotes_lh!$A$11:$ZZ$200,46,FALSE))=TRUE,"",IF(VLOOKUP($A120,parlvotes_lh!$A$11:$ZZ$200,46,FALSE)=0,"",VLOOKUP($A120,parlvotes_lh!$A$11:$ZZ$200,46,FALSE)))</f>
        <v/>
      </c>
      <c r="M120" s="220" t="str">
        <f>IF(ISERROR(VLOOKUP($A120,parlvotes_lh!$A$11:$ZZ$200,66,FALSE))=TRUE,"",IF(VLOOKUP($A120,parlvotes_lh!$A$11:$ZZ$200,66,FALSE)=0,"",VLOOKUP($A120,parlvotes_lh!$A$11:$ZZ$200,66,FALSE)))</f>
        <v/>
      </c>
      <c r="N120" s="220" t="str">
        <f>IF(ISERROR(VLOOKUP($A120,parlvotes_lh!$A$11:$ZZ$200,86,FALSE))=TRUE,"",IF(VLOOKUP($A120,parlvotes_lh!$A$11:$ZZ$200,86,FALSE)=0,"",VLOOKUP($A120,parlvotes_lh!$A$11:$ZZ$200,86,FALSE)))</f>
        <v/>
      </c>
      <c r="O120" s="220" t="str">
        <f>IF(ISERROR(VLOOKUP($A120,parlvotes_lh!$A$11:$ZZ$200,106,FALSE))=TRUE,"",IF(VLOOKUP($A120,parlvotes_lh!$A$11:$ZZ$200,106,FALSE)=0,"",VLOOKUP($A120,parlvotes_lh!$A$11:$ZZ$200,106,FALSE)))</f>
        <v/>
      </c>
      <c r="P120" s="220" t="str">
        <f>IF(ISERROR(VLOOKUP($A120,parlvotes_lh!$A$11:$ZZ$200,126,FALSE))=TRUE,"",IF(VLOOKUP($A120,parlvotes_lh!$A$11:$ZZ$200,126,FALSE)=0,"",VLOOKUP($A120,parlvotes_lh!$A$11:$ZZ$200,126,FALSE)))</f>
        <v/>
      </c>
      <c r="Q120" s="221" t="str">
        <f>IF(ISERROR(VLOOKUP($A120,parlvotes_lh!$A$11:$ZZ$200,146,FALSE))=TRUE,"",IF(VLOOKUP($A120,parlvotes_lh!$A$11:$ZZ$200,146,FALSE)=0,"",VLOOKUP($A120,parlvotes_lh!$A$11:$ZZ$200,146,FALSE)))</f>
        <v/>
      </c>
      <c r="R120" s="221" t="str">
        <f>IF(ISERROR(VLOOKUP($A120,parlvotes_lh!$A$11:$ZZ$200,166,FALSE))=TRUE,"",IF(VLOOKUP($A120,parlvotes_lh!$A$11:$ZZ$200,166,FALSE)=0,"",VLOOKUP($A120,parlvotes_lh!$A$11:$ZZ$200,166,FALSE)))</f>
        <v/>
      </c>
      <c r="S120" s="221" t="str">
        <f>IF(ISERROR(VLOOKUP($A120,parlvotes_lh!$A$11:$ZZ$200,186,FALSE))=TRUE,"",IF(VLOOKUP($A120,parlvotes_lh!$A$11:$ZZ$200,186,FALSE)=0,"",VLOOKUP($A120,parlvotes_lh!$A$11:$ZZ$200,186,FALSE)))</f>
        <v/>
      </c>
      <c r="T120" s="221" t="str">
        <f>IF(ISERROR(VLOOKUP($A120,parlvotes_lh!$A$11:$ZZ$200,206,FALSE))=TRUE,"",IF(VLOOKUP($A120,parlvotes_lh!$A$11:$ZZ$200,206,FALSE)=0,"",VLOOKUP($A120,parlvotes_lh!$A$11:$ZZ$200,206,FALSE)))</f>
        <v/>
      </c>
      <c r="U120" s="221" t="str">
        <f>IF(ISERROR(VLOOKUP($A120,parlvotes_lh!$A$11:$ZZ$200,226,FALSE))=TRUE,"",IF(VLOOKUP($A120,parlvotes_lh!$A$11:$ZZ$200,226,FALSE)=0,"",VLOOKUP($A120,parlvotes_lh!$A$11:$ZZ$200,226,FALSE)))</f>
        <v/>
      </c>
      <c r="V120" s="221" t="str">
        <f>IF(ISERROR(VLOOKUP($A120,parlvotes_lh!$A$11:$ZZ$200,246,FALSE))=TRUE,"",IF(VLOOKUP($A120,parlvotes_lh!$A$11:$ZZ$200,246,FALSE)=0,"",VLOOKUP($A120,parlvotes_lh!$A$11:$ZZ$200,246,FALSE)))</f>
        <v/>
      </c>
      <c r="W120" s="221" t="str">
        <f>IF(ISERROR(VLOOKUP($A120,parlvotes_lh!$A$11:$ZZ$200,266,FALSE))=TRUE,"",IF(VLOOKUP($A120,parlvotes_lh!$A$11:$ZZ$200,266,FALSE)=0,"",VLOOKUP($A120,parlvotes_lh!$A$11:$ZZ$200,266,FALSE)))</f>
        <v/>
      </c>
      <c r="X120" s="221" t="str">
        <f>IF(ISERROR(VLOOKUP($A120,parlvotes_lh!$A$11:$ZZ$200,286,FALSE))=TRUE,"",IF(VLOOKUP($A120,parlvotes_lh!$A$11:$ZZ$200,286,FALSE)=0,"",VLOOKUP($A120,parlvotes_lh!$A$11:$ZZ$200,286,FALSE)))</f>
        <v/>
      </c>
      <c r="Y120" s="221" t="str">
        <f>IF(ISERROR(VLOOKUP($A120,parlvotes_lh!$A$11:$ZZ$200,306,FALSE))=TRUE,"",IF(VLOOKUP($A120,parlvotes_lh!$A$11:$ZZ$200,306,FALSE)=0,"",VLOOKUP($A120,parlvotes_lh!$A$11:$ZZ$200,306,FALSE)))</f>
        <v/>
      </c>
      <c r="Z120" s="221" t="str">
        <f>IF(ISERROR(VLOOKUP($A120,parlvotes_lh!$A$11:$ZZ$200,326,FALSE))=TRUE,"",IF(VLOOKUP($A120,parlvotes_lh!$A$11:$ZZ$200,326,FALSE)=0,"",VLOOKUP($A120,parlvotes_lh!$A$11:$ZZ$200,326,FALSE)))</f>
        <v/>
      </c>
      <c r="AA120" s="221" t="str">
        <f>IF(ISERROR(VLOOKUP($A120,parlvotes_lh!$A$11:$ZZ$200,346,FALSE))=TRUE,"",IF(VLOOKUP($A120,parlvotes_lh!$A$11:$ZZ$200,346,FALSE)=0,"",VLOOKUP($A120,parlvotes_lh!$A$11:$ZZ$200,346,FALSE)))</f>
        <v/>
      </c>
      <c r="AB120" s="221" t="str">
        <f>IF(ISERROR(VLOOKUP($A120,parlvotes_lh!$A$11:$ZZ$200,366,FALSE))=TRUE,"",IF(VLOOKUP($A120,parlvotes_lh!$A$11:$ZZ$200,366,FALSE)=0,"",VLOOKUP($A120,parlvotes_lh!$A$11:$ZZ$200,366,FALSE)))</f>
        <v/>
      </c>
      <c r="AC120" s="221" t="str">
        <f>IF(ISERROR(VLOOKUP($A120,parlvotes_lh!$A$11:$ZZ$200,386,FALSE))=TRUE,"",IF(VLOOKUP($A120,parlvotes_lh!$A$11:$ZZ$200,386,FALSE)=0,"",VLOOKUP($A120,parlvotes_lh!$A$11:$ZZ$200,386,FALSE)))</f>
        <v/>
      </c>
    </row>
    <row r="121" spans="1:29" ht="13.5" customHeight="1" x14ac:dyDescent="0.25">
      <c r="A121" s="215"/>
      <c r="B121" s="98" t="str">
        <f>IF(A121="","",MID(info_weblinks!$C$3,32,3))</f>
        <v/>
      </c>
      <c r="C121" s="98" t="str">
        <f>IF(info_parties!G121="","",info_parties!G121)</f>
        <v/>
      </c>
      <c r="D121" s="98" t="str">
        <f>IF(info_parties!K121="","",info_parties!K121)</f>
        <v/>
      </c>
      <c r="E121" s="98" t="str">
        <f>IF(info_parties!H121="","",info_parties!H121)</f>
        <v/>
      </c>
      <c r="F121" s="216" t="str">
        <f t="shared" si="12"/>
        <v/>
      </c>
      <c r="G121" s="217" t="str">
        <f t="shared" si="13"/>
        <v/>
      </c>
      <c r="H121" s="218" t="str">
        <f t="shared" si="14"/>
        <v/>
      </c>
      <c r="I121" s="219" t="str">
        <f t="shared" si="15"/>
        <v/>
      </c>
      <c r="J121" s="220" t="str">
        <f>IF(ISERROR(VLOOKUP($A121,parlvotes_lh!$A$11:$ZZ$200,6,FALSE))=TRUE,"",IF(VLOOKUP($A121,parlvotes_lh!$A$11:$ZZ$200,6,FALSE)=0,"",VLOOKUP($A121,parlvotes_lh!$A$11:$ZZ$200,6,FALSE)))</f>
        <v/>
      </c>
      <c r="K121" s="220" t="str">
        <f>IF(ISERROR(VLOOKUP($A121,parlvotes_lh!$A$11:$ZZ$200,26,FALSE))=TRUE,"",IF(VLOOKUP($A121,parlvotes_lh!$A$11:$ZZ$200,26,FALSE)=0,"",VLOOKUP($A121,parlvotes_lh!$A$11:$ZZ$200,26,FALSE)))</f>
        <v/>
      </c>
      <c r="L121" s="220" t="str">
        <f>IF(ISERROR(VLOOKUP($A121,parlvotes_lh!$A$11:$ZZ$200,46,FALSE))=TRUE,"",IF(VLOOKUP($A121,parlvotes_lh!$A$11:$ZZ$200,46,FALSE)=0,"",VLOOKUP($A121,parlvotes_lh!$A$11:$ZZ$200,46,FALSE)))</f>
        <v/>
      </c>
      <c r="M121" s="220" t="str">
        <f>IF(ISERROR(VLOOKUP($A121,parlvotes_lh!$A$11:$ZZ$200,66,FALSE))=TRUE,"",IF(VLOOKUP($A121,parlvotes_lh!$A$11:$ZZ$200,66,FALSE)=0,"",VLOOKUP($A121,parlvotes_lh!$A$11:$ZZ$200,66,FALSE)))</f>
        <v/>
      </c>
      <c r="N121" s="220" t="str">
        <f>IF(ISERROR(VLOOKUP($A121,parlvotes_lh!$A$11:$ZZ$200,86,FALSE))=TRUE,"",IF(VLOOKUP($A121,parlvotes_lh!$A$11:$ZZ$200,86,FALSE)=0,"",VLOOKUP($A121,parlvotes_lh!$A$11:$ZZ$200,86,FALSE)))</f>
        <v/>
      </c>
      <c r="O121" s="220" t="str">
        <f>IF(ISERROR(VLOOKUP($A121,parlvotes_lh!$A$11:$ZZ$200,106,FALSE))=TRUE,"",IF(VLOOKUP($A121,parlvotes_lh!$A$11:$ZZ$200,106,FALSE)=0,"",VLOOKUP($A121,parlvotes_lh!$A$11:$ZZ$200,106,FALSE)))</f>
        <v/>
      </c>
      <c r="P121" s="220" t="str">
        <f>IF(ISERROR(VLOOKUP($A121,parlvotes_lh!$A$11:$ZZ$200,126,FALSE))=TRUE,"",IF(VLOOKUP($A121,parlvotes_lh!$A$11:$ZZ$200,126,FALSE)=0,"",VLOOKUP($A121,parlvotes_lh!$A$11:$ZZ$200,126,FALSE)))</f>
        <v/>
      </c>
      <c r="Q121" s="221" t="str">
        <f>IF(ISERROR(VLOOKUP($A121,parlvotes_lh!$A$11:$ZZ$200,146,FALSE))=TRUE,"",IF(VLOOKUP($A121,parlvotes_lh!$A$11:$ZZ$200,146,FALSE)=0,"",VLOOKUP($A121,parlvotes_lh!$A$11:$ZZ$200,146,FALSE)))</f>
        <v/>
      </c>
      <c r="R121" s="221" t="str">
        <f>IF(ISERROR(VLOOKUP($A121,parlvotes_lh!$A$11:$ZZ$200,166,FALSE))=TRUE,"",IF(VLOOKUP($A121,parlvotes_lh!$A$11:$ZZ$200,166,FALSE)=0,"",VLOOKUP($A121,parlvotes_lh!$A$11:$ZZ$200,166,FALSE)))</f>
        <v/>
      </c>
      <c r="S121" s="221" t="str">
        <f>IF(ISERROR(VLOOKUP($A121,parlvotes_lh!$A$11:$ZZ$200,186,FALSE))=TRUE,"",IF(VLOOKUP($A121,parlvotes_lh!$A$11:$ZZ$200,186,FALSE)=0,"",VLOOKUP($A121,parlvotes_lh!$A$11:$ZZ$200,186,FALSE)))</f>
        <v/>
      </c>
      <c r="T121" s="221" t="str">
        <f>IF(ISERROR(VLOOKUP($A121,parlvotes_lh!$A$11:$ZZ$200,206,FALSE))=TRUE,"",IF(VLOOKUP($A121,parlvotes_lh!$A$11:$ZZ$200,206,FALSE)=0,"",VLOOKUP($A121,parlvotes_lh!$A$11:$ZZ$200,206,FALSE)))</f>
        <v/>
      </c>
      <c r="U121" s="221" t="str">
        <f>IF(ISERROR(VLOOKUP($A121,parlvotes_lh!$A$11:$ZZ$200,226,FALSE))=TRUE,"",IF(VLOOKUP($A121,parlvotes_lh!$A$11:$ZZ$200,226,FALSE)=0,"",VLOOKUP($A121,parlvotes_lh!$A$11:$ZZ$200,226,FALSE)))</f>
        <v/>
      </c>
      <c r="V121" s="221" t="str">
        <f>IF(ISERROR(VLOOKUP($A121,parlvotes_lh!$A$11:$ZZ$200,246,FALSE))=TRUE,"",IF(VLOOKUP($A121,parlvotes_lh!$A$11:$ZZ$200,246,FALSE)=0,"",VLOOKUP($A121,parlvotes_lh!$A$11:$ZZ$200,246,FALSE)))</f>
        <v/>
      </c>
      <c r="W121" s="221" t="str">
        <f>IF(ISERROR(VLOOKUP($A121,parlvotes_lh!$A$11:$ZZ$200,266,FALSE))=TRUE,"",IF(VLOOKUP($A121,parlvotes_lh!$A$11:$ZZ$200,266,FALSE)=0,"",VLOOKUP($A121,parlvotes_lh!$A$11:$ZZ$200,266,FALSE)))</f>
        <v/>
      </c>
      <c r="X121" s="221" t="str">
        <f>IF(ISERROR(VLOOKUP($A121,parlvotes_lh!$A$11:$ZZ$200,286,FALSE))=TRUE,"",IF(VLOOKUP($A121,parlvotes_lh!$A$11:$ZZ$200,286,FALSE)=0,"",VLOOKUP($A121,parlvotes_lh!$A$11:$ZZ$200,286,FALSE)))</f>
        <v/>
      </c>
      <c r="Y121" s="221" t="str">
        <f>IF(ISERROR(VLOOKUP($A121,parlvotes_lh!$A$11:$ZZ$200,306,FALSE))=TRUE,"",IF(VLOOKUP($A121,parlvotes_lh!$A$11:$ZZ$200,306,FALSE)=0,"",VLOOKUP($A121,parlvotes_lh!$A$11:$ZZ$200,306,FALSE)))</f>
        <v/>
      </c>
      <c r="Z121" s="221" t="str">
        <f>IF(ISERROR(VLOOKUP($A121,parlvotes_lh!$A$11:$ZZ$200,326,FALSE))=TRUE,"",IF(VLOOKUP($A121,parlvotes_lh!$A$11:$ZZ$200,326,FALSE)=0,"",VLOOKUP($A121,parlvotes_lh!$A$11:$ZZ$200,326,FALSE)))</f>
        <v/>
      </c>
      <c r="AA121" s="221" t="str">
        <f>IF(ISERROR(VLOOKUP($A121,parlvotes_lh!$A$11:$ZZ$200,346,FALSE))=TRUE,"",IF(VLOOKUP($A121,parlvotes_lh!$A$11:$ZZ$200,346,FALSE)=0,"",VLOOKUP($A121,parlvotes_lh!$A$11:$ZZ$200,346,FALSE)))</f>
        <v/>
      </c>
      <c r="AB121" s="221" t="str">
        <f>IF(ISERROR(VLOOKUP($A121,parlvotes_lh!$A$11:$ZZ$200,366,FALSE))=TRUE,"",IF(VLOOKUP($A121,parlvotes_lh!$A$11:$ZZ$200,366,FALSE)=0,"",VLOOKUP($A121,parlvotes_lh!$A$11:$ZZ$200,366,FALSE)))</f>
        <v/>
      </c>
      <c r="AC121" s="221" t="str">
        <f>IF(ISERROR(VLOOKUP($A121,parlvotes_lh!$A$11:$ZZ$200,386,FALSE))=TRUE,"",IF(VLOOKUP($A121,parlvotes_lh!$A$11:$ZZ$200,386,FALSE)=0,"",VLOOKUP($A121,parlvotes_lh!$A$11:$ZZ$200,386,FALSE)))</f>
        <v/>
      </c>
    </row>
    <row r="122" spans="1:29" ht="13.5" customHeight="1" x14ac:dyDescent="0.25">
      <c r="A122" s="215"/>
      <c r="B122" s="98" t="str">
        <f>IF(A122="","",MID(info_weblinks!$C$3,32,3))</f>
        <v/>
      </c>
      <c r="C122" s="98" t="str">
        <f>IF(info_parties!G122="","",info_parties!G122)</f>
        <v/>
      </c>
      <c r="D122" s="98" t="str">
        <f>IF(info_parties!K122="","",info_parties!K122)</f>
        <v/>
      </c>
      <c r="E122" s="98" t="str">
        <f>IF(info_parties!H122="","",info_parties!H122)</f>
        <v/>
      </c>
      <c r="F122" s="216" t="str">
        <f t="shared" si="12"/>
        <v/>
      </c>
      <c r="G122" s="217" t="str">
        <f t="shared" si="13"/>
        <v/>
      </c>
      <c r="H122" s="218" t="str">
        <f t="shared" si="14"/>
        <v/>
      </c>
      <c r="I122" s="219" t="str">
        <f t="shared" si="15"/>
        <v/>
      </c>
      <c r="J122" s="220" t="str">
        <f>IF(ISERROR(VLOOKUP($A122,parlvotes_lh!$A$11:$ZZ$200,6,FALSE))=TRUE,"",IF(VLOOKUP($A122,parlvotes_lh!$A$11:$ZZ$200,6,FALSE)=0,"",VLOOKUP($A122,parlvotes_lh!$A$11:$ZZ$200,6,FALSE)))</f>
        <v/>
      </c>
      <c r="K122" s="220" t="str">
        <f>IF(ISERROR(VLOOKUP($A122,parlvotes_lh!$A$11:$ZZ$200,26,FALSE))=TRUE,"",IF(VLOOKUP($A122,parlvotes_lh!$A$11:$ZZ$200,26,FALSE)=0,"",VLOOKUP($A122,parlvotes_lh!$A$11:$ZZ$200,26,FALSE)))</f>
        <v/>
      </c>
      <c r="L122" s="220" t="str">
        <f>IF(ISERROR(VLOOKUP($A122,parlvotes_lh!$A$11:$ZZ$200,46,FALSE))=TRUE,"",IF(VLOOKUP($A122,parlvotes_lh!$A$11:$ZZ$200,46,FALSE)=0,"",VLOOKUP($A122,parlvotes_lh!$A$11:$ZZ$200,46,FALSE)))</f>
        <v/>
      </c>
      <c r="M122" s="220" t="str">
        <f>IF(ISERROR(VLOOKUP($A122,parlvotes_lh!$A$11:$ZZ$200,66,FALSE))=TRUE,"",IF(VLOOKUP($A122,parlvotes_lh!$A$11:$ZZ$200,66,FALSE)=0,"",VLOOKUP($A122,parlvotes_lh!$A$11:$ZZ$200,66,FALSE)))</f>
        <v/>
      </c>
      <c r="N122" s="220" t="str">
        <f>IF(ISERROR(VLOOKUP($A122,parlvotes_lh!$A$11:$ZZ$200,86,FALSE))=TRUE,"",IF(VLOOKUP($A122,parlvotes_lh!$A$11:$ZZ$200,86,FALSE)=0,"",VLOOKUP($A122,parlvotes_lh!$A$11:$ZZ$200,86,FALSE)))</f>
        <v/>
      </c>
      <c r="O122" s="220" t="str">
        <f>IF(ISERROR(VLOOKUP($A122,parlvotes_lh!$A$11:$ZZ$200,106,FALSE))=TRUE,"",IF(VLOOKUP($A122,parlvotes_lh!$A$11:$ZZ$200,106,FALSE)=0,"",VLOOKUP($A122,parlvotes_lh!$A$11:$ZZ$200,106,FALSE)))</f>
        <v/>
      </c>
      <c r="P122" s="220" t="str">
        <f>IF(ISERROR(VLOOKUP($A122,parlvotes_lh!$A$11:$ZZ$200,126,FALSE))=TRUE,"",IF(VLOOKUP($A122,parlvotes_lh!$A$11:$ZZ$200,126,FALSE)=0,"",VLOOKUP($A122,parlvotes_lh!$A$11:$ZZ$200,126,FALSE)))</f>
        <v/>
      </c>
      <c r="Q122" s="221" t="str">
        <f>IF(ISERROR(VLOOKUP($A122,parlvotes_lh!$A$11:$ZZ$200,146,FALSE))=TRUE,"",IF(VLOOKUP($A122,parlvotes_lh!$A$11:$ZZ$200,146,FALSE)=0,"",VLOOKUP($A122,parlvotes_lh!$A$11:$ZZ$200,146,FALSE)))</f>
        <v/>
      </c>
      <c r="R122" s="221" t="str">
        <f>IF(ISERROR(VLOOKUP($A122,parlvotes_lh!$A$11:$ZZ$200,166,FALSE))=TRUE,"",IF(VLOOKUP($A122,parlvotes_lh!$A$11:$ZZ$200,166,FALSE)=0,"",VLOOKUP($A122,parlvotes_lh!$A$11:$ZZ$200,166,FALSE)))</f>
        <v/>
      </c>
      <c r="S122" s="221" t="str">
        <f>IF(ISERROR(VLOOKUP($A122,parlvotes_lh!$A$11:$ZZ$200,186,FALSE))=TRUE,"",IF(VLOOKUP($A122,parlvotes_lh!$A$11:$ZZ$200,186,FALSE)=0,"",VLOOKUP($A122,parlvotes_lh!$A$11:$ZZ$200,186,FALSE)))</f>
        <v/>
      </c>
      <c r="T122" s="221" t="str">
        <f>IF(ISERROR(VLOOKUP($A122,parlvotes_lh!$A$11:$ZZ$200,206,FALSE))=TRUE,"",IF(VLOOKUP($A122,parlvotes_lh!$A$11:$ZZ$200,206,FALSE)=0,"",VLOOKUP($A122,parlvotes_lh!$A$11:$ZZ$200,206,FALSE)))</f>
        <v/>
      </c>
      <c r="U122" s="221" t="str">
        <f>IF(ISERROR(VLOOKUP($A122,parlvotes_lh!$A$11:$ZZ$200,226,FALSE))=TRUE,"",IF(VLOOKUP($A122,parlvotes_lh!$A$11:$ZZ$200,226,FALSE)=0,"",VLOOKUP($A122,parlvotes_lh!$A$11:$ZZ$200,226,FALSE)))</f>
        <v/>
      </c>
      <c r="V122" s="221" t="str">
        <f>IF(ISERROR(VLOOKUP($A122,parlvotes_lh!$A$11:$ZZ$200,246,FALSE))=TRUE,"",IF(VLOOKUP($A122,parlvotes_lh!$A$11:$ZZ$200,246,FALSE)=0,"",VLOOKUP($A122,parlvotes_lh!$A$11:$ZZ$200,246,FALSE)))</f>
        <v/>
      </c>
      <c r="W122" s="221" t="str">
        <f>IF(ISERROR(VLOOKUP($A122,parlvotes_lh!$A$11:$ZZ$200,266,FALSE))=TRUE,"",IF(VLOOKUP($A122,parlvotes_lh!$A$11:$ZZ$200,266,FALSE)=0,"",VLOOKUP($A122,parlvotes_lh!$A$11:$ZZ$200,266,FALSE)))</f>
        <v/>
      </c>
      <c r="X122" s="221" t="str">
        <f>IF(ISERROR(VLOOKUP($A122,parlvotes_lh!$A$11:$ZZ$200,286,FALSE))=TRUE,"",IF(VLOOKUP($A122,parlvotes_lh!$A$11:$ZZ$200,286,FALSE)=0,"",VLOOKUP($A122,parlvotes_lh!$A$11:$ZZ$200,286,FALSE)))</f>
        <v/>
      </c>
      <c r="Y122" s="221" t="str">
        <f>IF(ISERROR(VLOOKUP($A122,parlvotes_lh!$A$11:$ZZ$200,306,FALSE))=TRUE,"",IF(VLOOKUP($A122,parlvotes_lh!$A$11:$ZZ$200,306,FALSE)=0,"",VLOOKUP($A122,parlvotes_lh!$A$11:$ZZ$200,306,FALSE)))</f>
        <v/>
      </c>
      <c r="Z122" s="221" t="str">
        <f>IF(ISERROR(VLOOKUP($A122,parlvotes_lh!$A$11:$ZZ$200,326,FALSE))=TRUE,"",IF(VLOOKUP($A122,parlvotes_lh!$A$11:$ZZ$200,326,FALSE)=0,"",VLOOKUP($A122,parlvotes_lh!$A$11:$ZZ$200,326,FALSE)))</f>
        <v/>
      </c>
      <c r="AA122" s="221" t="str">
        <f>IF(ISERROR(VLOOKUP($A122,parlvotes_lh!$A$11:$ZZ$200,346,FALSE))=TRUE,"",IF(VLOOKUP($A122,parlvotes_lh!$A$11:$ZZ$200,346,FALSE)=0,"",VLOOKUP($A122,parlvotes_lh!$A$11:$ZZ$200,346,FALSE)))</f>
        <v/>
      </c>
      <c r="AB122" s="221" t="str">
        <f>IF(ISERROR(VLOOKUP($A122,parlvotes_lh!$A$11:$ZZ$200,366,FALSE))=TRUE,"",IF(VLOOKUP($A122,parlvotes_lh!$A$11:$ZZ$200,366,FALSE)=0,"",VLOOKUP($A122,parlvotes_lh!$A$11:$ZZ$200,366,FALSE)))</f>
        <v/>
      </c>
      <c r="AC122" s="221" t="str">
        <f>IF(ISERROR(VLOOKUP($A122,parlvotes_lh!$A$11:$ZZ$200,386,FALSE))=TRUE,"",IF(VLOOKUP($A122,parlvotes_lh!$A$11:$ZZ$200,386,FALSE)=0,"",VLOOKUP($A122,parlvotes_lh!$A$11:$ZZ$200,386,FALSE)))</f>
        <v/>
      </c>
    </row>
    <row r="123" spans="1:29" ht="13.5" customHeight="1" x14ac:dyDescent="0.25">
      <c r="A123" s="215"/>
      <c r="B123" s="98" t="str">
        <f>IF(A123="","",MID(info_weblinks!$C$3,32,3))</f>
        <v/>
      </c>
      <c r="C123" s="98" t="str">
        <f>IF(info_parties!G123="","",info_parties!G123)</f>
        <v/>
      </c>
      <c r="D123" s="98" t="str">
        <f>IF(info_parties!K123="","",info_parties!K123)</f>
        <v/>
      </c>
      <c r="E123" s="98" t="str">
        <f>IF(info_parties!H123="","",info_parties!H123)</f>
        <v/>
      </c>
      <c r="F123" s="216" t="str">
        <f t="shared" si="12"/>
        <v/>
      </c>
      <c r="G123" s="217" t="str">
        <f t="shared" si="13"/>
        <v/>
      </c>
      <c r="H123" s="218" t="str">
        <f t="shared" si="14"/>
        <v/>
      </c>
      <c r="I123" s="219" t="str">
        <f t="shared" si="15"/>
        <v/>
      </c>
      <c r="J123" s="220" t="str">
        <f>IF(ISERROR(VLOOKUP($A123,parlvotes_lh!$A$11:$ZZ$200,6,FALSE))=TRUE,"",IF(VLOOKUP($A123,parlvotes_lh!$A$11:$ZZ$200,6,FALSE)=0,"",VLOOKUP($A123,parlvotes_lh!$A$11:$ZZ$200,6,FALSE)))</f>
        <v/>
      </c>
      <c r="K123" s="220" t="str">
        <f>IF(ISERROR(VLOOKUP($A123,parlvotes_lh!$A$11:$ZZ$200,26,FALSE))=TRUE,"",IF(VLOOKUP($A123,parlvotes_lh!$A$11:$ZZ$200,26,FALSE)=0,"",VLOOKUP($A123,parlvotes_lh!$A$11:$ZZ$200,26,FALSE)))</f>
        <v/>
      </c>
      <c r="L123" s="220" t="str">
        <f>IF(ISERROR(VLOOKUP($A123,parlvotes_lh!$A$11:$ZZ$200,46,FALSE))=TRUE,"",IF(VLOOKUP($A123,parlvotes_lh!$A$11:$ZZ$200,46,FALSE)=0,"",VLOOKUP($A123,parlvotes_lh!$A$11:$ZZ$200,46,FALSE)))</f>
        <v/>
      </c>
      <c r="M123" s="220" t="str">
        <f>IF(ISERROR(VLOOKUP($A123,parlvotes_lh!$A$11:$ZZ$200,66,FALSE))=TRUE,"",IF(VLOOKUP($A123,parlvotes_lh!$A$11:$ZZ$200,66,FALSE)=0,"",VLOOKUP($A123,parlvotes_lh!$A$11:$ZZ$200,66,FALSE)))</f>
        <v/>
      </c>
      <c r="N123" s="220" t="str">
        <f>IF(ISERROR(VLOOKUP($A123,parlvotes_lh!$A$11:$ZZ$200,86,FALSE))=TRUE,"",IF(VLOOKUP($A123,parlvotes_lh!$A$11:$ZZ$200,86,FALSE)=0,"",VLOOKUP($A123,parlvotes_lh!$A$11:$ZZ$200,86,FALSE)))</f>
        <v/>
      </c>
      <c r="O123" s="220" t="str">
        <f>IF(ISERROR(VLOOKUP($A123,parlvotes_lh!$A$11:$ZZ$200,106,FALSE))=TRUE,"",IF(VLOOKUP($A123,parlvotes_lh!$A$11:$ZZ$200,106,FALSE)=0,"",VLOOKUP($A123,parlvotes_lh!$A$11:$ZZ$200,106,FALSE)))</f>
        <v/>
      </c>
      <c r="P123" s="220" t="str">
        <f>IF(ISERROR(VLOOKUP($A123,parlvotes_lh!$A$11:$ZZ$200,126,FALSE))=TRUE,"",IF(VLOOKUP($A123,parlvotes_lh!$A$11:$ZZ$200,126,FALSE)=0,"",VLOOKUP($A123,parlvotes_lh!$A$11:$ZZ$200,126,FALSE)))</f>
        <v/>
      </c>
      <c r="Q123" s="221" t="str">
        <f>IF(ISERROR(VLOOKUP($A123,parlvotes_lh!$A$11:$ZZ$200,146,FALSE))=TRUE,"",IF(VLOOKUP($A123,parlvotes_lh!$A$11:$ZZ$200,146,FALSE)=0,"",VLOOKUP($A123,parlvotes_lh!$A$11:$ZZ$200,146,FALSE)))</f>
        <v/>
      </c>
      <c r="R123" s="221" t="str">
        <f>IF(ISERROR(VLOOKUP($A123,parlvotes_lh!$A$11:$ZZ$200,166,FALSE))=TRUE,"",IF(VLOOKUP($A123,parlvotes_lh!$A$11:$ZZ$200,166,FALSE)=0,"",VLOOKUP($A123,parlvotes_lh!$A$11:$ZZ$200,166,FALSE)))</f>
        <v/>
      </c>
      <c r="S123" s="221" t="str">
        <f>IF(ISERROR(VLOOKUP($A123,parlvotes_lh!$A$11:$ZZ$200,186,FALSE))=TRUE,"",IF(VLOOKUP($A123,parlvotes_lh!$A$11:$ZZ$200,186,FALSE)=0,"",VLOOKUP($A123,parlvotes_lh!$A$11:$ZZ$200,186,FALSE)))</f>
        <v/>
      </c>
      <c r="T123" s="221" t="str">
        <f>IF(ISERROR(VLOOKUP($A123,parlvotes_lh!$A$11:$ZZ$200,206,FALSE))=TRUE,"",IF(VLOOKUP($A123,parlvotes_lh!$A$11:$ZZ$200,206,FALSE)=0,"",VLOOKUP($A123,parlvotes_lh!$A$11:$ZZ$200,206,FALSE)))</f>
        <v/>
      </c>
      <c r="U123" s="221" t="str">
        <f>IF(ISERROR(VLOOKUP($A123,parlvotes_lh!$A$11:$ZZ$200,226,FALSE))=TRUE,"",IF(VLOOKUP($A123,parlvotes_lh!$A$11:$ZZ$200,226,FALSE)=0,"",VLOOKUP($A123,parlvotes_lh!$A$11:$ZZ$200,226,FALSE)))</f>
        <v/>
      </c>
      <c r="V123" s="221" t="str">
        <f>IF(ISERROR(VLOOKUP($A123,parlvotes_lh!$A$11:$ZZ$200,246,FALSE))=TRUE,"",IF(VLOOKUP($A123,parlvotes_lh!$A$11:$ZZ$200,246,FALSE)=0,"",VLOOKUP($A123,parlvotes_lh!$A$11:$ZZ$200,246,FALSE)))</f>
        <v/>
      </c>
      <c r="W123" s="221" t="str">
        <f>IF(ISERROR(VLOOKUP($A123,parlvotes_lh!$A$11:$ZZ$200,266,FALSE))=TRUE,"",IF(VLOOKUP($A123,parlvotes_lh!$A$11:$ZZ$200,266,FALSE)=0,"",VLOOKUP($A123,parlvotes_lh!$A$11:$ZZ$200,266,FALSE)))</f>
        <v/>
      </c>
      <c r="X123" s="221" t="str">
        <f>IF(ISERROR(VLOOKUP($A123,parlvotes_lh!$A$11:$ZZ$200,286,FALSE))=TRUE,"",IF(VLOOKUP($A123,parlvotes_lh!$A$11:$ZZ$200,286,FALSE)=0,"",VLOOKUP($A123,parlvotes_lh!$A$11:$ZZ$200,286,FALSE)))</f>
        <v/>
      </c>
      <c r="Y123" s="221" t="str">
        <f>IF(ISERROR(VLOOKUP($A123,parlvotes_lh!$A$11:$ZZ$200,306,FALSE))=TRUE,"",IF(VLOOKUP($A123,parlvotes_lh!$A$11:$ZZ$200,306,FALSE)=0,"",VLOOKUP($A123,parlvotes_lh!$A$11:$ZZ$200,306,FALSE)))</f>
        <v/>
      </c>
      <c r="Z123" s="221" t="str">
        <f>IF(ISERROR(VLOOKUP($A123,parlvotes_lh!$A$11:$ZZ$200,326,FALSE))=TRUE,"",IF(VLOOKUP($A123,parlvotes_lh!$A$11:$ZZ$200,326,FALSE)=0,"",VLOOKUP($A123,parlvotes_lh!$A$11:$ZZ$200,326,FALSE)))</f>
        <v/>
      </c>
      <c r="AA123" s="221" t="str">
        <f>IF(ISERROR(VLOOKUP($A123,parlvotes_lh!$A$11:$ZZ$200,346,FALSE))=TRUE,"",IF(VLOOKUP($A123,parlvotes_lh!$A$11:$ZZ$200,346,FALSE)=0,"",VLOOKUP($A123,parlvotes_lh!$A$11:$ZZ$200,346,FALSE)))</f>
        <v/>
      </c>
      <c r="AB123" s="221" t="str">
        <f>IF(ISERROR(VLOOKUP($A123,parlvotes_lh!$A$11:$ZZ$200,366,FALSE))=TRUE,"",IF(VLOOKUP($A123,parlvotes_lh!$A$11:$ZZ$200,366,FALSE)=0,"",VLOOKUP($A123,parlvotes_lh!$A$11:$ZZ$200,366,FALSE)))</f>
        <v/>
      </c>
      <c r="AC123" s="221" t="str">
        <f>IF(ISERROR(VLOOKUP($A123,parlvotes_lh!$A$11:$ZZ$200,386,FALSE))=TRUE,"",IF(VLOOKUP($A123,parlvotes_lh!$A$11:$ZZ$200,386,FALSE)=0,"",VLOOKUP($A123,parlvotes_lh!$A$11:$ZZ$200,386,FALSE)))</f>
        <v/>
      </c>
    </row>
    <row r="124" spans="1:29" ht="13.5" customHeight="1" x14ac:dyDescent="0.25">
      <c r="A124" s="215"/>
      <c r="B124" s="98" t="str">
        <f>IF(A124="","",MID(info_weblinks!$C$3,32,3))</f>
        <v/>
      </c>
      <c r="C124" s="98" t="str">
        <f>IF(info_parties!G124="","",info_parties!G124)</f>
        <v/>
      </c>
      <c r="D124" s="98" t="str">
        <f>IF(info_parties!K124="","",info_parties!K124)</f>
        <v/>
      </c>
      <c r="E124" s="98" t="str">
        <f>IF(info_parties!H124="","",info_parties!H124)</f>
        <v/>
      </c>
      <c r="F124" s="216" t="str">
        <f t="shared" si="12"/>
        <v/>
      </c>
      <c r="G124" s="217" t="str">
        <f t="shared" si="13"/>
        <v/>
      </c>
      <c r="H124" s="218" t="str">
        <f t="shared" si="14"/>
        <v/>
      </c>
      <c r="I124" s="219" t="str">
        <f t="shared" si="15"/>
        <v/>
      </c>
      <c r="J124" s="220" t="str">
        <f>IF(ISERROR(VLOOKUP($A124,parlvotes_lh!$A$11:$ZZ$200,6,FALSE))=TRUE,"",IF(VLOOKUP($A124,parlvotes_lh!$A$11:$ZZ$200,6,FALSE)=0,"",VLOOKUP($A124,parlvotes_lh!$A$11:$ZZ$200,6,FALSE)))</f>
        <v/>
      </c>
      <c r="K124" s="220" t="str">
        <f>IF(ISERROR(VLOOKUP($A124,parlvotes_lh!$A$11:$ZZ$200,26,FALSE))=TRUE,"",IF(VLOOKUP($A124,parlvotes_lh!$A$11:$ZZ$200,26,FALSE)=0,"",VLOOKUP($A124,parlvotes_lh!$A$11:$ZZ$200,26,FALSE)))</f>
        <v/>
      </c>
      <c r="L124" s="220" t="str">
        <f>IF(ISERROR(VLOOKUP($A124,parlvotes_lh!$A$11:$ZZ$200,46,FALSE))=TRUE,"",IF(VLOOKUP($A124,parlvotes_lh!$A$11:$ZZ$200,46,FALSE)=0,"",VLOOKUP($A124,parlvotes_lh!$A$11:$ZZ$200,46,FALSE)))</f>
        <v/>
      </c>
      <c r="M124" s="220" t="str">
        <f>IF(ISERROR(VLOOKUP($A124,parlvotes_lh!$A$11:$ZZ$200,66,FALSE))=TRUE,"",IF(VLOOKUP($A124,parlvotes_lh!$A$11:$ZZ$200,66,FALSE)=0,"",VLOOKUP($A124,parlvotes_lh!$A$11:$ZZ$200,66,FALSE)))</f>
        <v/>
      </c>
      <c r="N124" s="220" t="str">
        <f>IF(ISERROR(VLOOKUP($A124,parlvotes_lh!$A$11:$ZZ$200,86,FALSE))=TRUE,"",IF(VLOOKUP($A124,parlvotes_lh!$A$11:$ZZ$200,86,FALSE)=0,"",VLOOKUP($A124,parlvotes_lh!$A$11:$ZZ$200,86,FALSE)))</f>
        <v/>
      </c>
      <c r="O124" s="220" t="str">
        <f>IF(ISERROR(VLOOKUP($A124,parlvotes_lh!$A$11:$ZZ$200,106,FALSE))=TRUE,"",IF(VLOOKUP($A124,parlvotes_lh!$A$11:$ZZ$200,106,FALSE)=0,"",VLOOKUP($A124,parlvotes_lh!$A$11:$ZZ$200,106,FALSE)))</f>
        <v/>
      </c>
      <c r="P124" s="220" t="str">
        <f>IF(ISERROR(VLOOKUP($A124,parlvotes_lh!$A$11:$ZZ$200,126,FALSE))=TRUE,"",IF(VLOOKUP($A124,parlvotes_lh!$A$11:$ZZ$200,126,FALSE)=0,"",VLOOKUP($A124,parlvotes_lh!$A$11:$ZZ$200,126,FALSE)))</f>
        <v/>
      </c>
      <c r="Q124" s="221" t="str">
        <f>IF(ISERROR(VLOOKUP($A124,parlvotes_lh!$A$11:$ZZ$200,146,FALSE))=TRUE,"",IF(VLOOKUP($A124,parlvotes_lh!$A$11:$ZZ$200,146,FALSE)=0,"",VLOOKUP($A124,parlvotes_lh!$A$11:$ZZ$200,146,FALSE)))</f>
        <v/>
      </c>
      <c r="R124" s="221" t="str">
        <f>IF(ISERROR(VLOOKUP($A124,parlvotes_lh!$A$11:$ZZ$200,166,FALSE))=TRUE,"",IF(VLOOKUP($A124,parlvotes_lh!$A$11:$ZZ$200,166,FALSE)=0,"",VLOOKUP($A124,parlvotes_lh!$A$11:$ZZ$200,166,FALSE)))</f>
        <v/>
      </c>
      <c r="S124" s="221" t="str">
        <f>IF(ISERROR(VLOOKUP($A124,parlvotes_lh!$A$11:$ZZ$200,186,FALSE))=TRUE,"",IF(VLOOKUP($A124,parlvotes_lh!$A$11:$ZZ$200,186,FALSE)=0,"",VLOOKUP($A124,parlvotes_lh!$A$11:$ZZ$200,186,FALSE)))</f>
        <v/>
      </c>
      <c r="T124" s="221" t="str">
        <f>IF(ISERROR(VLOOKUP($A124,parlvotes_lh!$A$11:$ZZ$200,206,FALSE))=TRUE,"",IF(VLOOKUP($A124,parlvotes_lh!$A$11:$ZZ$200,206,FALSE)=0,"",VLOOKUP($A124,parlvotes_lh!$A$11:$ZZ$200,206,FALSE)))</f>
        <v/>
      </c>
      <c r="U124" s="221" t="str">
        <f>IF(ISERROR(VLOOKUP($A124,parlvotes_lh!$A$11:$ZZ$200,226,FALSE))=TRUE,"",IF(VLOOKUP($A124,parlvotes_lh!$A$11:$ZZ$200,226,FALSE)=0,"",VLOOKUP($A124,parlvotes_lh!$A$11:$ZZ$200,226,FALSE)))</f>
        <v/>
      </c>
      <c r="V124" s="221" t="str">
        <f>IF(ISERROR(VLOOKUP($A124,parlvotes_lh!$A$11:$ZZ$200,246,FALSE))=TRUE,"",IF(VLOOKUP($A124,parlvotes_lh!$A$11:$ZZ$200,246,FALSE)=0,"",VLOOKUP($A124,parlvotes_lh!$A$11:$ZZ$200,246,FALSE)))</f>
        <v/>
      </c>
      <c r="W124" s="221" t="str">
        <f>IF(ISERROR(VLOOKUP($A124,parlvotes_lh!$A$11:$ZZ$200,266,FALSE))=TRUE,"",IF(VLOOKUP($A124,parlvotes_lh!$A$11:$ZZ$200,266,FALSE)=0,"",VLOOKUP($A124,parlvotes_lh!$A$11:$ZZ$200,266,FALSE)))</f>
        <v/>
      </c>
      <c r="X124" s="221" t="str">
        <f>IF(ISERROR(VLOOKUP($A124,parlvotes_lh!$A$11:$ZZ$200,286,FALSE))=TRUE,"",IF(VLOOKUP($A124,parlvotes_lh!$A$11:$ZZ$200,286,FALSE)=0,"",VLOOKUP($A124,parlvotes_lh!$A$11:$ZZ$200,286,FALSE)))</f>
        <v/>
      </c>
      <c r="Y124" s="221" t="str">
        <f>IF(ISERROR(VLOOKUP($A124,parlvotes_lh!$A$11:$ZZ$200,306,FALSE))=TRUE,"",IF(VLOOKUP($A124,parlvotes_lh!$A$11:$ZZ$200,306,FALSE)=0,"",VLOOKUP($A124,parlvotes_lh!$A$11:$ZZ$200,306,FALSE)))</f>
        <v/>
      </c>
      <c r="Z124" s="221" t="str">
        <f>IF(ISERROR(VLOOKUP($A124,parlvotes_lh!$A$11:$ZZ$200,326,FALSE))=TRUE,"",IF(VLOOKUP($A124,parlvotes_lh!$A$11:$ZZ$200,326,FALSE)=0,"",VLOOKUP($A124,parlvotes_lh!$A$11:$ZZ$200,326,FALSE)))</f>
        <v/>
      </c>
      <c r="AA124" s="221" t="str">
        <f>IF(ISERROR(VLOOKUP($A124,parlvotes_lh!$A$11:$ZZ$200,346,FALSE))=TRUE,"",IF(VLOOKUP($A124,parlvotes_lh!$A$11:$ZZ$200,346,FALSE)=0,"",VLOOKUP($A124,parlvotes_lh!$A$11:$ZZ$200,346,FALSE)))</f>
        <v/>
      </c>
      <c r="AB124" s="221" t="str">
        <f>IF(ISERROR(VLOOKUP($A124,parlvotes_lh!$A$11:$ZZ$200,366,FALSE))=TRUE,"",IF(VLOOKUP($A124,parlvotes_lh!$A$11:$ZZ$200,366,FALSE)=0,"",VLOOKUP($A124,parlvotes_lh!$A$11:$ZZ$200,366,FALSE)))</f>
        <v/>
      </c>
      <c r="AC124" s="221" t="str">
        <f>IF(ISERROR(VLOOKUP($A124,parlvotes_lh!$A$11:$ZZ$200,386,FALSE))=TRUE,"",IF(VLOOKUP($A124,parlvotes_lh!$A$11:$ZZ$200,386,FALSE)=0,"",VLOOKUP($A124,parlvotes_lh!$A$11:$ZZ$200,386,FALSE)))</f>
        <v/>
      </c>
    </row>
    <row r="125" spans="1:29" ht="13.5" customHeight="1" x14ac:dyDescent="0.25">
      <c r="A125" s="215"/>
      <c r="B125" s="98" t="str">
        <f>IF(A125="","",MID(info_weblinks!$C$3,32,3))</f>
        <v/>
      </c>
      <c r="C125" s="98" t="str">
        <f>IF(info_parties!G125="","",info_parties!G125)</f>
        <v/>
      </c>
      <c r="D125" s="98" t="str">
        <f>IF(info_parties!K125="","",info_parties!K125)</f>
        <v/>
      </c>
      <c r="E125" s="98" t="str">
        <f>IF(info_parties!H125="","",info_parties!H125)</f>
        <v/>
      </c>
      <c r="F125" s="216" t="str">
        <f t="shared" si="12"/>
        <v/>
      </c>
      <c r="G125" s="217" t="str">
        <f t="shared" si="13"/>
        <v/>
      </c>
      <c r="H125" s="218" t="str">
        <f t="shared" si="14"/>
        <v/>
      </c>
      <c r="I125" s="219" t="str">
        <f t="shared" si="15"/>
        <v/>
      </c>
      <c r="J125" s="220" t="str">
        <f>IF(ISERROR(VLOOKUP($A125,parlvotes_lh!$A$11:$ZZ$200,6,FALSE))=TRUE,"",IF(VLOOKUP($A125,parlvotes_lh!$A$11:$ZZ$200,6,FALSE)=0,"",VLOOKUP($A125,parlvotes_lh!$A$11:$ZZ$200,6,FALSE)))</f>
        <v/>
      </c>
      <c r="K125" s="220" t="str">
        <f>IF(ISERROR(VLOOKUP($A125,parlvotes_lh!$A$11:$ZZ$200,26,FALSE))=TRUE,"",IF(VLOOKUP($A125,parlvotes_lh!$A$11:$ZZ$200,26,FALSE)=0,"",VLOOKUP($A125,parlvotes_lh!$A$11:$ZZ$200,26,FALSE)))</f>
        <v/>
      </c>
      <c r="L125" s="220" t="str">
        <f>IF(ISERROR(VLOOKUP($A125,parlvotes_lh!$A$11:$ZZ$200,46,FALSE))=TRUE,"",IF(VLOOKUP($A125,parlvotes_lh!$A$11:$ZZ$200,46,FALSE)=0,"",VLOOKUP($A125,parlvotes_lh!$A$11:$ZZ$200,46,FALSE)))</f>
        <v/>
      </c>
      <c r="M125" s="220" t="str">
        <f>IF(ISERROR(VLOOKUP($A125,parlvotes_lh!$A$11:$ZZ$200,66,FALSE))=TRUE,"",IF(VLOOKUP($A125,parlvotes_lh!$A$11:$ZZ$200,66,FALSE)=0,"",VLOOKUP($A125,parlvotes_lh!$A$11:$ZZ$200,66,FALSE)))</f>
        <v/>
      </c>
      <c r="N125" s="220" t="str">
        <f>IF(ISERROR(VLOOKUP($A125,parlvotes_lh!$A$11:$ZZ$200,86,FALSE))=TRUE,"",IF(VLOOKUP($A125,parlvotes_lh!$A$11:$ZZ$200,86,FALSE)=0,"",VLOOKUP($A125,parlvotes_lh!$A$11:$ZZ$200,86,FALSE)))</f>
        <v/>
      </c>
      <c r="O125" s="220" t="str">
        <f>IF(ISERROR(VLOOKUP($A125,parlvotes_lh!$A$11:$ZZ$200,106,FALSE))=TRUE,"",IF(VLOOKUP($A125,parlvotes_lh!$A$11:$ZZ$200,106,FALSE)=0,"",VLOOKUP($A125,parlvotes_lh!$A$11:$ZZ$200,106,FALSE)))</f>
        <v/>
      </c>
      <c r="P125" s="220" t="str">
        <f>IF(ISERROR(VLOOKUP($A125,parlvotes_lh!$A$11:$ZZ$200,126,FALSE))=TRUE,"",IF(VLOOKUP($A125,parlvotes_lh!$A$11:$ZZ$200,126,FALSE)=0,"",VLOOKUP($A125,parlvotes_lh!$A$11:$ZZ$200,126,FALSE)))</f>
        <v/>
      </c>
      <c r="Q125" s="221" t="str">
        <f>IF(ISERROR(VLOOKUP($A125,parlvotes_lh!$A$11:$ZZ$200,146,FALSE))=TRUE,"",IF(VLOOKUP($A125,parlvotes_lh!$A$11:$ZZ$200,146,FALSE)=0,"",VLOOKUP($A125,parlvotes_lh!$A$11:$ZZ$200,146,FALSE)))</f>
        <v/>
      </c>
      <c r="R125" s="221" t="str">
        <f>IF(ISERROR(VLOOKUP($A125,parlvotes_lh!$A$11:$ZZ$200,166,FALSE))=TRUE,"",IF(VLOOKUP($A125,parlvotes_lh!$A$11:$ZZ$200,166,FALSE)=0,"",VLOOKUP($A125,parlvotes_lh!$A$11:$ZZ$200,166,FALSE)))</f>
        <v/>
      </c>
      <c r="S125" s="221" t="str">
        <f>IF(ISERROR(VLOOKUP($A125,parlvotes_lh!$A$11:$ZZ$200,186,FALSE))=TRUE,"",IF(VLOOKUP($A125,parlvotes_lh!$A$11:$ZZ$200,186,FALSE)=0,"",VLOOKUP($A125,parlvotes_lh!$A$11:$ZZ$200,186,FALSE)))</f>
        <v/>
      </c>
      <c r="T125" s="221" t="str">
        <f>IF(ISERROR(VLOOKUP($A125,parlvotes_lh!$A$11:$ZZ$200,206,FALSE))=TRUE,"",IF(VLOOKUP($A125,parlvotes_lh!$A$11:$ZZ$200,206,FALSE)=0,"",VLOOKUP($A125,parlvotes_lh!$A$11:$ZZ$200,206,FALSE)))</f>
        <v/>
      </c>
      <c r="U125" s="221" t="str">
        <f>IF(ISERROR(VLOOKUP($A125,parlvotes_lh!$A$11:$ZZ$200,226,FALSE))=TRUE,"",IF(VLOOKUP($A125,parlvotes_lh!$A$11:$ZZ$200,226,FALSE)=0,"",VLOOKUP($A125,parlvotes_lh!$A$11:$ZZ$200,226,FALSE)))</f>
        <v/>
      </c>
      <c r="V125" s="221" t="str">
        <f>IF(ISERROR(VLOOKUP($A125,parlvotes_lh!$A$11:$ZZ$200,246,FALSE))=TRUE,"",IF(VLOOKUP($A125,parlvotes_lh!$A$11:$ZZ$200,246,FALSE)=0,"",VLOOKUP($A125,parlvotes_lh!$A$11:$ZZ$200,246,FALSE)))</f>
        <v/>
      </c>
      <c r="W125" s="221" t="str">
        <f>IF(ISERROR(VLOOKUP($A125,parlvotes_lh!$A$11:$ZZ$200,266,FALSE))=TRUE,"",IF(VLOOKUP($A125,parlvotes_lh!$A$11:$ZZ$200,266,FALSE)=0,"",VLOOKUP($A125,parlvotes_lh!$A$11:$ZZ$200,266,FALSE)))</f>
        <v/>
      </c>
      <c r="X125" s="221" t="str">
        <f>IF(ISERROR(VLOOKUP($A125,parlvotes_lh!$A$11:$ZZ$200,286,FALSE))=TRUE,"",IF(VLOOKUP($A125,parlvotes_lh!$A$11:$ZZ$200,286,FALSE)=0,"",VLOOKUP($A125,parlvotes_lh!$A$11:$ZZ$200,286,FALSE)))</f>
        <v/>
      </c>
      <c r="Y125" s="221" t="str">
        <f>IF(ISERROR(VLOOKUP($A125,parlvotes_lh!$A$11:$ZZ$200,306,FALSE))=TRUE,"",IF(VLOOKUP($A125,parlvotes_lh!$A$11:$ZZ$200,306,FALSE)=0,"",VLOOKUP($A125,parlvotes_lh!$A$11:$ZZ$200,306,FALSE)))</f>
        <v/>
      </c>
      <c r="Z125" s="221" t="str">
        <f>IF(ISERROR(VLOOKUP($A125,parlvotes_lh!$A$11:$ZZ$200,326,FALSE))=TRUE,"",IF(VLOOKUP($A125,parlvotes_lh!$A$11:$ZZ$200,326,FALSE)=0,"",VLOOKUP($A125,parlvotes_lh!$A$11:$ZZ$200,326,FALSE)))</f>
        <v/>
      </c>
      <c r="AA125" s="221" t="str">
        <f>IF(ISERROR(VLOOKUP($A125,parlvotes_lh!$A$11:$ZZ$200,346,FALSE))=TRUE,"",IF(VLOOKUP($A125,parlvotes_lh!$A$11:$ZZ$200,346,FALSE)=0,"",VLOOKUP($A125,parlvotes_lh!$A$11:$ZZ$200,346,FALSE)))</f>
        <v/>
      </c>
      <c r="AB125" s="221" t="str">
        <f>IF(ISERROR(VLOOKUP($A125,parlvotes_lh!$A$11:$ZZ$200,366,FALSE))=TRUE,"",IF(VLOOKUP($A125,parlvotes_lh!$A$11:$ZZ$200,366,FALSE)=0,"",VLOOKUP($A125,parlvotes_lh!$A$11:$ZZ$200,366,FALSE)))</f>
        <v/>
      </c>
      <c r="AC125" s="221" t="str">
        <f>IF(ISERROR(VLOOKUP($A125,parlvotes_lh!$A$11:$ZZ$200,386,FALSE))=TRUE,"",IF(VLOOKUP($A125,parlvotes_lh!$A$11:$ZZ$200,386,FALSE)=0,"",VLOOKUP($A125,parlvotes_lh!$A$11:$ZZ$200,386,FALSE)))</f>
        <v/>
      </c>
    </row>
    <row r="126" spans="1:29" ht="13.5" customHeight="1" x14ac:dyDescent="0.25">
      <c r="A126" s="215"/>
      <c r="B126" s="98" t="str">
        <f>IF(A126="","",MID(info_weblinks!$C$3,32,3))</f>
        <v/>
      </c>
      <c r="C126" s="98" t="str">
        <f>IF(info_parties!G126="","",info_parties!G126)</f>
        <v/>
      </c>
      <c r="D126" s="98" t="str">
        <f>IF(info_parties!K126="","",info_parties!K126)</f>
        <v/>
      </c>
      <c r="E126" s="98" t="str">
        <f>IF(info_parties!H126="","",info_parties!H126)</f>
        <v/>
      </c>
      <c r="F126" s="216" t="str">
        <f t="shared" si="12"/>
        <v/>
      </c>
      <c r="G126" s="217" t="str">
        <f t="shared" si="13"/>
        <v/>
      </c>
      <c r="H126" s="218" t="str">
        <f t="shared" si="14"/>
        <v/>
      </c>
      <c r="I126" s="219" t="str">
        <f t="shared" si="15"/>
        <v/>
      </c>
      <c r="J126" s="220" t="str">
        <f>IF(ISERROR(VLOOKUP($A126,parlvotes_lh!$A$11:$ZZ$200,6,FALSE))=TRUE,"",IF(VLOOKUP($A126,parlvotes_lh!$A$11:$ZZ$200,6,FALSE)=0,"",VLOOKUP($A126,parlvotes_lh!$A$11:$ZZ$200,6,FALSE)))</f>
        <v/>
      </c>
      <c r="K126" s="220" t="str">
        <f>IF(ISERROR(VLOOKUP($A126,parlvotes_lh!$A$11:$ZZ$200,26,FALSE))=TRUE,"",IF(VLOOKUP($A126,parlvotes_lh!$A$11:$ZZ$200,26,FALSE)=0,"",VLOOKUP($A126,parlvotes_lh!$A$11:$ZZ$200,26,FALSE)))</f>
        <v/>
      </c>
      <c r="L126" s="220" t="str">
        <f>IF(ISERROR(VLOOKUP($A126,parlvotes_lh!$A$11:$ZZ$200,46,FALSE))=TRUE,"",IF(VLOOKUP($A126,parlvotes_lh!$A$11:$ZZ$200,46,FALSE)=0,"",VLOOKUP($A126,parlvotes_lh!$A$11:$ZZ$200,46,FALSE)))</f>
        <v/>
      </c>
      <c r="M126" s="220" t="str">
        <f>IF(ISERROR(VLOOKUP($A126,parlvotes_lh!$A$11:$ZZ$200,66,FALSE))=TRUE,"",IF(VLOOKUP($A126,parlvotes_lh!$A$11:$ZZ$200,66,FALSE)=0,"",VLOOKUP($A126,parlvotes_lh!$A$11:$ZZ$200,66,FALSE)))</f>
        <v/>
      </c>
      <c r="N126" s="220" t="str">
        <f>IF(ISERROR(VLOOKUP($A126,parlvotes_lh!$A$11:$ZZ$200,86,FALSE))=TRUE,"",IF(VLOOKUP($A126,parlvotes_lh!$A$11:$ZZ$200,86,FALSE)=0,"",VLOOKUP($A126,parlvotes_lh!$A$11:$ZZ$200,86,FALSE)))</f>
        <v/>
      </c>
      <c r="O126" s="220" t="str">
        <f>IF(ISERROR(VLOOKUP($A126,parlvotes_lh!$A$11:$ZZ$200,106,FALSE))=TRUE,"",IF(VLOOKUP($A126,parlvotes_lh!$A$11:$ZZ$200,106,FALSE)=0,"",VLOOKUP($A126,parlvotes_lh!$A$11:$ZZ$200,106,FALSE)))</f>
        <v/>
      </c>
      <c r="P126" s="220" t="str">
        <f>IF(ISERROR(VLOOKUP($A126,parlvotes_lh!$A$11:$ZZ$200,126,FALSE))=TRUE,"",IF(VLOOKUP($A126,parlvotes_lh!$A$11:$ZZ$200,126,FALSE)=0,"",VLOOKUP($A126,parlvotes_lh!$A$11:$ZZ$200,126,FALSE)))</f>
        <v/>
      </c>
      <c r="Q126" s="221" t="str">
        <f>IF(ISERROR(VLOOKUP($A126,parlvotes_lh!$A$11:$ZZ$200,146,FALSE))=TRUE,"",IF(VLOOKUP($A126,parlvotes_lh!$A$11:$ZZ$200,146,FALSE)=0,"",VLOOKUP($A126,parlvotes_lh!$A$11:$ZZ$200,146,FALSE)))</f>
        <v/>
      </c>
      <c r="R126" s="221" t="str">
        <f>IF(ISERROR(VLOOKUP($A126,parlvotes_lh!$A$11:$ZZ$200,166,FALSE))=TRUE,"",IF(VLOOKUP($A126,parlvotes_lh!$A$11:$ZZ$200,166,FALSE)=0,"",VLOOKUP($A126,parlvotes_lh!$A$11:$ZZ$200,166,FALSE)))</f>
        <v/>
      </c>
      <c r="S126" s="221" t="str">
        <f>IF(ISERROR(VLOOKUP($A126,parlvotes_lh!$A$11:$ZZ$200,186,FALSE))=TRUE,"",IF(VLOOKUP($A126,parlvotes_lh!$A$11:$ZZ$200,186,FALSE)=0,"",VLOOKUP($A126,parlvotes_lh!$A$11:$ZZ$200,186,FALSE)))</f>
        <v/>
      </c>
      <c r="T126" s="221" t="str">
        <f>IF(ISERROR(VLOOKUP($A126,parlvotes_lh!$A$11:$ZZ$200,206,FALSE))=TRUE,"",IF(VLOOKUP($A126,parlvotes_lh!$A$11:$ZZ$200,206,FALSE)=0,"",VLOOKUP($A126,parlvotes_lh!$A$11:$ZZ$200,206,FALSE)))</f>
        <v/>
      </c>
      <c r="U126" s="221" t="str">
        <f>IF(ISERROR(VLOOKUP($A126,parlvotes_lh!$A$11:$ZZ$200,226,FALSE))=TRUE,"",IF(VLOOKUP($A126,parlvotes_lh!$A$11:$ZZ$200,226,FALSE)=0,"",VLOOKUP($A126,parlvotes_lh!$A$11:$ZZ$200,226,FALSE)))</f>
        <v/>
      </c>
      <c r="V126" s="221" t="str">
        <f>IF(ISERROR(VLOOKUP($A126,parlvotes_lh!$A$11:$ZZ$200,246,FALSE))=TRUE,"",IF(VLOOKUP($A126,parlvotes_lh!$A$11:$ZZ$200,246,FALSE)=0,"",VLOOKUP($A126,parlvotes_lh!$A$11:$ZZ$200,246,FALSE)))</f>
        <v/>
      </c>
      <c r="W126" s="221" t="str">
        <f>IF(ISERROR(VLOOKUP($A126,parlvotes_lh!$A$11:$ZZ$200,266,FALSE))=TRUE,"",IF(VLOOKUP($A126,parlvotes_lh!$A$11:$ZZ$200,266,FALSE)=0,"",VLOOKUP($A126,parlvotes_lh!$A$11:$ZZ$200,266,FALSE)))</f>
        <v/>
      </c>
      <c r="X126" s="221" t="str">
        <f>IF(ISERROR(VLOOKUP($A126,parlvotes_lh!$A$11:$ZZ$200,286,FALSE))=TRUE,"",IF(VLOOKUP($A126,parlvotes_lh!$A$11:$ZZ$200,286,FALSE)=0,"",VLOOKUP($A126,parlvotes_lh!$A$11:$ZZ$200,286,FALSE)))</f>
        <v/>
      </c>
      <c r="Y126" s="221" t="str">
        <f>IF(ISERROR(VLOOKUP($A126,parlvotes_lh!$A$11:$ZZ$200,306,FALSE))=TRUE,"",IF(VLOOKUP($A126,parlvotes_lh!$A$11:$ZZ$200,306,FALSE)=0,"",VLOOKUP($A126,parlvotes_lh!$A$11:$ZZ$200,306,FALSE)))</f>
        <v/>
      </c>
      <c r="Z126" s="221" t="str">
        <f>IF(ISERROR(VLOOKUP($A126,parlvotes_lh!$A$11:$ZZ$200,326,FALSE))=TRUE,"",IF(VLOOKUP($A126,parlvotes_lh!$A$11:$ZZ$200,326,FALSE)=0,"",VLOOKUP($A126,parlvotes_lh!$A$11:$ZZ$200,326,FALSE)))</f>
        <v/>
      </c>
      <c r="AA126" s="221" t="str">
        <f>IF(ISERROR(VLOOKUP($A126,parlvotes_lh!$A$11:$ZZ$200,346,FALSE))=TRUE,"",IF(VLOOKUP($A126,parlvotes_lh!$A$11:$ZZ$200,346,FALSE)=0,"",VLOOKUP($A126,parlvotes_lh!$A$11:$ZZ$200,346,FALSE)))</f>
        <v/>
      </c>
      <c r="AB126" s="221" t="str">
        <f>IF(ISERROR(VLOOKUP($A126,parlvotes_lh!$A$11:$ZZ$200,366,FALSE))=TRUE,"",IF(VLOOKUP($A126,parlvotes_lh!$A$11:$ZZ$200,366,FALSE)=0,"",VLOOKUP($A126,parlvotes_lh!$A$11:$ZZ$200,366,FALSE)))</f>
        <v/>
      </c>
      <c r="AC126" s="221" t="str">
        <f>IF(ISERROR(VLOOKUP($A126,parlvotes_lh!$A$11:$ZZ$200,386,FALSE))=TRUE,"",IF(VLOOKUP($A126,parlvotes_lh!$A$11:$ZZ$200,386,FALSE)=0,"",VLOOKUP($A126,parlvotes_lh!$A$11:$ZZ$200,386,FALSE)))</f>
        <v/>
      </c>
    </row>
    <row r="127" spans="1:29" ht="13.5" customHeight="1" x14ac:dyDescent="0.25">
      <c r="A127" s="215"/>
      <c r="B127" s="98" t="str">
        <f>IF(A127="","",MID(info_weblinks!$C$3,32,3))</f>
        <v/>
      </c>
      <c r="C127" s="98" t="str">
        <f>IF(info_parties!G127="","",info_parties!G127)</f>
        <v/>
      </c>
      <c r="D127" s="98" t="str">
        <f>IF(info_parties!K127="","",info_parties!K127)</f>
        <v/>
      </c>
      <c r="E127" s="98" t="str">
        <f>IF(info_parties!H127="","",info_parties!H127)</f>
        <v/>
      </c>
      <c r="F127" s="216" t="str">
        <f t="shared" si="12"/>
        <v/>
      </c>
      <c r="G127" s="217" t="str">
        <f t="shared" si="13"/>
        <v/>
      </c>
      <c r="H127" s="218" t="str">
        <f t="shared" si="14"/>
        <v/>
      </c>
      <c r="I127" s="219" t="str">
        <f t="shared" si="15"/>
        <v/>
      </c>
      <c r="J127" s="220" t="str">
        <f>IF(ISERROR(VLOOKUP($A127,parlvotes_lh!$A$11:$ZZ$200,6,FALSE))=TRUE,"",IF(VLOOKUP($A127,parlvotes_lh!$A$11:$ZZ$200,6,FALSE)=0,"",VLOOKUP($A127,parlvotes_lh!$A$11:$ZZ$200,6,FALSE)))</f>
        <v/>
      </c>
      <c r="K127" s="220" t="str">
        <f>IF(ISERROR(VLOOKUP($A127,parlvotes_lh!$A$11:$ZZ$200,26,FALSE))=TRUE,"",IF(VLOOKUP($A127,parlvotes_lh!$A$11:$ZZ$200,26,FALSE)=0,"",VLOOKUP($A127,parlvotes_lh!$A$11:$ZZ$200,26,FALSE)))</f>
        <v/>
      </c>
      <c r="L127" s="220" t="str">
        <f>IF(ISERROR(VLOOKUP($A127,parlvotes_lh!$A$11:$ZZ$200,46,FALSE))=TRUE,"",IF(VLOOKUP($A127,parlvotes_lh!$A$11:$ZZ$200,46,FALSE)=0,"",VLOOKUP($A127,parlvotes_lh!$A$11:$ZZ$200,46,FALSE)))</f>
        <v/>
      </c>
      <c r="M127" s="220" t="str">
        <f>IF(ISERROR(VLOOKUP($A127,parlvotes_lh!$A$11:$ZZ$200,66,FALSE))=TRUE,"",IF(VLOOKUP($A127,parlvotes_lh!$A$11:$ZZ$200,66,FALSE)=0,"",VLOOKUP($A127,parlvotes_lh!$A$11:$ZZ$200,66,FALSE)))</f>
        <v/>
      </c>
      <c r="N127" s="220" t="str">
        <f>IF(ISERROR(VLOOKUP($A127,parlvotes_lh!$A$11:$ZZ$200,86,FALSE))=TRUE,"",IF(VLOOKUP($A127,parlvotes_lh!$A$11:$ZZ$200,86,FALSE)=0,"",VLOOKUP($A127,parlvotes_lh!$A$11:$ZZ$200,86,FALSE)))</f>
        <v/>
      </c>
      <c r="O127" s="220" t="str">
        <f>IF(ISERROR(VLOOKUP($A127,parlvotes_lh!$A$11:$ZZ$200,106,FALSE))=TRUE,"",IF(VLOOKUP($A127,parlvotes_lh!$A$11:$ZZ$200,106,FALSE)=0,"",VLOOKUP($A127,parlvotes_lh!$A$11:$ZZ$200,106,FALSE)))</f>
        <v/>
      </c>
      <c r="P127" s="220" t="str">
        <f>IF(ISERROR(VLOOKUP($A127,parlvotes_lh!$A$11:$ZZ$200,126,FALSE))=TRUE,"",IF(VLOOKUP($A127,parlvotes_lh!$A$11:$ZZ$200,126,FALSE)=0,"",VLOOKUP($A127,parlvotes_lh!$A$11:$ZZ$200,126,FALSE)))</f>
        <v/>
      </c>
      <c r="Q127" s="221" t="str">
        <f>IF(ISERROR(VLOOKUP($A127,parlvotes_lh!$A$11:$ZZ$200,146,FALSE))=TRUE,"",IF(VLOOKUP($A127,parlvotes_lh!$A$11:$ZZ$200,146,FALSE)=0,"",VLOOKUP($A127,parlvotes_lh!$A$11:$ZZ$200,146,FALSE)))</f>
        <v/>
      </c>
      <c r="R127" s="221" t="str">
        <f>IF(ISERROR(VLOOKUP($A127,parlvotes_lh!$A$11:$ZZ$200,166,FALSE))=TRUE,"",IF(VLOOKUP($A127,parlvotes_lh!$A$11:$ZZ$200,166,FALSE)=0,"",VLOOKUP($A127,parlvotes_lh!$A$11:$ZZ$200,166,FALSE)))</f>
        <v/>
      </c>
      <c r="S127" s="221" t="str">
        <f>IF(ISERROR(VLOOKUP($A127,parlvotes_lh!$A$11:$ZZ$200,186,FALSE))=TRUE,"",IF(VLOOKUP($A127,parlvotes_lh!$A$11:$ZZ$200,186,FALSE)=0,"",VLOOKUP($A127,parlvotes_lh!$A$11:$ZZ$200,186,FALSE)))</f>
        <v/>
      </c>
      <c r="T127" s="221" t="str">
        <f>IF(ISERROR(VLOOKUP($A127,parlvotes_lh!$A$11:$ZZ$200,206,FALSE))=TRUE,"",IF(VLOOKUP($A127,parlvotes_lh!$A$11:$ZZ$200,206,FALSE)=0,"",VLOOKUP($A127,parlvotes_lh!$A$11:$ZZ$200,206,FALSE)))</f>
        <v/>
      </c>
      <c r="U127" s="221" t="str">
        <f>IF(ISERROR(VLOOKUP($A127,parlvotes_lh!$A$11:$ZZ$200,226,FALSE))=TRUE,"",IF(VLOOKUP($A127,parlvotes_lh!$A$11:$ZZ$200,226,FALSE)=0,"",VLOOKUP($A127,parlvotes_lh!$A$11:$ZZ$200,226,FALSE)))</f>
        <v/>
      </c>
      <c r="V127" s="221" t="str">
        <f>IF(ISERROR(VLOOKUP($A127,parlvotes_lh!$A$11:$ZZ$200,246,FALSE))=TRUE,"",IF(VLOOKUP($A127,parlvotes_lh!$A$11:$ZZ$200,246,FALSE)=0,"",VLOOKUP($A127,parlvotes_lh!$A$11:$ZZ$200,246,FALSE)))</f>
        <v/>
      </c>
      <c r="W127" s="221" t="str">
        <f>IF(ISERROR(VLOOKUP($A127,parlvotes_lh!$A$11:$ZZ$200,266,FALSE))=TRUE,"",IF(VLOOKUP($A127,parlvotes_lh!$A$11:$ZZ$200,266,FALSE)=0,"",VLOOKUP($A127,parlvotes_lh!$A$11:$ZZ$200,266,FALSE)))</f>
        <v/>
      </c>
      <c r="X127" s="221" t="str">
        <f>IF(ISERROR(VLOOKUP($A127,parlvotes_lh!$A$11:$ZZ$200,286,FALSE))=TRUE,"",IF(VLOOKUP($A127,parlvotes_lh!$A$11:$ZZ$200,286,FALSE)=0,"",VLOOKUP($A127,parlvotes_lh!$A$11:$ZZ$200,286,FALSE)))</f>
        <v/>
      </c>
      <c r="Y127" s="221" t="str">
        <f>IF(ISERROR(VLOOKUP($A127,parlvotes_lh!$A$11:$ZZ$200,306,FALSE))=TRUE,"",IF(VLOOKUP($A127,parlvotes_lh!$A$11:$ZZ$200,306,FALSE)=0,"",VLOOKUP($A127,parlvotes_lh!$A$11:$ZZ$200,306,FALSE)))</f>
        <v/>
      </c>
      <c r="Z127" s="221" t="str">
        <f>IF(ISERROR(VLOOKUP($A127,parlvotes_lh!$A$11:$ZZ$200,326,FALSE))=TRUE,"",IF(VLOOKUP($A127,parlvotes_lh!$A$11:$ZZ$200,326,FALSE)=0,"",VLOOKUP($A127,parlvotes_lh!$A$11:$ZZ$200,326,FALSE)))</f>
        <v/>
      </c>
      <c r="AA127" s="221" t="str">
        <f>IF(ISERROR(VLOOKUP($A127,parlvotes_lh!$A$11:$ZZ$200,346,FALSE))=TRUE,"",IF(VLOOKUP($A127,parlvotes_lh!$A$11:$ZZ$200,346,FALSE)=0,"",VLOOKUP($A127,parlvotes_lh!$A$11:$ZZ$200,346,FALSE)))</f>
        <v/>
      </c>
      <c r="AB127" s="221" t="str">
        <f>IF(ISERROR(VLOOKUP($A127,parlvotes_lh!$A$11:$ZZ$200,366,FALSE))=TRUE,"",IF(VLOOKUP($A127,parlvotes_lh!$A$11:$ZZ$200,366,FALSE)=0,"",VLOOKUP($A127,parlvotes_lh!$A$11:$ZZ$200,366,FALSE)))</f>
        <v/>
      </c>
      <c r="AC127" s="221" t="str">
        <f>IF(ISERROR(VLOOKUP($A127,parlvotes_lh!$A$11:$ZZ$200,386,FALSE))=TRUE,"",IF(VLOOKUP($A127,parlvotes_lh!$A$11:$ZZ$200,386,FALSE)=0,"",VLOOKUP($A127,parlvotes_lh!$A$11:$ZZ$200,386,FALSE)))</f>
        <v/>
      </c>
    </row>
    <row r="128" spans="1:29" ht="13.5" customHeight="1" x14ac:dyDescent="0.25">
      <c r="A128" s="215"/>
      <c r="B128" s="98" t="str">
        <f>IF(A128="","",MID(info_weblinks!$C$3,32,3))</f>
        <v/>
      </c>
      <c r="C128" s="98" t="str">
        <f>IF(info_parties!G128="","",info_parties!G128)</f>
        <v/>
      </c>
      <c r="D128" s="98" t="str">
        <f>IF(info_parties!K128="","",info_parties!K128)</f>
        <v/>
      </c>
      <c r="E128" s="98" t="str">
        <f>IF(info_parties!H128="","",info_parties!H128)</f>
        <v/>
      </c>
      <c r="F128" s="216" t="str">
        <f t="shared" si="12"/>
        <v/>
      </c>
      <c r="G128" s="217" t="str">
        <f t="shared" si="13"/>
        <v/>
      </c>
      <c r="H128" s="218" t="str">
        <f t="shared" si="14"/>
        <v/>
      </c>
      <c r="I128" s="219" t="str">
        <f t="shared" si="15"/>
        <v/>
      </c>
      <c r="J128" s="220" t="str">
        <f>IF(ISERROR(VLOOKUP($A128,parlvotes_lh!$A$11:$ZZ$200,6,FALSE))=TRUE,"",IF(VLOOKUP($A128,parlvotes_lh!$A$11:$ZZ$200,6,FALSE)=0,"",VLOOKUP($A128,parlvotes_lh!$A$11:$ZZ$200,6,FALSE)))</f>
        <v/>
      </c>
      <c r="K128" s="220" t="str">
        <f>IF(ISERROR(VLOOKUP($A128,parlvotes_lh!$A$11:$ZZ$200,26,FALSE))=TRUE,"",IF(VLOOKUP($A128,parlvotes_lh!$A$11:$ZZ$200,26,FALSE)=0,"",VLOOKUP($A128,parlvotes_lh!$A$11:$ZZ$200,26,FALSE)))</f>
        <v/>
      </c>
      <c r="L128" s="220" t="str">
        <f>IF(ISERROR(VLOOKUP($A128,parlvotes_lh!$A$11:$ZZ$200,46,FALSE))=TRUE,"",IF(VLOOKUP($A128,parlvotes_lh!$A$11:$ZZ$200,46,FALSE)=0,"",VLOOKUP($A128,parlvotes_lh!$A$11:$ZZ$200,46,FALSE)))</f>
        <v/>
      </c>
      <c r="M128" s="220" t="str">
        <f>IF(ISERROR(VLOOKUP($A128,parlvotes_lh!$A$11:$ZZ$200,66,FALSE))=TRUE,"",IF(VLOOKUP($A128,parlvotes_lh!$A$11:$ZZ$200,66,FALSE)=0,"",VLOOKUP($A128,parlvotes_lh!$A$11:$ZZ$200,66,FALSE)))</f>
        <v/>
      </c>
      <c r="N128" s="220" t="str">
        <f>IF(ISERROR(VLOOKUP($A128,parlvotes_lh!$A$11:$ZZ$200,86,FALSE))=TRUE,"",IF(VLOOKUP($A128,parlvotes_lh!$A$11:$ZZ$200,86,FALSE)=0,"",VLOOKUP($A128,parlvotes_lh!$A$11:$ZZ$200,86,FALSE)))</f>
        <v/>
      </c>
      <c r="O128" s="220" t="str">
        <f>IF(ISERROR(VLOOKUP($A128,parlvotes_lh!$A$11:$ZZ$200,106,FALSE))=TRUE,"",IF(VLOOKUP($A128,parlvotes_lh!$A$11:$ZZ$200,106,FALSE)=0,"",VLOOKUP($A128,parlvotes_lh!$A$11:$ZZ$200,106,FALSE)))</f>
        <v/>
      </c>
      <c r="P128" s="220" t="str">
        <f>IF(ISERROR(VLOOKUP($A128,parlvotes_lh!$A$11:$ZZ$200,126,FALSE))=TRUE,"",IF(VLOOKUP($A128,parlvotes_lh!$A$11:$ZZ$200,126,FALSE)=0,"",VLOOKUP($A128,parlvotes_lh!$A$11:$ZZ$200,126,FALSE)))</f>
        <v/>
      </c>
      <c r="Q128" s="221" t="str">
        <f>IF(ISERROR(VLOOKUP($A128,parlvotes_lh!$A$11:$ZZ$200,146,FALSE))=TRUE,"",IF(VLOOKUP($A128,parlvotes_lh!$A$11:$ZZ$200,146,FALSE)=0,"",VLOOKUP($A128,parlvotes_lh!$A$11:$ZZ$200,146,FALSE)))</f>
        <v/>
      </c>
      <c r="R128" s="221" t="str">
        <f>IF(ISERROR(VLOOKUP($A128,parlvotes_lh!$A$11:$ZZ$200,166,FALSE))=TRUE,"",IF(VLOOKUP($A128,parlvotes_lh!$A$11:$ZZ$200,166,FALSE)=0,"",VLOOKUP($A128,parlvotes_lh!$A$11:$ZZ$200,166,FALSE)))</f>
        <v/>
      </c>
      <c r="S128" s="221" t="str">
        <f>IF(ISERROR(VLOOKUP($A128,parlvotes_lh!$A$11:$ZZ$200,186,FALSE))=TRUE,"",IF(VLOOKUP($A128,parlvotes_lh!$A$11:$ZZ$200,186,FALSE)=0,"",VLOOKUP($A128,parlvotes_lh!$A$11:$ZZ$200,186,FALSE)))</f>
        <v/>
      </c>
      <c r="T128" s="221" t="str">
        <f>IF(ISERROR(VLOOKUP($A128,parlvotes_lh!$A$11:$ZZ$200,206,FALSE))=TRUE,"",IF(VLOOKUP($A128,parlvotes_lh!$A$11:$ZZ$200,206,FALSE)=0,"",VLOOKUP($A128,parlvotes_lh!$A$11:$ZZ$200,206,FALSE)))</f>
        <v/>
      </c>
      <c r="U128" s="221" t="str">
        <f>IF(ISERROR(VLOOKUP($A128,parlvotes_lh!$A$11:$ZZ$200,226,FALSE))=TRUE,"",IF(VLOOKUP($A128,parlvotes_lh!$A$11:$ZZ$200,226,FALSE)=0,"",VLOOKUP($A128,parlvotes_lh!$A$11:$ZZ$200,226,FALSE)))</f>
        <v/>
      </c>
      <c r="V128" s="221" t="str">
        <f>IF(ISERROR(VLOOKUP($A128,parlvotes_lh!$A$11:$ZZ$200,246,FALSE))=TRUE,"",IF(VLOOKUP($A128,parlvotes_lh!$A$11:$ZZ$200,246,FALSE)=0,"",VLOOKUP($A128,parlvotes_lh!$A$11:$ZZ$200,246,FALSE)))</f>
        <v/>
      </c>
      <c r="W128" s="221" t="str">
        <f>IF(ISERROR(VLOOKUP($A128,parlvotes_lh!$A$11:$ZZ$200,266,FALSE))=TRUE,"",IF(VLOOKUP($A128,parlvotes_lh!$A$11:$ZZ$200,266,FALSE)=0,"",VLOOKUP($A128,parlvotes_lh!$A$11:$ZZ$200,266,FALSE)))</f>
        <v/>
      </c>
      <c r="X128" s="221" t="str">
        <f>IF(ISERROR(VLOOKUP($A128,parlvotes_lh!$A$11:$ZZ$200,286,FALSE))=TRUE,"",IF(VLOOKUP($A128,parlvotes_lh!$A$11:$ZZ$200,286,FALSE)=0,"",VLOOKUP($A128,parlvotes_lh!$A$11:$ZZ$200,286,FALSE)))</f>
        <v/>
      </c>
      <c r="Y128" s="221" t="str">
        <f>IF(ISERROR(VLOOKUP($A128,parlvotes_lh!$A$11:$ZZ$200,306,FALSE))=TRUE,"",IF(VLOOKUP($A128,parlvotes_lh!$A$11:$ZZ$200,306,FALSE)=0,"",VLOOKUP($A128,parlvotes_lh!$A$11:$ZZ$200,306,FALSE)))</f>
        <v/>
      </c>
      <c r="Z128" s="221" t="str">
        <f>IF(ISERROR(VLOOKUP($A128,parlvotes_lh!$A$11:$ZZ$200,326,FALSE))=TRUE,"",IF(VLOOKUP($A128,parlvotes_lh!$A$11:$ZZ$200,326,FALSE)=0,"",VLOOKUP($A128,parlvotes_lh!$A$11:$ZZ$200,326,FALSE)))</f>
        <v/>
      </c>
      <c r="AA128" s="221" t="str">
        <f>IF(ISERROR(VLOOKUP($A128,parlvotes_lh!$A$11:$ZZ$200,346,FALSE))=TRUE,"",IF(VLOOKUP($A128,parlvotes_lh!$A$11:$ZZ$200,346,FALSE)=0,"",VLOOKUP($A128,parlvotes_lh!$A$11:$ZZ$200,346,FALSE)))</f>
        <v/>
      </c>
      <c r="AB128" s="221" t="str">
        <f>IF(ISERROR(VLOOKUP($A128,parlvotes_lh!$A$11:$ZZ$200,366,FALSE))=TRUE,"",IF(VLOOKUP($A128,parlvotes_lh!$A$11:$ZZ$200,366,FALSE)=0,"",VLOOKUP($A128,parlvotes_lh!$A$11:$ZZ$200,366,FALSE)))</f>
        <v/>
      </c>
      <c r="AC128" s="221" t="str">
        <f>IF(ISERROR(VLOOKUP($A128,parlvotes_lh!$A$11:$ZZ$200,386,FALSE))=TRUE,"",IF(VLOOKUP($A128,parlvotes_lh!$A$11:$ZZ$200,386,FALSE)=0,"",VLOOKUP($A128,parlvotes_lh!$A$11:$ZZ$200,386,FALSE)))</f>
        <v/>
      </c>
    </row>
    <row r="129" spans="1:29" ht="13.5" customHeight="1" x14ac:dyDescent="0.25">
      <c r="A129" s="215"/>
      <c r="B129" s="98" t="str">
        <f>IF(A129="","",MID(info_weblinks!$C$3,32,3))</f>
        <v/>
      </c>
      <c r="C129" s="98" t="str">
        <f>IF(info_parties!G129="","",info_parties!G129)</f>
        <v/>
      </c>
      <c r="D129" s="98" t="str">
        <f>IF(info_parties!K129="","",info_parties!K129)</f>
        <v/>
      </c>
      <c r="E129" s="98" t="str">
        <f>IF(info_parties!H129="","",info_parties!H129)</f>
        <v/>
      </c>
      <c r="F129" s="216" t="str">
        <f t="shared" si="12"/>
        <v/>
      </c>
      <c r="G129" s="217" t="str">
        <f t="shared" si="13"/>
        <v/>
      </c>
      <c r="H129" s="218" t="str">
        <f t="shared" si="14"/>
        <v/>
      </c>
      <c r="I129" s="219" t="str">
        <f t="shared" si="15"/>
        <v/>
      </c>
      <c r="J129" s="220" t="str">
        <f>IF(ISERROR(VLOOKUP($A129,parlvotes_lh!$A$11:$ZZ$200,6,FALSE))=TRUE,"",IF(VLOOKUP($A129,parlvotes_lh!$A$11:$ZZ$200,6,FALSE)=0,"",VLOOKUP($A129,parlvotes_lh!$A$11:$ZZ$200,6,FALSE)))</f>
        <v/>
      </c>
      <c r="K129" s="220" t="str">
        <f>IF(ISERROR(VLOOKUP($A129,parlvotes_lh!$A$11:$ZZ$200,26,FALSE))=TRUE,"",IF(VLOOKUP($A129,parlvotes_lh!$A$11:$ZZ$200,26,FALSE)=0,"",VLOOKUP($A129,parlvotes_lh!$A$11:$ZZ$200,26,FALSE)))</f>
        <v/>
      </c>
      <c r="L129" s="220" t="str">
        <f>IF(ISERROR(VLOOKUP($A129,parlvotes_lh!$A$11:$ZZ$200,46,FALSE))=TRUE,"",IF(VLOOKUP($A129,parlvotes_lh!$A$11:$ZZ$200,46,FALSE)=0,"",VLOOKUP($A129,parlvotes_lh!$A$11:$ZZ$200,46,FALSE)))</f>
        <v/>
      </c>
      <c r="M129" s="220" t="str">
        <f>IF(ISERROR(VLOOKUP($A129,parlvotes_lh!$A$11:$ZZ$200,66,FALSE))=TRUE,"",IF(VLOOKUP($A129,parlvotes_lh!$A$11:$ZZ$200,66,FALSE)=0,"",VLOOKUP($A129,parlvotes_lh!$A$11:$ZZ$200,66,FALSE)))</f>
        <v/>
      </c>
      <c r="N129" s="220" t="str">
        <f>IF(ISERROR(VLOOKUP($A129,parlvotes_lh!$A$11:$ZZ$200,86,FALSE))=TRUE,"",IF(VLOOKUP($A129,parlvotes_lh!$A$11:$ZZ$200,86,FALSE)=0,"",VLOOKUP($A129,parlvotes_lh!$A$11:$ZZ$200,86,FALSE)))</f>
        <v/>
      </c>
      <c r="O129" s="220" t="str">
        <f>IF(ISERROR(VLOOKUP($A129,parlvotes_lh!$A$11:$ZZ$200,106,FALSE))=TRUE,"",IF(VLOOKUP($A129,parlvotes_lh!$A$11:$ZZ$200,106,FALSE)=0,"",VLOOKUP($A129,parlvotes_lh!$A$11:$ZZ$200,106,FALSE)))</f>
        <v/>
      </c>
      <c r="P129" s="220" t="str">
        <f>IF(ISERROR(VLOOKUP($A129,parlvotes_lh!$A$11:$ZZ$200,126,FALSE))=TRUE,"",IF(VLOOKUP($A129,parlvotes_lh!$A$11:$ZZ$200,126,FALSE)=0,"",VLOOKUP($A129,parlvotes_lh!$A$11:$ZZ$200,126,FALSE)))</f>
        <v/>
      </c>
      <c r="Q129" s="221" t="str">
        <f>IF(ISERROR(VLOOKUP($A129,parlvotes_lh!$A$11:$ZZ$200,146,FALSE))=TRUE,"",IF(VLOOKUP($A129,parlvotes_lh!$A$11:$ZZ$200,146,FALSE)=0,"",VLOOKUP($A129,parlvotes_lh!$A$11:$ZZ$200,146,FALSE)))</f>
        <v/>
      </c>
      <c r="R129" s="221" t="str">
        <f>IF(ISERROR(VLOOKUP($A129,parlvotes_lh!$A$11:$ZZ$200,166,FALSE))=TRUE,"",IF(VLOOKUP($A129,parlvotes_lh!$A$11:$ZZ$200,166,FALSE)=0,"",VLOOKUP($A129,parlvotes_lh!$A$11:$ZZ$200,166,FALSE)))</f>
        <v/>
      </c>
      <c r="S129" s="221" t="str">
        <f>IF(ISERROR(VLOOKUP($A129,parlvotes_lh!$A$11:$ZZ$200,186,FALSE))=TRUE,"",IF(VLOOKUP($A129,parlvotes_lh!$A$11:$ZZ$200,186,FALSE)=0,"",VLOOKUP($A129,parlvotes_lh!$A$11:$ZZ$200,186,FALSE)))</f>
        <v/>
      </c>
      <c r="T129" s="221" t="str">
        <f>IF(ISERROR(VLOOKUP($A129,parlvotes_lh!$A$11:$ZZ$200,206,FALSE))=TRUE,"",IF(VLOOKUP($A129,parlvotes_lh!$A$11:$ZZ$200,206,FALSE)=0,"",VLOOKUP($A129,parlvotes_lh!$A$11:$ZZ$200,206,FALSE)))</f>
        <v/>
      </c>
      <c r="U129" s="221" t="str">
        <f>IF(ISERROR(VLOOKUP($A129,parlvotes_lh!$A$11:$ZZ$200,226,FALSE))=TRUE,"",IF(VLOOKUP($A129,parlvotes_lh!$A$11:$ZZ$200,226,FALSE)=0,"",VLOOKUP($A129,parlvotes_lh!$A$11:$ZZ$200,226,FALSE)))</f>
        <v/>
      </c>
      <c r="V129" s="221" t="str">
        <f>IF(ISERROR(VLOOKUP($A129,parlvotes_lh!$A$11:$ZZ$200,246,FALSE))=TRUE,"",IF(VLOOKUP($A129,parlvotes_lh!$A$11:$ZZ$200,246,FALSE)=0,"",VLOOKUP($A129,parlvotes_lh!$A$11:$ZZ$200,246,FALSE)))</f>
        <v/>
      </c>
      <c r="W129" s="221" t="str">
        <f>IF(ISERROR(VLOOKUP($A129,parlvotes_lh!$A$11:$ZZ$200,266,FALSE))=TRUE,"",IF(VLOOKUP($A129,parlvotes_lh!$A$11:$ZZ$200,266,FALSE)=0,"",VLOOKUP($A129,parlvotes_lh!$A$11:$ZZ$200,266,FALSE)))</f>
        <v/>
      </c>
      <c r="X129" s="221" t="str">
        <f>IF(ISERROR(VLOOKUP($A129,parlvotes_lh!$A$11:$ZZ$200,286,FALSE))=TRUE,"",IF(VLOOKUP($A129,parlvotes_lh!$A$11:$ZZ$200,286,FALSE)=0,"",VLOOKUP($A129,parlvotes_lh!$A$11:$ZZ$200,286,FALSE)))</f>
        <v/>
      </c>
      <c r="Y129" s="221" t="str">
        <f>IF(ISERROR(VLOOKUP($A129,parlvotes_lh!$A$11:$ZZ$200,306,FALSE))=TRUE,"",IF(VLOOKUP($A129,parlvotes_lh!$A$11:$ZZ$200,306,FALSE)=0,"",VLOOKUP($A129,parlvotes_lh!$A$11:$ZZ$200,306,FALSE)))</f>
        <v/>
      </c>
      <c r="Z129" s="221" t="str">
        <f>IF(ISERROR(VLOOKUP($A129,parlvotes_lh!$A$11:$ZZ$200,326,FALSE))=TRUE,"",IF(VLOOKUP($A129,parlvotes_lh!$A$11:$ZZ$200,326,FALSE)=0,"",VLOOKUP($A129,parlvotes_lh!$A$11:$ZZ$200,326,FALSE)))</f>
        <v/>
      </c>
      <c r="AA129" s="221" t="str">
        <f>IF(ISERROR(VLOOKUP($A129,parlvotes_lh!$A$11:$ZZ$200,346,FALSE))=TRUE,"",IF(VLOOKUP($A129,parlvotes_lh!$A$11:$ZZ$200,346,FALSE)=0,"",VLOOKUP($A129,parlvotes_lh!$A$11:$ZZ$200,346,FALSE)))</f>
        <v/>
      </c>
      <c r="AB129" s="221" t="str">
        <f>IF(ISERROR(VLOOKUP($A129,parlvotes_lh!$A$11:$ZZ$200,366,FALSE))=TRUE,"",IF(VLOOKUP($A129,parlvotes_lh!$A$11:$ZZ$200,366,FALSE)=0,"",VLOOKUP($A129,parlvotes_lh!$A$11:$ZZ$200,366,FALSE)))</f>
        <v/>
      </c>
      <c r="AC129" s="221" t="str">
        <f>IF(ISERROR(VLOOKUP($A129,parlvotes_lh!$A$11:$ZZ$200,386,FALSE))=TRUE,"",IF(VLOOKUP($A129,parlvotes_lh!$A$11:$ZZ$200,386,FALSE)=0,"",VLOOKUP($A129,parlvotes_lh!$A$11:$ZZ$200,386,FALSE)))</f>
        <v/>
      </c>
    </row>
    <row r="130" spans="1:29" ht="13.5" customHeight="1" x14ac:dyDescent="0.25">
      <c r="A130" s="215"/>
      <c r="B130" s="98" t="str">
        <f>IF(A130="","",MID(info_weblinks!$C$3,32,3))</f>
        <v/>
      </c>
      <c r="C130" s="98" t="str">
        <f>IF(info_parties!G130="","",info_parties!G130)</f>
        <v/>
      </c>
      <c r="D130" s="98" t="str">
        <f>IF(info_parties!K130="","",info_parties!K130)</f>
        <v/>
      </c>
      <c r="E130" s="98" t="str">
        <f>IF(info_parties!H130="","",info_parties!H130)</f>
        <v/>
      </c>
      <c r="F130" s="216" t="str">
        <f t="shared" ref="F130:F161" si="16">IF(MAX(J130:AC130)=0,"",INDEX(J$1:AC$1,MATCH(TRUE,INDEX((J130:AC130&lt;&gt;""),0),0)))</f>
        <v/>
      </c>
      <c r="G130" s="217" t="str">
        <f t="shared" ref="G130:G161" si="17">IF(MAX(J130:AC130)=0,"",INDEX(J$1:AC$1,1,MATCH(LOOKUP(9.99+307,J130:AC130),J130:AC130,0)))</f>
        <v/>
      </c>
      <c r="H130" s="218" t="str">
        <f t="shared" ref="H130:H161" si="18">IF(MAX(J130:AC130)=0,"",MAX(J130:AC130))</f>
        <v/>
      </c>
      <c r="I130" s="219" t="str">
        <f t="shared" ref="I130:I161" si="19">IF(H130="","",INDEX(J$1:AC$1,1,MATCH(H130,J130:AC130,0)))</f>
        <v/>
      </c>
      <c r="J130" s="220" t="str">
        <f>IF(ISERROR(VLOOKUP($A130,parlvotes_lh!$A$11:$ZZ$200,6,FALSE))=TRUE,"",IF(VLOOKUP($A130,parlvotes_lh!$A$11:$ZZ$200,6,FALSE)=0,"",VLOOKUP($A130,parlvotes_lh!$A$11:$ZZ$200,6,FALSE)))</f>
        <v/>
      </c>
      <c r="K130" s="220" t="str">
        <f>IF(ISERROR(VLOOKUP($A130,parlvotes_lh!$A$11:$ZZ$200,26,FALSE))=TRUE,"",IF(VLOOKUP($A130,parlvotes_lh!$A$11:$ZZ$200,26,FALSE)=0,"",VLOOKUP($A130,parlvotes_lh!$A$11:$ZZ$200,26,FALSE)))</f>
        <v/>
      </c>
      <c r="L130" s="220" t="str">
        <f>IF(ISERROR(VLOOKUP($A130,parlvotes_lh!$A$11:$ZZ$200,46,FALSE))=TRUE,"",IF(VLOOKUP($A130,parlvotes_lh!$A$11:$ZZ$200,46,FALSE)=0,"",VLOOKUP($A130,parlvotes_lh!$A$11:$ZZ$200,46,FALSE)))</f>
        <v/>
      </c>
      <c r="M130" s="220" t="str">
        <f>IF(ISERROR(VLOOKUP($A130,parlvotes_lh!$A$11:$ZZ$200,66,FALSE))=TRUE,"",IF(VLOOKUP($A130,parlvotes_lh!$A$11:$ZZ$200,66,FALSE)=0,"",VLOOKUP($A130,parlvotes_lh!$A$11:$ZZ$200,66,FALSE)))</f>
        <v/>
      </c>
      <c r="N130" s="220" t="str">
        <f>IF(ISERROR(VLOOKUP($A130,parlvotes_lh!$A$11:$ZZ$200,86,FALSE))=TRUE,"",IF(VLOOKUP($A130,parlvotes_lh!$A$11:$ZZ$200,86,FALSE)=0,"",VLOOKUP($A130,parlvotes_lh!$A$11:$ZZ$200,86,FALSE)))</f>
        <v/>
      </c>
      <c r="O130" s="220" t="str">
        <f>IF(ISERROR(VLOOKUP($A130,parlvotes_lh!$A$11:$ZZ$200,106,FALSE))=TRUE,"",IF(VLOOKUP($A130,parlvotes_lh!$A$11:$ZZ$200,106,FALSE)=0,"",VLOOKUP($A130,parlvotes_lh!$A$11:$ZZ$200,106,FALSE)))</f>
        <v/>
      </c>
      <c r="P130" s="220" t="str">
        <f>IF(ISERROR(VLOOKUP($A130,parlvotes_lh!$A$11:$ZZ$200,126,FALSE))=TRUE,"",IF(VLOOKUP($A130,parlvotes_lh!$A$11:$ZZ$200,126,FALSE)=0,"",VLOOKUP($A130,parlvotes_lh!$A$11:$ZZ$200,126,FALSE)))</f>
        <v/>
      </c>
      <c r="Q130" s="221" t="str">
        <f>IF(ISERROR(VLOOKUP($A130,parlvotes_lh!$A$11:$ZZ$200,146,FALSE))=TRUE,"",IF(VLOOKUP($A130,parlvotes_lh!$A$11:$ZZ$200,146,FALSE)=0,"",VLOOKUP($A130,parlvotes_lh!$A$11:$ZZ$200,146,FALSE)))</f>
        <v/>
      </c>
      <c r="R130" s="221" t="str">
        <f>IF(ISERROR(VLOOKUP($A130,parlvotes_lh!$A$11:$ZZ$200,166,FALSE))=TRUE,"",IF(VLOOKUP($A130,parlvotes_lh!$A$11:$ZZ$200,166,FALSE)=0,"",VLOOKUP($A130,parlvotes_lh!$A$11:$ZZ$200,166,FALSE)))</f>
        <v/>
      </c>
      <c r="S130" s="221" t="str">
        <f>IF(ISERROR(VLOOKUP($A130,parlvotes_lh!$A$11:$ZZ$200,186,FALSE))=TRUE,"",IF(VLOOKUP($A130,parlvotes_lh!$A$11:$ZZ$200,186,FALSE)=0,"",VLOOKUP($A130,parlvotes_lh!$A$11:$ZZ$200,186,FALSE)))</f>
        <v/>
      </c>
      <c r="T130" s="221" t="str">
        <f>IF(ISERROR(VLOOKUP($A130,parlvotes_lh!$A$11:$ZZ$200,206,FALSE))=TRUE,"",IF(VLOOKUP($A130,parlvotes_lh!$A$11:$ZZ$200,206,FALSE)=0,"",VLOOKUP($A130,parlvotes_lh!$A$11:$ZZ$200,206,FALSE)))</f>
        <v/>
      </c>
      <c r="U130" s="221" t="str">
        <f>IF(ISERROR(VLOOKUP($A130,parlvotes_lh!$A$11:$ZZ$200,226,FALSE))=TRUE,"",IF(VLOOKUP($A130,parlvotes_lh!$A$11:$ZZ$200,226,FALSE)=0,"",VLOOKUP($A130,parlvotes_lh!$A$11:$ZZ$200,226,FALSE)))</f>
        <v/>
      </c>
      <c r="V130" s="221" t="str">
        <f>IF(ISERROR(VLOOKUP($A130,parlvotes_lh!$A$11:$ZZ$200,246,FALSE))=TRUE,"",IF(VLOOKUP($A130,parlvotes_lh!$A$11:$ZZ$200,246,FALSE)=0,"",VLOOKUP($A130,parlvotes_lh!$A$11:$ZZ$200,246,FALSE)))</f>
        <v/>
      </c>
      <c r="W130" s="221" t="str">
        <f>IF(ISERROR(VLOOKUP($A130,parlvotes_lh!$A$11:$ZZ$200,266,FALSE))=TRUE,"",IF(VLOOKUP($A130,parlvotes_lh!$A$11:$ZZ$200,266,FALSE)=0,"",VLOOKUP($A130,parlvotes_lh!$A$11:$ZZ$200,266,FALSE)))</f>
        <v/>
      </c>
      <c r="X130" s="221" t="str">
        <f>IF(ISERROR(VLOOKUP($A130,parlvotes_lh!$A$11:$ZZ$200,286,FALSE))=TRUE,"",IF(VLOOKUP($A130,parlvotes_lh!$A$11:$ZZ$200,286,FALSE)=0,"",VLOOKUP($A130,parlvotes_lh!$A$11:$ZZ$200,286,FALSE)))</f>
        <v/>
      </c>
      <c r="Y130" s="221" t="str">
        <f>IF(ISERROR(VLOOKUP($A130,parlvotes_lh!$A$11:$ZZ$200,306,FALSE))=TRUE,"",IF(VLOOKUP($A130,parlvotes_lh!$A$11:$ZZ$200,306,FALSE)=0,"",VLOOKUP($A130,parlvotes_lh!$A$11:$ZZ$200,306,FALSE)))</f>
        <v/>
      </c>
      <c r="Z130" s="221" t="str">
        <f>IF(ISERROR(VLOOKUP($A130,parlvotes_lh!$A$11:$ZZ$200,326,FALSE))=TRUE,"",IF(VLOOKUP($A130,parlvotes_lh!$A$11:$ZZ$200,326,FALSE)=0,"",VLOOKUP($A130,parlvotes_lh!$A$11:$ZZ$200,326,FALSE)))</f>
        <v/>
      </c>
      <c r="AA130" s="221" t="str">
        <f>IF(ISERROR(VLOOKUP($A130,parlvotes_lh!$A$11:$ZZ$200,346,FALSE))=TRUE,"",IF(VLOOKUP($A130,parlvotes_lh!$A$11:$ZZ$200,346,FALSE)=0,"",VLOOKUP($A130,parlvotes_lh!$A$11:$ZZ$200,346,FALSE)))</f>
        <v/>
      </c>
      <c r="AB130" s="221" t="str">
        <f>IF(ISERROR(VLOOKUP($A130,parlvotes_lh!$A$11:$ZZ$200,366,FALSE))=TRUE,"",IF(VLOOKUP($A130,parlvotes_lh!$A$11:$ZZ$200,366,FALSE)=0,"",VLOOKUP($A130,parlvotes_lh!$A$11:$ZZ$200,366,FALSE)))</f>
        <v/>
      </c>
      <c r="AC130" s="221" t="str">
        <f>IF(ISERROR(VLOOKUP($A130,parlvotes_lh!$A$11:$ZZ$200,386,FALSE))=TRUE,"",IF(VLOOKUP($A130,parlvotes_lh!$A$11:$ZZ$200,386,FALSE)=0,"",VLOOKUP($A130,parlvotes_lh!$A$11:$ZZ$200,386,FALSE)))</f>
        <v/>
      </c>
    </row>
    <row r="131" spans="1:29" ht="13.5" customHeight="1" x14ac:dyDescent="0.25">
      <c r="A131" s="215"/>
      <c r="B131" s="98" t="str">
        <f>IF(A131="","",MID(info_weblinks!$C$3,32,3))</f>
        <v/>
      </c>
      <c r="C131" s="98" t="str">
        <f>IF(info_parties!G131="","",info_parties!G131)</f>
        <v/>
      </c>
      <c r="D131" s="98" t="str">
        <f>IF(info_parties!K131="","",info_parties!K131)</f>
        <v/>
      </c>
      <c r="E131" s="98" t="str">
        <f>IF(info_parties!H131="","",info_parties!H131)</f>
        <v/>
      </c>
      <c r="F131" s="216" t="str">
        <f t="shared" si="16"/>
        <v/>
      </c>
      <c r="G131" s="217" t="str">
        <f t="shared" si="17"/>
        <v/>
      </c>
      <c r="H131" s="218" t="str">
        <f t="shared" si="18"/>
        <v/>
      </c>
      <c r="I131" s="219" t="str">
        <f t="shared" si="19"/>
        <v/>
      </c>
      <c r="J131" s="220" t="str">
        <f>IF(ISERROR(VLOOKUP($A131,parlvotes_lh!$A$11:$ZZ$200,6,FALSE))=TRUE,"",IF(VLOOKUP($A131,parlvotes_lh!$A$11:$ZZ$200,6,FALSE)=0,"",VLOOKUP($A131,parlvotes_lh!$A$11:$ZZ$200,6,FALSE)))</f>
        <v/>
      </c>
      <c r="K131" s="220" t="str">
        <f>IF(ISERROR(VLOOKUP($A131,parlvotes_lh!$A$11:$ZZ$200,26,FALSE))=TRUE,"",IF(VLOOKUP($A131,parlvotes_lh!$A$11:$ZZ$200,26,FALSE)=0,"",VLOOKUP($A131,parlvotes_lh!$A$11:$ZZ$200,26,FALSE)))</f>
        <v/>
      </c>
      <c r="L131" s="220" t="str">
        <f>IF(ISERROR(VLOOKUP($A131,parlvotes_lh!$A$11:$ZZ$200,46,FALSE))=TRUE,"",IF(VLOOKUP($A131,parlvotes_lh!$A$11:$ZZ$200,46,FALSE)=0,"",VLOOKUP($A131,parlvotes_lh!$A$11:$ZZ$200,46,FALSE)))</f>
        <v/>
      </c>
      <c r="M131" s="220" t="str">
        <f>IF(ISERROR(VLOOKUP($A131,parlvotes_lh!$A$11:$ZZ$200,66,FALSE))=TRUE,"",IF(VLOOKUP($A131,parlvotes_lh!$A$11:$ZZ$200,66,FALSE)=0,"",VLOOKUP($A131,parlvotes_lh!$A$11:$ZZ$200,66,FALSE)))</f>
        <v/>
      </c>
      <c r="N131" s="220" t="str">
        <f>IF(ISERROR(VLOOKUP($A131,parlvotes_lh!$A$11:$ZZ$200,86,FALSE))=TRUE,"",IF(VLOOKUP($A131,parlvotes_lh!$A$11:$ZZ$200,86,FALSE)=0,"",VLOOKUP($A131,parlvotes_lh!$A$11:$ZZ$200,86,FALSE)))</f>
        <v/>
      </c>
      <c r="O131" s="220" t="str">
        <f>IF(ISERROR(VLOOKUP($A131,parlvotes_lh!$A$11:$ZZ$200,106,FALSE))=TRUE,"",IF(VLOOKUP($A131,parlvotes_lh!$A$11:$ZZ$200,106,FALSE)=0,"",VLOOKUP($A131,parlvotes_lh!$A$11:$ZZ$200,106,FALSE)))</f>
        <v/>
      </c>
      <c r="P131" s="220" t="str">
        <f>IF(ISERROR(VLOOKUP($A131,parlvotes_lh!$A$11:$ZZ$200,126,FALSE))=TRUE,"",IF(VLOOKUP($A131,parlvotes_lh!$A$11:$ZZ$200,126,FALSE)=0,"",VLOOKUP($A131,parlvotes_lh!$A$11:$ZZ$200,126,FALSE)))</f>
        <v/>
      </c>
      <c r="Q131" s="221" t="str">
        <f>IF(ISERROR(VLOOKUP($A131,parlvotes_lh!$A$11:$ZZ$200,146,FALSE))=TRUE,"",IF(VLOOKUP($A131,parlvotes_lh!$A$11:$ZZ$200,146,FALSE)=0,"",VLOOKUP($A131,parlvotes_lh!$A$11:$ZZ$200,146,FALSE)))</f>
        <v/>
      </c>
      <c r="R131" s="221" t="str">
        <f>IF(ISERROR(VLOOKUP($A131,parlvotes_lh!$A$11:$ZZ$200,166,FALSE))=TRUE,"",IF(VLOOKUP($A131,parlvotes_lh!$A$11:$ZZ$200,166,FALSE)=0,"",VLOOKUP($A131,parlvotes_lh!$A$11:$ZZ$200,166,FALSE)))</f>
        <v/>
      </c>
      <c r="S131" s="221" t="str">
        <f>IF(ISERROR(VLOOKUP($A131,parlvotes_lh!$A$11:$ZZ$200,186,FALSE))=TRUE,"",IF(VLOOKUP($A131,parlvotes_lh!$A$11:$ZZ$200,186,FALSE)=0,"",VLOOKUP($A131,parlvotes_lh!$A$11:$ZZ$200,186,FALSE)))</f>
        <v/>
      </c>
      <c r="T131" s="221" t="str">
        <f>IF(ISERROR(VLOOKUP($A131,parlvotes_lh!$A$11:$ZZ$200,206,FALSE))=TRUE,"",IF(VLOOKUP($A131,parlvotes_lh!$A$11:$ZZ$200,206,FALSE)=0,"",VLOOKUP($A131,parlvotes_lh!$A$11:$ZZ$200,206,FALSE)))</f>
        <v/>
      </c>
      <c r="U131" s="221" t="str">
        <f>IF(ISERROR(VLOOKUP($A131,parlvotes_lh!$A$11:$ZZ$200,226,FALSE))=TRUE,"",IF(VLOOKUP($A131,parlvotes_lh!$A$11:$ZZ$200,226,FALSE)=0,"",VLOOKUP($A131,parlvotes_lh!$A$11:$ZZ$200,226,FALSE)))</f>
        <v/>
      </c>
      <c r="V131" s="221" t="str">
        <f>IF(ISERROR(VLOOKUP($A131,parlvotes_lh!$A$11:$ZZ$200,246,FALSE))=TRUE,"",IF(VLOOKUP($A131,parlvotes_lh!$A$11:$ZZ$200,246,FALSE)=0,"",VLOOKUP($A131,parlvotes_lh!$A$11:$ZZ$200,246,FALSE)))</f>
        <v/>
      </c>
      <c r="W131" s="221" t="str">
        <f>IF(ISERROR(VLOOKUP($A131,parlvotes_lh!$A$11:$ZZ$200,266,FALSE))=TRUE,"",IF(VLOOKUP($A131,parlvotes_lh!$A$11:$ZZ$200,266,FALSE)=0,"",VLOOKUP($A131,parlvotes_lh!$A$11:$ZZ$200,266,FALSE)))</f>
        <v/>
      </c>
      <c r="X131" s="221" t="str">
        <f>IF(ISERROR(VLOOKUP($A131,parlvotes_lh!$A$11:$ZZ$200,286,FALSE))=TRUE,"",IF(VLOOKUP($A131,parlvotes_lh!$A$11:$ZZ$200,286,FALSE)=0,"",VLOOKUP($A131,parlvotes_lh!$A$11:$ZZ$200,286,FALSE)))</f>
        <v/>
      </c>
      <c r="Y131" s="221" t="str">
        <f>IF(ISERROR(VLOOKUP($A131,parlvotes_lh!$A$11:$ZZ$200,306,FALSE))=TRUE,"",IF(VLOOKUP($A131,parlvotes_lh!$A$11:$ZZ$200,306,FALSE)=0,"",VLOOKUP($A131,parlvotes_lh!$A$11:$ZZ$200,306,FALSE)))</f>
        <v/>
      </c>
      <c r="Z131" s="221" t="str">
        <f>IF(ISERROR(VLOOKUP($A131,parlvotes_lh!$A$11:$ZZ$200,326,FALSE))=TRUE,"",IF(VLOOKUP($A131,parlvotes_lh!$A$11:$ZZ$200,326,FALSE)=0,"",VLOOKUP($A131,parlvotes_lh!$A$11:$ZZ$200,326,FALSE)))</f>
        <v/>
      </c>
      <c r="AA131" s="221" t="str">
        <f>IF(ISERROR(VLOOKUP($A131,parlvotes_lh!$A$11:$ZZ$200,346,FALSE))=TRUE,"",IF(VLOOKUP($A131,parlvotes_lh!$A$11:$ZZ$200,346,FALSE)=0,"",VLOOKUP($A131,parlvotes_lh!$A$11:$ZZ$200,346,FALSE)))</f>
        <v/>
      </c>
      <c r="AB131" s="221" t="str">
        <f>IF(ISERROR(VLOOKUP($A131,parlvotes_lh!$A$11:$ZZ$200,366,FALSE))=TRUE,"",IF(VLOOKUP($A131,parlvotes_lh!$A$11:$ZZ$200,366,FALSE)=0,"",VLOOKUP($A131,parlvotes_lh!$A$11:$ZZ$200,366,FALSE)))</f>
        <v/>
      </c>
      <c r="AC131" s="221" t="str">
        <f>IF(ISERROR(VLOOKUP($A131,parlvotes_lh!$A$11:$ZZ$200,386,FALSE))=TRUE,"",IF(VLOOKUP($A131,parlvotes_lh!$A$11:$ZZ$200,386,FALSE)=0,"",VLOOKUP($A131,parlvotes_lh!$A$11:$ZZ$200,386,FALSE)))</f>
        <v/>
      </c>
    </row>
    <row r="132" spans="1:29" ht="13.5" customHeight="1" x14ac:dyDescent="0.25">
      <c r="A132" s="215"/>
      <c r="B132" s="98" t="str">
        <f>IF(A132="","",MID(info_weblinks!$C$3,32,3))</f>
        <v/>
      </c>
      <c r="C132" s="98" t="str">
        <f>IF(info_parties!G132="","",info_parties!G132)</f>
        <v/>
      </c>
      <c r="D132" s="98" t="str">
        <f>IF(info_parties!K132="","",info_parties!K132)</f>
        <v/>
      </c>
      <c r="E132" s="98" t="str">
        <f>IF(info_parties!H132="","",info_parties!H132)</f>
        <v/>
      </c>
      <c r="F132" s="216" t="str">
        <f t="shared" si="16"/>
        <v/>
      </c>
      <c r="G132" s="217" t="str">
        <f t="shared" si="17"/>
        <v/>
      </c>
      <c r="H132" s="218" t="str">
        <f t="shared" si="18"/>
        <v/>
      </c>
      <c r="I132" s="219" t="str">
        <f t="shared" si="19"/>
        <v/>
      </c>
      <c r="J132" s="220" t="str">
        <f>IF(ISERROR(VLOOKUP($A132,parlvotes_lh!$A$11:$ZZ$200,6,FALSE))=TRUE,"",IF(VLOOKUP($A132,parlvotes_lh!$A$11:$ZZ$200,6,FALSE)=0,"",VLOOKUP($A132,parlvotes_lh!$A$11:$ZZ$200,6,FALSE)))</f>
        <v/>
      </c>
      <c r="K132" s="220" t="str">
        <f>IF(ISERROR(VLOOKUP($A132,parlvotes_lh!$A$11:$ZZ$200,26,FALSE))=TRUE,"",IF(VLOOKUP($A132,parlvotes_lh!$A$11:$ZZ$200,26,FALSE)=0,"",VLOOKUP($A132,parlvotes_lh!$A$11:$ZZ$200,26,FALSE)))</f>
        <v/>
      </c>
      <c r="L132" s="220" t="str">
        <f>IF(ISERROR(VLOOKUP($A132,parlvotes_lh!$A$11:$ZZ$200,46,FALSE))=TRUE,"",IF(VLOOKUP($A132,parlvotes_lh!$A$11:$ZZ$200,46,FALSE)=0,"",VLOOKUP($A132,parlvotes_lh!$A$11:$ZZ$200,46,FALSE)))</f>
        <v/>
      </c>
      <c r="M132" s="220" t="str">
        <f>IF(ISERROR(VLOOKUP($A132,parlvotes_lh!$A$11:$ZZ$200,66,FALSE))=TRUE,"",IF(VLOOKUP($A132,parlvotes_lh!$A$11:$ZZ$200,66,FALSE)=0,"",VLOOKUP($A132,parlvotes_lh!$A$11:$ZZ$200,66,FALSE)))</f>
        <v/>
      </c>
      <c r="N132" s="220" t="str">
        <f>IF(ISERROR(VLOOKUP($A132,parlvotes_lh!$A$11:$ZZ$200,86,FALSE))=TRUE,"",IF(VLOOKUP($A132,parlvotes_lh!$A$11:$ZZ$200,86,FALSE)=0,"",VLOOKUP($A132,parlvotes_lh!$A$11:$ZZ$200,86,FALSE)))</f>
        <v/>
      </c>
      <c r="O132" s="220" t="str">
        <f>IF(ISERROR(VLOOKUP($A132,parlvotes_lh!$A$11:$ZZ$200,106,FALSE))=TRUE,"",IF(VLOOKUP($A132,parlvotes_lh!$A$11:$ZZ$200,106,FALSE)=0,"",VLOOKUP($A132,parlvotes_lh!$A$11:$ZZ$200,106,FALSE)))</f>
        <v/>
      </c>
      <c r="P132" s="220" t="str">
        <f>IF(ISERROR(VLOOKUP($A132,parlvotes_lh!$A$11:$ZZ$200,126,FALSE))=TRUE,"",IF(VLOOKUP($A132,parlvotes_lh!$A$11:$ZZ$200,126,FALSE)=0,"",VLOOKUP($A132,parlvotes_lh!$A$11:$ZZ$200,126,FALSE)))</f>
        <v/>
      </c>
      <c r="Q132" s="221" t="str">
        <f>IF(ISERROR(VLOOKUP($A132,parlvotes_lh!$A$11:$ZZ$200,146,FALSE))=TRUE,"",IF(VLOOKUP($A132,parlvotes_lh!$A$11:$ZZ$200,146,FALSE)=0,"",VLOOKUP($A132,parlvotes_lh!$A$11:$ZZ$200,146,FALSE)))</f>
        <v/>
      </c>
      <c r="R132" s="221" t="str">
        <f>IF(ISERROR(VLOOKUP($A132,parlvotes_lh!$A$11:$ZZ$200,166,FALSE))=TRUE,"",IF(VLOOKUP($A132,parlvotes_lh!$A$11:$ZZ$200,166,FALSE)=0,"",VLOOKUP($A132,parlvotes_lh!$A$11:$ZZ$200,166,FALSE)))</f>
        <v/>
      </c>
      <c r="S132" s="221" t="str">
        <f>IF(ISERROR(VLOOKUP($A132,parlvotes_lh!$A$11:$ZZ$200,186,FALSE))=TRUE,"",IF(VLOOKUP($A132,parlvotes_lh!$A$11:$ZZ$200,186,FALSE)=0,"",VLOOKUP($A132,parlvotes_lh!$A$11:$ZZ$200,186,FALSE)))</f>
        <v/>
      </c>
      <c r="T132" s="221" t="str">
        <f>IF(ISERROR(VLOOKUP($A132,parlvotes_lh!$A$11:$ZZ$200,206,FALSE))=TRUE,"",IF(VLOOKUP($A132,parlvotes_lh!$A$11:$ZZ$200,206,FALSE)=0,"",VLOOKUP($A132,parlvotes_lh!$A$11:$ZZ$200,206,FALSE)))</f>
        <v/>
      </c>
      <c r="U132" s="221" t="str">
        <f>IF(ISERROR(VLOOKUP($A132,parlvotes_lh!$A$11:$ZZ$200,226,FALSE))=TRUE,"",IF(VLOOKUP($A132,parlvotes_lh!$A$11:$ZZ$200,226,FALSE)=0,"",VLOOKUP($A132,parlvotes_lh!$A$11:$ZZ$200,226,FALSE)))</f>
        <v/>
      </c>
      <c r="V132" s="221" t="str">
        <f>IF(ISERROR(VLOOKUP($A132,parlvotes_lh!$A$11:$ZZ$200,246,FALSE))=TRUE,"",IF(VLOOKUP($A132,parlvotes_lh!$A$11:$ZZ$200,246,FALSE)=0,"",VLOOKUP($A132,parlvotes_lh!$A$11:$ZZ$200,246,FALSE)))</f>
        <v/>
      </c>
      <c r="W132" s="221" t="str">
        <f>IF(ISERROR(VLOOKUP($A132,parlvotes_lh!$A$11:$ZZ$200,266,FALSE))=TRUE,"",IF(VLOOKUP($A132,parlvotes_lh!$A$11:$ZZ$200,266,FALSE)=0,"",VLOOKUP($A132,parlvotes_lh!$A$11:$ZZ$200,266,FALSE)))</f>
        <v/>
      </c>
      <c r="X132" s="221" t="str">
        <f>IF(ISERROR(VLOOKUP($A132,parlvotes_lh!$A$11:$ZZ$200,286,FALSE))=TRUE,"",IF(VLOOKUP($A132,parlvotes_lh!$A$11:$ZZ$200,286,FALSE)=0,"",VLOOKUP($A132,parlvotes_lh!$A$11:$ZZ$200,286,FALSE)))</f>
        <v/>
      </c>
      <c r="Y132" s="221" t="str">
        <f>IF(ISERROR(VLOOKUP($A132,parlvotes_lh!$A$11:$ZZ$200,306,FALSE))=TRUE,"",IF(VLOOKUP($A132,parlvotes_lh!$A$11:$ZZ$200,306,FALSE)=0,"",VLOOKUP($A132,parlvotes_lh!$A$11:$ZZ$200,306,FALSE)))</f>
        <v/>
      </c>
      <c r="Z132" s="221" t="str">
        <f>IF(ISERROR(VLOOKUP($A132,parlvotes_lh!$A$11:$ZZ$200,326,FALSE))=TRUE,"",IF(VLOOKUP($A132,parlvotes_lh!$A$11:$ZZ$200,326,FALSE)=0,"",VLOOKUP($A132,parlvotes_lh!$A$11:$ZZ$200,326,FALSE)))</f>
        <v/>
      </c>
      <c r="AA132" s="221" t="str">
        <f>IF(ISERROR(VLOOKUP($A132,parlvotes_lh!$A$11:$ZZ$200,346,FALSE))=TRUE,"",IF(VLOOKUP($A132,parlvotes_lh!$A$11:$ZZ$200,346,FALSE)=0,"",VLOOKUP($A132,parlvotes_lh!$A$11:$ZZ$200,346,FALSE)))</f>
        <v/>
      </c>
      <c r="AB132" s="221" t="str">
        <f>IF(ISERROR(VLOOKUP($A132,parlvotes_lh!$A$11:$ZZ$200,366,FALSE))=TRUE,"",IF(VLOOKUP($A132,parlvotes_lh!$A$11:$ZZ$200,366,FALSE)=0,"",VLOOKUP($A132,parlvotes_lh!$A$11:$ZZ$200,366,FALSE)))</f>
        <v/>
      </c>
      <c r="AC132" s="221" t="str">
        <f>IF(ISERROR(VLOOKUP($A132,parlvotes_lh!$A$11:$ZZ$200,386,FALSE))=TRUE,"",IF(VLOOKUP($A132,parlvotes_lh!$A$11:$ZZ$200,386,FALSE)=0,"",VLOOKUP($A132,parlvotes_lh!$A$11:$ZZ$200,386,FALSE)))</f>
        <v/>
      </c>
    </row>
    <row r="133" spans="1:29" ht="13.5" customHeight="1" x14ac:dyDescent="0.25">
      <c r="A133" s="215"/>
      <c r="B133" s="98" t="str">
        <f>IF(A133="","",MID(info_weblinks!$C$3,32,3))</f>
        <v/>
      </c>
      <c r="C133" s="98" t="str">
        <f>IF(info_parties!G133="","",info_parties!G133)</f>
        <v/>
      </c>
      <c r="D133" s="98" t="str">
        <f>IF(info_parties!K133="","",info_parties!K133)</f>
        <v/>
      </c>
      <c r="E133" s="98" t="str">
        <f>IF(info_parties!H133="","",info_parties!H133)</f>
        <v/>
      </c>
      <c r="F133" s="216" t="str">
        <f t="shared" si="16"/>
        <v/>
      </c>
      <c r="G133" s="217" t="str">
        <f t="shared" si="17"/>
        <v/>
      </c>
      <c r="H133" s="218" t="str">
        <f t="shared" si="18"/>
        <v/>
      </c>
      <c r="I133" s="219" t="str">
        <f t="shared" si="19"/>
        <v/>
      </c>
      <c r="J133" s="220" t="str">
        <f>IF(ISERROR(VLOOKUP($A133,parlvotes_lh!$A$11:$ZZ$200,6,FALSE))=TRUE,"",IF(VLOOKUP($A133,parlvotes_lh!$A$11:$ZZ$200,6,FALSE)=0,"",VLOOKUP($A133,parlvotes_lh!$A$11:$ZZ$200,6,FALSE)))</f>
        <v/>
      </c>
      <c r="K133" s="220" t="str">
        <f>IF(ISERROR(VLOOKUP($A133,parlvotes_lh!$A$11:$ZZ$200,26,FALSE))=TRUE,"",IF(VLOOKUP($A133,parlvotes_lh!$A$11:$ZZ$200,26,FALSE)=0,"",VLOOKUP($A133,parlvotes_lh!$A$11:$ZZ$200,26,FALSE)))</f>
        <v/>
      </c>
      <c r="L133" s="220" t="str">
        <f>IF(ISERROR(VLOOKUP($A133,parlvotes_lh!$A$11:$ZZ$200,46,FALSE))=TRUE,"",IF(VLOOKUP($A133,parlvotes_lh!$A$11:$ZZ$200,46,FALSE)=0,"",VLOOKUP($A133,parlvotes_lh!$A$11:$ZZ$200,46,FALSE)))</f>
        <v/>
      </c>
      <c r="M133" s="220" t="str">
        <f>IF(ISERROR(VLOOKUP($A133,parlvotes_lh!$A$11:$ZZ$200,66,FALSE))=TRUE,"",IF(VLOOKUP($A133,parlvotes_lh!$A$11:$ZZ$200,66,FALSE)=0,"",VLOOKUP($A133,parlvotes_lh!$A$11:$ZZ$200,66,FALSE)))</f>
        <v/>
      </c>
      <c r="N133" s="220" t="str">
        <f>IF(ISERROR(VLOOKUP($A133,parlvotes_lh!$A$11:$ZZ$200,86,FALSE))=TRUE,"",IF(VLOOKUP($A133,parlvotes_lh!$A$11:$ZZ$200,86,FALSE)=0,"",VLOOKUP($A133,parlvotes_lh!$A$11:$ZZ$200,86,FALSE)))</f>
        <v/>
      </c>
      <c r="O133" s="220" t="str">
        <f>IF(ISERROR(VLOOKUP($A133,parlvotes_lh!$A$11:$ZZ$200,106,FALSE))=TRUE,"",IF(VLOOKUP($A133,parlvotes_lh!$A$11:$ZZ$200,106,FALSE)=0,"",VLOOKUP($A133,parlvotes_lh!$A$11:$ZZ$200,106,FALSE)))</f>
        <v/>
      </c>
      <c r="P133" s="220" t="str">
        <f>IF(ISERROR(VLOOKUP($A133,parlvotes_lh!$A$11:$ZZ$200,126,FALSE))=TRUE,"",IF(VLOOKUP($A133,parlvotes_lh!$A$11:$ZZ$200,126,FALSE)=0,"",VLOOKUP($A133,parlvotes_lh!$A$11:$ZZ$200,126,FALSE)))</f>
        <v/>
      </c>
      <c r="Q133" s="221" t="str">
        <f>IF(ISERROR(VLOOKUP($A133,parlvotes_lh!$A$11:$ZZ$200,146,FALSE))=TRUE,"",IF(VLOOKUP($A133,parlvotes_lh!$A$11:$ZZ$200,146,FALSE)=0,"",VLOOKUP($A133,parlvotes_lh!$A$11:$ZZ$200,146,FALSE)))</f>
        <v/>
      </c>
      <c r="R133" s="221" t="str">
        <f>IF(ISERROR(VLOOKUP($A133,parlvotes_lh!$A$11:$ZZ$200,166,FALSE))=TRUE,"",IF(VLOOKUP($A133,parlvotes_lh!$A$11:$ZZ$200,166,FALSE)=0,"",VLOOKUP($A133,parlvotes_lh!$A$11:$ZZ$200,166,FALSE)))</f>
        <v/>
      </c>
      <c r="S133" s="221" t="str">
        <f>IF(ISERROR(VLOOKUP($A133,parlvotes_lh!$A$11:$ZZ$200,186,FALSE))=TRUE,"",IF(VLOOKUP($A133,parlvotes_lh!$A$11:$ZZ$200,186,FALSE)=0,"",VLOOKUP($A133,parlvotes_lh!$A$11:$ZZ$200,186,FALSE)))</f>
        <v/>
      </c>
      <c r="T133" s="221" t="str">
        <f>IF(ISERROR(VLOOKUP($A133,parlvotes_lh!$A$11:$ZZ$200,206,FALSE))=TRUE,"",IF(VLOOKUP($A133,parlvotes_lh!$A$11:$ZZ$200,206,FALSE)=0,"",VLOOKUP($A133,parlvotes_lh!$A$11:$ZZ$200,206,FALSE)))</f>
        <v/>
      </c>
      <c r="U133" s="221" t="str">
        <f>IF(ISERROR(VLOOKUP($A133,parlvotes_lh!$A$11:$ZZ$200,226,FALSE))=TRUE,"",IF(VLOOKUP($A133,parlvotes_lh!$A$11:$ZZ$200,226,FALSE)=0,"",VLOOKUP($A133,parlvotes_lh!$A$11:$ZZ$200,226,FALSE)))</f>
        <v/>
      </c>
      <c r="V133" s="221" t="str">
        <f>IF(ISERROR(VLOOKUP($A133,parlvotes_lh!$A$11:$ZZ$200,246,FALSE))=TRUE,"",IF(VLOOKUP($A133,parlvotes_lh!$A$11:$ZZ$200,246,FALSE)=0,"",VLOOKUP($A133,parlvotes_lh!$A$11:$ZZ$200,246,FALSE)))</f>
        <v/>
      </c>
      <c r="W133" s="221" t="str">
        <f>IF(ISERROR(VLOOKUP($A133,parlvotes_lh!$A$11:$ZZ$200,266,FALSE))=TRUE,"",IF(VLOOKUP($A133,parlvotes_lh!$A$11:$ZZ$200,266,FALSE)=0,"",VLOOKUP($A133,parlvotes_lh!$A$11:$ZZ$200,266,FALSE)))</f>
        <v/>
      </c>
      <c r="X133" s="221" t="str">
        <f>IF(ISERROR(VLOOKUP($A133,parlvotes_lh!$A$11:$ZZ$200,286,FALSE))=TRUE,"",IF(VLOOKUP($A133,parlvotes_lh!$A$11:$ZZ$200,286,FALSE)=0,"",VLOOKUP($A133,parlvotes_lh!$A$11:$ZZ$200,286,FALSE)))</f>
        <v/>
      </c>
      <c r="Y133" s="221" t="str">
        <f>IF(ISERROR(VLOOKUP($A133,parlvotes_lh!$A$11:$ZZ$200,306,FALSE))=TRUE,"",IF(VLOOKUP($A133,parlvotes_lh!$A$11:$ZZ$200,306,FALSE)=0,"",VLOOKUP($A133,parlvotes_lh!$A$11:$ZZ$200,306,FALSE)))</f>
        <v/>
      </c>
      <c r="Z133" s="221" t="str">
        <f>IF(ISERROR(VLOOKUP($A133,parlvotes_lh!$A$11:$ZZ$200,326,FALSE))=TRUE,"",IF(VLOOKUP($A133,parlvotes_lh!$A$11:$ZZ$200,326,FALSE)=0,"",VLOOKUP($A133,parlvotes_lh!$A$11:$ZZ$200,326,FALSE)))</f>
        <v/>
      </c>
      <c r="AA133" s="221" t="str">
        <f>IF(ISERROR(VLOOKUP($A133,parlvotes_lh!$A$11:$ZZ$200,346,FALSE))=TRUE,"",IF(VLOOKUP($A133,parlvotes_lh!$A$11:$ZZ$200,346,FALSE)=0,"",VLOOKUP($A133,parlvotes_lh!$A$11:$ZZ$200,346,FALSE)))</f>
        <v/>
      </c>
      <c r="AB133" s="221" t="str">
        <f>IF(ISERROR(VLOOKUP($A133,parlvotes_lh!$A$11:$ZZ$200,366,FALSE))=TRUE,"",IF(VLOOKUP($A133,parlvotes_lh!$A$11:$ZZ$200,366,FALSE)=0,"",VLOOKUP($A133,parlvotes_lh!$A$11:$ZZ$200,366,FALSE)))</f>
        <v/>
      </c>
      <c r="AC133" s="221" t="str">
        <f>IF(ISERROR(VLOOKUP($A133,parlvotes_lh!$A$11:$ZZ$200,386,FALSE))=TRUE,"",IF(VLOOKUP($A133,parlvotes_lh!$A$11:$ZZ$200,386,FALSE)=0,"",VLOOKUP($A133,parlvotes_lh!$A$11:$ZZ$200,386,FALSE)))</f>
        <v/>
      </c>
    </row>
    <row r="134" spans="1:29" ht="13.5" customHeight="1" x14ac:dyDescent="0.25">
      <c r="A134" s="215"/>
      <c r="B134" s="98" t="str">
        <f>IF(A134="","",MID(info_weblinks!$C$3,32,3))</f>
        <v/>
      </c>
      <c r="C134" s="98" t="str">
        <f>IF(info_parties!G134="","",info_parties!G134)</f>
        <v/>
      </c>
      <c r="D134" s="98" t="str">
        <f>IF(info_parties!K134="","",info_parties!K134)</f>
        <v/>
      </c>
      <c r="E134" s="98" t="str">
        <f>IF(info_parties!H134="","",info_parties!H134)</f>
        <v/>
      </c>
      <c r="F134" s="216" t="str">
        <f t="shared" si="16"/>
        <v/>
      </c>
      <c r="G134" s="217" t="str">
        <f t="shared" si="17"/>
        <v/>
      </c>
      <c r="H134" s="218" t="str">
        <f t="shared" si="18"/>
        <v/>
      </c>
      <c r="I134" s="219" t="str">
        <f t="shared" si="19"/>
        <v/>
      </c>
      <c r="J134" s="220" t="str">
        <f>IF(ISERROR(VLOOKUP($A134,parlvotes_lh!$A$11:$ZZ$200,6,FALSE))=TRUE,"",IF(VLOOKUP($A134,parlvotes_lh!$A$11:$ZZ$200,6,FALSE)=0,"",VLOOKUP($A134,parlvotes_lh!$A$11:$ZZ$200,6,FALSE)))</f>
        <v/>
      </c>
      <c r="K134" s="220" t="str">
        <f>IF(ISERROR(VLOOKUP($A134,parlvotes_lh!$A$11:$ZZ$200,26,FALSE))=TRUE,"",IF(VLOOKUP($A134,parlvotes_lh!$A$11:$ZZ$200,26,FALSE)=0,"",VLOOKUP($A134,parlvotes_lh!$A$11:$ZZ$200,26,FALSE)))</f>
        <v/>
      </c>
      <c r="L134" s="220" t="str">
        <f>IF(ISERROR(VLOOKUP($A134,parlvotes_lh!$A$11:$ZZ$200,46,FALSE))=TRUE,"",IF(VLOOKUP($A134,parlvotes_lh!$A$11:$ZZ$200,46,FALSE)=0,"",VLOOKUP($A134,parlvotes_lh!$A$11:$ZZ$200,46,FALSE)))</f>
        <v/>
      </c>
      <c r="M134" s="220" t="str">
        <f>IF(ISERROR(VLOOKUP($A134,parlvotes_lh!$A$11:$ZZ$200,66,FALSE))=TRUE,"",IF(VLOOKUP($A134,parlvotes_lh!$A$11:$ZZ$200,66,FALSE)=0,"",VLOOKUP($A134,parlvotes_lh!$A$11:$ZZ$200,66,FALSE)))</f>
        <v/>
      </c>
      <c r="N134" s="220" t="str">
        <f>IF(ISERROR(VLOOKUP($A134,parlvotes_lh!$A$11:$ZZ$200,86,FALSE))=TRUE,"",IF(VLOOKUP($A134,parlvotes_lh!$A$11:$ZZ$200,86,FALSE)=0,"",VLOOKUP($A134,parlvotes_lh!$A$11:$ZZ$200,86,FALSE)))</f>
        <v/>
      </c>
      <c r="O134" s="220" t="str">
        <f>IF(ISERROR(VLOOKUP($A134,parlvotes_lh!$A$11:$ZZ$200,106,FALSE))=TRUE,"",IF(VLOOKUP($A134,parlvotes_lh!$A$11:$ZZ$200,106,FALSE)=0,"",VLOOKUP($A134,parlvotes_lh!$A$11:$ZZ$200,106,FALSE)))</f>
        <v/>
      </c>
      <c r="P134" s="220" t="str">
        <f>IF(ISERROR(VLOOKUP($A134,parlvotes_lh!$A$11:$ZZ$200,126,FALSE))=TRUE,"",IF(VLOOKUP($A134,parlvotes_lh!$A$11:$ZZ$200,126,FALSE)=0,"",VLOOKUP($A134,parlvotes_lh!$A$11:$ZZ$200,126,FALSE)))</f>
        <v/>
      </c>
      <c r="Q134" s="221" t="str">
        <f>IF(ISERROR(VLOOKUP($A134,parlvotes_lh!$A$11:$ZZ$200,146,FALSE))=TRUE,"",IF(VLOOKUP($A134,parlvotes_lh!$A$11:$ZZ$200,146,FALSE)=0,"",VLOOKUP($A134,parlvotes_lh!$A$11:$ZZ$200,146,FALSE)))</f>
        <v/>
      </c>
      <c r="R134" s="221" t="str">
        <f>IF(ISERROR(VLOOKUP($A134,parlvotes_lh!$A$11:$ZZ$200,166,FALSE))=TRUE,"",IF(VLOOKUP($A134,parlvotes_lh!$A$11:$ZZ$200,166,FALSE)=0,"",VLOOKUP($A134,parlvotes_lh!$A$11:$ZZ$200,166,FALSE)))</f>
        <v/>
      </c>
      <c r="S134" s="221" t="str">
        <f>IF(ISERROR(VLOOKUP($A134,parlvotes_lh!$A$11:$ZZ$200,186,FALSE))=TRUE,"",IF(VLOOKUP($A134,parlvotes_lh!$A$11:$ZZ$200,186,FALSE)=0,"",VLOOKUP($A134,parlvotes_lh!$A$11:$ZZ$200,186,FALSE)))</f>
        <v/>
      </c>
      <c r="T134" s="221" t="str">
        <f>IF(ISERROR(VLOOKUP($A134,parlvotes_lh!$A$11:$ZZ$200,206,FALSE))=TRUE,"",IF(VLOOKUP($A134,parlvotes_lh!$A$11:$ZZ$200,206,FALSE)=0,"",VLOOKUP($A134,parlvotes_lh!$A$11:$ZZ$200,206,FALSE)))</f>
        <v/>
      </c>
      <c r="U134" s="221" t="str">
        <f>IF(ISERROR(VLOOKUP($A134,parlvotes_lh!$A$11:$ZZ$200,226,FALSE))=TRUE,"",IF(VLOOKUP($A134,parlvotes_lh!$A$11:$ZZ$200,226,FALSE)=0,"",VLOOKUP($A134,parlvotes_lh!$A$11:$ZZ$200,226,FALSE)))</f>
        <v/>
      </c>
      <c r="V134" s="221" t="str">
        <f>IF(ISERROR(VLOOKUP($A134,parlvotes_lh!$A$11:$ZZ$200,246,FALSE))=TRUE,"",IF(VLOOKUP($A134,parlvotes_lh!$A$11:$ZZ$200,246,FALSE)=0,"",VLOOKUP($A134,parlvotes_lh!$A$11:$ZZ$200,246,FALSE)))</f>
        <v/>
      </c>
      <c r="W134" s="221" t="str">
        <f>IF(ISERROR(VLOOKUP($A134,parlvotes_lh!$A$11:$ZZ$200,266,FALSE))=TRUE,"",IF(VLOOKUP($A134,parlvotes_lh!$A$11:$ZZ$200,266,FALSE)=0,"",VLOOKUP($A134,parlvotes_lh!$A$11:$ZZ$200,266,FALSE)))</f>
        <v/>
      </c>
      <c r="X134" s="221" t="str">
        <f>IF(ISERROR(VLOOKUP($A134,parlvotes_lh!$A$11:$ZZ$200,286,FALSE))=TRUE,"",IF(VLOOKUP($A134,parlvotes_lh!$A$11:$ZZ$200,286,FALSE)=0,"",VLOOKUP($A134,parlvotes_lh!$A$11:$ZZ$200,286,FALSE)))</f>
        <v/>
      </c>
      <c r="Y134" s="221" t="str">
        <f>IF(ISERROR(VLOOKUP($A134,parlvotes_lh!$A$11:$ZZ$200,306,FALSE))=TRUE,"",IF(VLOOKUP($A134,parlvotes_lh!$A$11:$ZZ$200,306,FALSE)=0,"",VLOOKUP($A134,parlvotes_lh!$A$11:$ZZ$200,306,FALSE)))</f>
        <v/>
      </c>
      <c r="Z134" s="221" t="str">
        <f>IF(ISERROR(VLOOKUP($A134,parlvotes_lh!$A$11:$ZZ$200,326,FALSE))=TRUE,"",IF(VLOOKUP($A134,parlvotes_lh!$A$11:$ZZ$200,326,FALSE)=0,"",VLOOKUP($A134,parlvotes_lh!$A$11:$ZZ$200,326,FALSE)))</f>
        <v/>
      </c>
      <c r="AA134" s="221" t="str">
        <f>IF(ISERROR(VLOOKUP($A134,parlvotes_lh!$A$11:$ZZ$200,346,FALSE))=TRUE,"",IF(VLOOKUP($A134,parlvotes_lh!$A$11:$ZZ$200,346,FALSE)=0,"",VLOOKUP($A134,parlvotes_lh!$A$11:$ZZ$200,346,FALSE)))</f>
        <v/>
      </c>
      <c r="AB134" s="221" t="str">
        <f>IF(ISERROR(VLOOKUP($A134,parlvotes_lh!$A$11:$ZZ$200,366,FALSE))=TRUE,"",IF(VLOOKUP($A134,parlvotes_lh!$A$11:$ZZ$200,366,FALSE)=0,"",VLOOKUP($A134,parlvotes_lh!$A$11:$ZZ$200,366,FALSE)))</f>
        <v/>
      </c>
      <c r="AC134" s="221" t="str">
        <f>IF(ISERROR(VLOOKUP($A134,parlvotes_lh!$A$11:$ZZ$200,386,FALSE))=TRUE,"",IF(VLOOKUP($A134,parlvotes_lh!$A$11:$ZZ$200,386,FALSE)=0,"",VLOOKUP($A134,parlvotes_lh!$A$11:$ZZ$200,386,FALSE)))</f>
        <v/>
      </c>
    </row>
    <row r="135" spans="1:29" ht="13.5" customHeight="1" x14ac:dyDescent="0.25">
      <c r="A135" s="215"/>
      <c r="B135" s="98" t="str">
        <f>IF(A135="","",MID(info_weblinks!$C$3,32,3))</f>
        <v/>
      </c>
      <c r="C135" s="98" t="str">
        <f>IF(info_parties!G135="","",info_parties!G135)</f>
        <v/>
      </c>
      <c r="D135" s="98" t="str">
        <f>IF(info_parties!K135="","",info_parties!K135)</f>
        <v/>
      </c>
      <c r="E135" s="98" t="str">
        <f>IF(info_parties!H135="","",info_parties!H135)</f>
        <v/>
      </c>
      <c r="F135" s="216" t="str">
        <f t="shared" si="16"/>
        <v/>
      </c>
      <c r="G135" s="217" t="str">
        <f t="shared" si="17"/>
        <v/>
      </c>
      <c r="H135" s="218" t="str">
        <f t="shared" si="18"/>
        <v/>
      </c>
      <c r="I135" s="219" t="str">
        <f t="shared" si="19"/>
        <v/>
      </c>
      <c r="J135" s="220" t="str">
        <f>IF(ISERROR(VLOOKUP($A135,parlvotes_lh!$A$11:$ZZ$200,6,FALSE))=TRUE,"",IF(VLOOKUP($A135,parlvotes_lh!$A$11:$ZZ$200,6,FALSE)=0,"",VLOOKUP($A135,parlvotes_lh!$A$11:$ZZ$200,6,FALSE)))</f>
        <v/>
      </c>
      <c r="K135" s="220" t="str">
        <f>IF(ISERROR(VLOOKUP($A135,parlvotes_lh!$A$11:$ZZ$200,26,FALSE))=TRUE,"",IF(VLOOKUP($A135,parlvotes_lh!$A$11:$ZZ$200,26,FALSE)=0,"",VLOOKUP($A135,parlvotes_lh!$A$11:$ZZ$200,26,FALSE)))</f>
        <v/>
      </c>
      <c r="L135" s="220" t="str">
        <f>IF(ISERROR(VLOOKUP($A135,parlvotes_lh!$A$11:$ZZ$200,46,FALSE))=TRUE,"",IF(VLOOKUP($A135,parlvotes_lh!$A$11:$ZZ$200,46,FALSE)=0,"",VLOOKUP($A135,parlvotes_lh!$A$11:$ZZ$200,46,FALSE)))</f>
        <v/>
      </c>
      <c r="M135" s="220" t="str">
        <f>IF(ISERROR(VLOOKUP($A135,parlvotes_lh!$A$11:$ZZ$200,66,FALSE))=TRUE,"",IF(VLOOKUP($A135,parlvotes_lh!$A$11:$ZZ$200,66,FALSE)=0,"",VLOOKUP($A135,parlvotes_lh!$A$11:$ZZ$200,66,FALSE)))</f>
        <v/>
      </c>
      <c r="N135" s="220" t="str">
        <f>IF(ISERROR(VLOOKUP($A135,parlvotes_lh!$A$11:$ZZ$200,86,FALSE))=TRUE,"",IF(VLOOKUP($A135,parlvotes_lh!$A$11:$ZZ$200,86,FALSE)=0,"",VLOOKUP($A135,parlvotes_lh!$A$11:$ZZ$200,86,FALSE)))</f>
        <v/>
      </c>
      <c r="O135" s="220" t="str">
        <f>IF(ISERROR(VLOOKUP($A135,parlvotes_lh!$A$11:$ZZ$200,106,FALSE))=TRUE,"",IF(VLOOKUP($A135,parlvotes_lh!$A$11:$ZZ$200,106,FALSE)=0,"",VLOOKUP($A135,parlvotes_lh!$A$11:$ZZ$200,106,FALSE)))</f>
        <v/>
      </c>
      <c r="P135" s="220" t="str">
        <f>IF(ISERROR(VLOOKUP($A135,parlvotes_lh!$A$11:$ZZ$200,126,FALSE))=TRUE,"",IF(VLOOKUP($A135,parlvotes_lh!$A$11:$ZZ$200,126,FALSE)=0,"",VLOOKUP($A135,parlvotes_lh!$A$11:$ZZ$200,126,FALSE)))</f>
        <v/>
      </c>
      <c r="Q135" s="221" t="str">
        <f>IF(ISERROR(VLOOKUP($A135,parlvotes_lh!$A$11:$ZZ$200,146,FALSE))=TRUE,"",IF(VLOOKUP($A135,parlvotes_lh!$A$11:$ZZ$200,146,FALSE)=0,"",VLOOKUP($A135,parlvotes_lh!$A$11:$ZZ$200,146,FALSE)))</f>
        <v/>
      </c>
      <c r="R135" s="221" t="str">
        <f>IF(ISERROR(VLOOKUP($A135,parlvotes_lh!$A$11:$ZZ$200,166,FALSE))=TRUE,"",IF(VLOOKUP($A135,parlvotes_lh!$A$11:$ZZ$200,166,FALSE)=0,"",VLOOKUP($A135,parlvotes_lh!$A$11:$ZZ$200,166,FALSE)))</f>
        <v/>
      </c>
      <c r="S135" s="221" t="str">
        <f>IF(ISERROR(VLOOKUP($A135,parlvotes_lh!$A$11:$ZZ$200,186,FALSE))=TRUE,"",IF(VLOOKUP($A135,parlvotes_lh!$A$11:$ZZ$200,186,FALSE)=0,"",VLOOKUP($A135,parlvotes_lh!$A$11:$ZZ$200,186,FALSE)))</f>
        <v/>
      </c>
      <c r="T135" s="221" t="str">
        <f>IF(ISERROR(VLOOKUP($A135,parlvotes_lh!$A$11:$ZZ$200,206,FALSE))=TRUE,"",IF(VLOOKUP($A135,parlvotes_lh!$A$11:$ZZ$200,206,FALSE)=0,"",VLOOKUP($A135,parlvotes_lh!$A$11:$ZZ$200,206,FALSE)))</f>
        <v/>
      </c>
      <c r="U135" s="221" t="str">
        <f>IF(ISERROR(VLOOKUP($A135,parlvotes_lh!$A$11:$ZZ$200,226,FALSE))=TRUE,"",IF(VLOOKUP($A135,parlvotes_lh!$A$11:$ZZ$200,226,FALSE)=0,"",VLOOKUP($A135,parlvotes_lh!$A$11:$ZZ$200,226,FALSE)))</f>
        <v/>
      </c>
      <c r="V135" s="221" t="str">
        <f>IF(ISERROR(VLOOKUP($A135,parlvotes_lh!$A$11:$ZZ$200,246,FALSE))=TRUE,"",IF(VLOOKUP($A135,parlvotes_lh!$A$11:$ZZ$200,246,FALSE)=0,"",VLOOKUP($A135,parlvotes_lh!$A$11:$ZZ$200,246,FALSE)))</f>
        <v/>
      </c>
      <c r="W135" s="221" t="str">
        <f>IF(ISERROR(VLOOKUP($A135,parlvotes_lh!$A$11:$ZZ$200,266,FALSE))=TRUE,"",IF(VLOOKUP($A135,parlvotes_lh!$A$11:$ZZ$200,266,FALSE)=0,"",VLOOKUP($A135,parlvotes_lh!$A$11:$ZZ$200,266,FALSE)))</f>
        <v/>
      </c>
      <c r="X135" s="221" t="str">
        <f>IF(ISERROR(VLOOKUP($A135,parlvotes_lh!$A$11:$ZZ$200,286,FALSE))=TRUE,"",IF(VLOOKUP($A135,parlvotes_lh!$A$11:$ZZ$200,286,FALSE)=0,"",VLOOKUP($A135,parlvotes_lh!$A$11:$ZZ$200,286,FALSE)))</f>
        <v/>
      </c>
      <c r="Y135" s="221" t="str">
        <f>IF(ISERROR(VLOOKUP($A135,parlvotes_lh!$A$11:$ZZ$200,306,FALSE))=TRUE,"",IF(VLOOKUP($A135,parlvotes_lh!$A$11:$ZZ$200,306,FALSE)=0,"",VLOOKUP($A135,parlvotes_lh!$A$11:$ZZ$200,306,FALSE)))</f>
        <v/>
      </c>
      <c r="Z135" s="221" t="str">
        <f>IF(ISERROR(VLOOKUP($A135,parlvotes_lh!$A$11:$ZZ$200,326,FALSE))=TRUE,"",IF(VLOOKUP($A135,parlvotes_lh!$A$11:$ZZ$200,326,FALSE)=0,"",VLOOKUP($A135,parlvotes_lh!$A$11:$ZZ$200,326,FALSE)))</f>
        <v/>
      </c>
      <c r="AA135" s="221" t="str">
        <f>IF(ISERROR(VLOOKUP($A135,parlvotes_lh!$A$11:$ZZ$200,346,FALSE))=TRUE,"",IF(VLOOKUP($A135,parlvotes_lh!$A$11:$ZZ$200,346,FALSE)=0,"",VLOOKUP($A135,parlvotes_lh!$A$11:$ZZ$200,346,FALSE)))</f>
        <v/>
      </c>
      <c r="AB135" s="221" t="str">
        <f>IF(ISERROR(VLOOKUP($A135,parlvotes_lh!$A$11:$ZZ$200,366,FALSE))=TRUE,"",IF(VLOOKUP($A135,parlvotes_lh!$A$11:$ZZ$200,366,FALSE)=0,"",VLOOKUP($A135,parlvotes_lh!$A$11:$ZZ$200,366,FALSE)))</f>
        <v/>
      </c>
      <c r="AC135" s="221" t="str">
        <f>IF(ISERROR(VLOOKUP($A135,parlvotes_lh!$A$11:$ZZ$200,386,FALSE))=TRUE,"",IF(VLOOKUP($A135,parlvotes_lh!$A$11:$ZZ$200,386,FALSE)=0,"",VLOOKUP($A135,parlvotes_lh!$A$11:$ZZ$200,386,FALSE)))</f>
        <v/>
      </c>
    </row>
    <row r="136" spans="1:29" ht="13.5" customHeight="1" x14ac:dyDescent="0.25">
      <c r="A136" s="215"/>
      <c r="B136" s="98" t="str">
        <f>IF(A136="","",MID(info_weblinks!$C$3,32,3))</f>
        <v/>
      </c>
      <c r="C136" s="98" t="str">
        <f>IF(info_parties!G136="","",info_parties!G136)</f>
        <v/>
      </c>
      <c r="D136" s="98" t="str">
        <f>IF(info_parties!K136="","",info_parties!K136)</f>
        <v/>
      </c>
      <c r="E136" s="98" t="str">
        <f>IF(info_parties!H136="","",info_parties!H136)</f>
        <v/>
      </c>
      <c r="F136" s="216" t="str">
        <f t="shared" si="16"/>
        <v/>
      </c>
      <c r="G136" s="217" t="str">
        <f t="shared" si="17"/>
        <v/>
      </c>
      <c r="H136" s="218" t="str">
        <f t="shared" si="18"/>
        <v/>
      </c>
      <c r="I136" s="219" t="str">
        <f t="shared" si="19"/>
        <v/>
      </c>
      <c r="J136" s="220" t="str">
        <f>IF(ISERROR(VLOOKUP($A136,parlvotes_lh!$A$11:$ZZ$200,6,FALSE))=TRUE,"",IF(VLOOKUP($A136,parlvotes_lh!$A$11:$ZZ$200,6,FALSE)=0,"",VLOOKUP($A136,parlvotes_lh!$A$11:$ZZ$200,6,FALSE)))</f>
        <v/>
      </c>
      <c r="K136" s="220" t="str">
        <f>IF(ISERROR(VLOOKUP($A136,parlvotes_lh!$A$11:$ZZ$200,26,FALSE))=TRUE,"",IF(VLOOKUP($A136,parlvotes_lh!$A$11:$ZZ$200,26,FALSE)=0,"",VLOOKUP($A136,parlvotes_lh!$A$11:$ZZ$200,26,FALSE)))</f>
        <v/>
      </c>
      <c r="L136" s="220" t="str">
        <f>IF(ISERROR(VLOOKUP($A136,parlvotes_lh!$A$11:$ZZ$200,46,FALSE))=TRUE,"",IF(VLOOKUP($A136,parlvotes_lh!$A$11:$ZZ$200,46,FALSE)=0,"",VLOOKUP($A136,parlvotes_lh!$A$11:$ZZ$200,46,FALSE)))</f>
        <v/>
      </c>
      <c r="M136" s="220" t="str">
        <f>IF(ISERROR(VLOOKUP($A136,parlvotes_lh!$A$11:$ZZ$200,66,FALSE))=TRUE,"",IF(VLOOKUP($A136,parlvotes_lh!$A$11:$ZZ$200,66,FALSE)=0,"",VLOOKUP($A136,parlvotes_lh!$A$11:$ZZ$200,66,FALSE)))</f>
        <v/>
      </c>
      <c r="N136" s="220" t="str">
        <f>IF(ISERROR(VLOOKUP($A136,parlvotes_lh!$A$11:$ZZ$200,86,FALSE))=TRUE,"",IF(VLOOKUP($A136,parlvotes_lh!$A$11:$ZZ$200,86,FALSE)=0,"",VLOOKUP($A136,parlvotes_lh!$A$11:$ZZ$200,86,FALSE)))</f>
        <v/>
      </c>
      <c r="O136" s="220" t="str">
        <f>IF(ISERROR(VLOOKUP($A136,parlvotes_lh!$A$11:$ZZ$200,106,FALSE))=TRUE,"",IF(VLOOKUP($A136,parlvotes_lh!$A$11:$ZZ$200,106,FALSE)=0,"",VLOOKUP($A136,parlvotes_lh!$A$11:$ZZ$200,106,FALSE)))</f>
        <v/>
      </c>
      <c r="P136" s="220" t="str">
        <f>IF(ISERROR(VLOOKUP($A136,parlvotes_lh!$A$11:$ZZ$200,126,FALSE))=TRUE,"",IF(VLOOKUP($A136,parlvotes_lh!$A$11:$ZZ$200,126,FALSE)=0,"",VLOOKUP($A136,parlvotes_lh!$A$11:$ZZ$200,126,FALSE)))</f>
        <v/>
      </c>
      <c r="Q136" s="221" t="str">
        <f>IF(ISERROR(VLOOKUP($A136,parlvotes_lh!$A$11:$ZZ$200,146,FALSE))=TRUE,"",IF(VLOOKUP($A136,parlvotes_lh!$A$11:$ZZ$200,146,FALSE)=0,"",VLOOKUP($A136,parlvotes_lh!$A$11:$ZZ$200,146,FALSE)))</f>
        <v/>
      </c>
      <c r="R136" s="221" t="str">
        <f>IF(ISERROR(VLOOKUP($A136,parlvotes_lh!$A$11:$ZZ$200,166,FALSE))=TRUE,"",IF(VLOOKUP($A136,parlvotes_lh!$A$11:$ZZ$200,166,FALSE)=0,"",VLOOKUP($A136,parlvotes_lh!$A$11:$ZZ$200,166,FALSE)))</f>
        <v/>
      </c>
      <c r="S136" s="221" t="str">
        <f>IF(ISERROR(VLOOKUP($A136,parlvotes_lh!$A$11:$ZZ$200,186,FALSE))=TRUE,"",IF(VLOOKUP($A136,parlvotes_lh!$A$11:$ZZ$200,186,FALSE)=0,"",VLOOKUP($A136,parlvotes_lh!$A$11:$ZZ$200,186,FALSE)))</f>
        <v/>
      </c>
      <c r="T136" s="221" t="str">
        <f>IF(ISERROR(VLOOKUP($A136,parlvotes_lh!$A$11:$ZZ$200,206,FALSE))=TRUE,"",IF(VLOOKUP($A136,parlvotes_lh!$A$11:$ZZ$200,206,FALSE)=0,"",VLOOKUP($A136,parlvotes_lh!$A$11:$ZZ$200,206,FALSE)))</f>
        <v/>
      </c>
      <c r="U136" s="221" t="str">
        <f>IF(ISERROR(VLOOKUP($A136,parlvotes_lh!$A$11:$ZZ$200,226,FALSE))=TRUE,"",IF(VLOOKUP($A136,parlvotes_lh!$A$11:$ZZ$200,226,FALSE)=0,"",VLOOKUP($A136,parlvotes_lh!$A$11:$ZZ$200,226,FALSE)))</f>
        <v/>
      </c>
      <c r="V136" s="221" t="str">
        <f>IF(ISERROR(VLOOKUP($A136,parlvotes_lh!$A$11:$ZZ$200,246,FALSE))=TRUE,"",IF(VLOOKUP($A136,parlvotes_lh!$A$11:$ZZ$200,246,FALSE)=0,"",VLOOKUP($A136,parlvotes_lh!$A$11:$ZZ$200,246,FALSE)))</f>
        <v/>
      </c>
      <c r="W136" s="221" t="str">
        <f>IF(ISERROR(VLOOKUP($A136,parlvotes_lh!$A$11:$ZZ$200,266,FALSE))=TRUE,"",IF(VLOOKUP($A136,parlvotes_lh!$A$11:$ZZ$200,266,FALSE)=0,"",VLOOKUP($A136,parlvotes_lh!$A$11:$ZZ$200,266,FALSE)))</f>
        <v/>
      </c>
      <c r="X136" s="221" t="str">
        <f>IF(ISERROR(VLOOKUP($A136,parlvotes_lh!$A$11:$ZZ$200,286,FALSE))=TRUE,"",IF(VLOOKUP($A136,parlvotes_lh!$A$11:$ZZ$200,286,FALSE)=0,"",VLOOKUP($A136,parlvotes_lh!$A$11:$ZZ$200,286,FALSE)))</f>
        <v/>
      </c>
      <c r="Y136" s="221" t="str">
        <f>IF(ISERROR(VLOOKUP($A136,parlvotes_lh!$A$11:$ZZ$200,306,FALSE))=TRUE,"",IF(VLOOKUP($A136,parlvotes_lh!$A$11:$ZZ$200,306,FALSE)=0,"",VLOOKUP($A136,parlvotes_lh!$A$11:$ZZ$200,306,FALSE)))</f>
        <v/>
      </c>
      <c r="Z136" s="221" t="str">
        <f>IF(ISERROR(VLOOKUP($A136,parlvotes_lh!$A$11:$ZZ$200,326,FALSE))=TRUE,"",IF(VLOOKUP($A136,parlvotes_lh!$A$11:$ZZ$200,326,FALSE)=0,"",VLOOKUP($A136,parlvotes_lh!$A$11:$ZZ$200,326,FALSE)))</f>
        <v/>
      </c>
      <c r="AA136" s="221" t="str">
        <f>IF(ISERROR(VLOOKUP($A136,parlvotes_lh!$A$11:$ZZ$200,346,FALSE))=TRUE,"",IF(VLOOKUP($A136,parlvotes_lh!$A$11:$ZZ$200,346,FALSE)=0,"",VLOOKUP($A136,parlvotes_lh!$A$11:$ZZ$200,346,FALSE)))</f>
        <v/>
      </c>
      <c r="AB136" s="221" t="str">
        <f>IF(ISERROR(VLOOKUP($A136,parlvotes_lh!$A$11:$ZZ$200,366,FALSE))=TRUE,"",IF(VLOOKUP($A136,parlvotes_lh!$A$11:$ZZ$200,366,FALSE)=0,"",VLOOKUP($A136,parlvotes_lh!$A$11:$ZZ$200,366,FALSE)))</f>
        <v/>
      </c>
      <c r="AC136" s="221" t="str">
        <f>IF(ISERROR(VLOOKUP($A136,parlvotes_lh!$A$11:$ZZ$200,386,FALSE))=TRUE,"",IF(VLOOKUP($A136,parlvotes_lh!$A$11:$ZZ$200,386,FALSE)=0,"",VLOOKUP($A136,parlvotes_lh!$A$11:$ZZ$200,386,FALSE)))</f>
        <v/>
      </c>
    </row>
    <row r="137" spans="1:29" ht="13.5" customHeight="1" x14ac:dyDescent="0.25">
      <c r="A137" s="215"/>
      <c r="B137" s="98" t="str">
        <f>IF(A137="","",MID(info_weblinks!$C$3,32,3))</f>
        <v/>
      </c>
      <c r="C137" s="98" t="str">
        <f>IF(info_parties!G137="","",info_parties!G137)</f>
        <v/>
      </c>
      <c r="D137" s="98" t="str">
        <f>IF(info_parties!K137="","",info_parties!K137)</f>
        <v/>
      </c>
      <c r="E137" s="98" t="str">
        <f>IF(info_parties!H137="","",info_parties!H137)</f>
        <v/>
      </c>
      <c r="F137" s="216" t="str">
        <f t="shared" si="16"/>
        <v/>
      </c>
      <c r="G137" s="217" t="str">
        <f t="shared" si="17"/>
        <v/>
      </c>
      <c r="H137" s="218" t="str">
        <f t="shared" si="18"/>
        <v/>
      </c>
      <c r="I137" s="219" t="str">
        <f t="shared" si="19"/>
        <v/>
      </c>
      <c r="J137" s="220" t="str">
        <f>IF(ISERROR(VLOOKUP($A137,parlvotes_lh!$A$11:$ZZ$200,6,FALSE))=TRUE,"",IF(VLOOKUP($A137,parlvotes_lh!$A$11:$ZZ$200,6,FALSE)=0,"",VLOOKUP($A137,parlvotes_lh!$A$11:$ZZ$200,6,FALSE)))</f>
        <v/>
      </c>
      <c r="K137" s="220" t="str">
        <f>IF(ISERROR(VLOOKUP($A137,parlvotes_lh!$A$11:$ZZ$200,26,FALSE))=TRUE,"",IF(VLOOKUP($A137,parlvotes_lh!$A$11:$ZZ$200,26,FALSE)=0,"",VLOOKUP($A137,parlvotes_lh!$A$11:$ZZ$200,26,FALSE)))</f>
        <v/>
      </c>
      <c r="L137" s="220" t="str">
        <f>IF(ISERROR(VLOOKUP($A137,parlvotes_lh!$A$11:$ZZ$200,46,FALSE))=TRUE,"",IF(VLOOKUP($A137,parlvotes_lh!$A$11:$ZZ$200,46,FALSE)=0,"",VLOOKUP($A137,parlvotes_lh!$A$11:$ZZ$200,46,FALSE)))</f>
        <v/>
      </c>
      <c r="M137" s="220" t="str">
        <f>IF(ISERROR(VLOOKUP($A137,parlvotes_lh!$A$11:$ZZ$200,66,FALSE))=TRUE,"",IF(VLOOKUP($A137,parlvotes_lh!$A$11:$ZZ$200,66,FALSE)=0,"",VLOOKUP($A137,parlvotes_lh!$A$11:$ZZ$200,66,FALSE)))</f>
        <v/>
      </c>
      <c r="N137" s="220" t="str">
        <f>IF(ISERROR(VLOOKUP($A137,parlvotes_lh!$A$11:$ZZ$200,86,FALSE))=TRUE,"",IF(VLOOKUP($A137,parlvotes_lh!$A$11:$ZZ$200,86,FALSE)=0,"",VLOOKUP($A137,parlvotes_lh!$A$11:$ZZ$200,86,FALSE)))</f>
        <v/>
      </c>
      <c r="O137" s="220" t="str">
        <f>IF(ISERROR(VLOOKUP($A137,parlvotes_lh!$A$11:$ZZ$200,106,FALSE))=TRUE,"",IF(VLOOKUP($A137,parlvotes_lh!$A$11:$ZZ$200,106,FALSE)=0,"",VLOOKUP($A137,parlvotes_lh!$A$11:$ZZ$200,106,FALSE)))</f>
        <v/>
      </c>
      <c r="P137" s="220" t="str">
        <f>IF(ISERROR(VLOOKUP($A137,parlvotes_lh!$A$11:$ZZ$200,126,FALSE))=TRUE,"",IF(VLOOKUP($A137,parlvotes_lh!$A$11:$ZZ$200,126,FALSE)=0,"",VLOOKUP($A137,parlvotes_lh!$A$11:$ZZ$200,126,FALSE)))</f>
        <v/>
      </c>
      <c r="Q137" s="221" t="str">
        <f>IF(ISERROR(VLOOKUP($A137,parlvotes_lh!$A$11:$ZZ$200,146,FALSE))=TRUE,"",IF(VLOOKUP($A137,parlvotes_lh!$A$11:$ZZ$200,146,FALSE)=0,"",VLOOKUP($A137,parlvotes_lh!$A$11:$ZZ$200,146,FALSE)))</f>
        <v/>
      </c>
      <c r="R137" s="221" t="str">
        <f>IF(ISERROR(VLOOKUP($A137,parlvotes_lh!$A$11:$ZZ$200,166,FALSE))=TRUE,"",IF(VLOOKUP($A137,parlvotes_lh!$A$11:$ZZ$200,166,FALSE)=0,"",VLOOKUP($A137,parlvotes_lh!$A$11:$ZZ$200,166,FALSE)))</f>
        <v/>
      </c>
      <c r="S137" s="221" t="str">
        <f>IF(ISERROR(VLOOKUP($A137,parlvotes_lh!$A$11:$ZZ$200,186,FALSE))=TRUE,"",IF(VLOOKUP($A137,parlvotes_lh!$A$11:$ZZ$200,186,FALSE)=0,"",VLOOKUP($A137,parlvotes_lh!$A$11:$ZZ$200,186,FALSE)))</f>
        <v/>
      </c>
      <c r="T137" s="221" t="str">
        <f>IF(ISERROR(VLOOKUP($A137,parlvotes_lh!$A$11:$ZZ$200,206,FALSE))=TRUE,"",IF(VLOOKUP($A137,parlvotes_lh!$A$11:$ZZ$200,206,FALSE)=0,"",VLOOKUP($A137,parlvotes_lh!$A$11:$ZZ$200,206,FALSE)))</f>
        <v/>
      </c>
      <c r="U137" s="221" t="str">
        <f>IF(ISERROR(VLOOKUP($A137,parlvotes_lh!$A$11:$ZZ$200,226,FALSE))=TRUE,"",IF(VLOOKUP($A137,parlvotes_lh!$A$11:$ZZ$200,226,FALSE)=0,"",VLOOKUP($A137,parlvotes_lh!$A$11:$ZZ$200,226,FALSE)))</f>
        <v/>
      </c>
      <c r="V137" s="221" t="str">
        <f>IF(ISERROR(VLOOKUP($A137,parlvotes_lh!$A$11:$ZZ$200,246,FALSE))=TRUE,"",IF(VLOOKUP($A137,parlvotes_lh!$A$11:$ZZ$200,246,FALSE)=0,"",VLOOKUP($A137,parlvotes_lh!$A$11:$ZZ$200,246,FALSE)))</f>
        <v/>
      </c>
      <c r="W137" s="221" t="str">
        <f>IF(ISERROR(VLOOKUP($A137,parlvotes_lh!$A$11:$ZZ$200,266,FALSE))=TRUE,"",IF(VLOOKUP($A137,parlvotes_lh!$A$11:$ZZ$200,266,FALSE)=0,"",VLOOKUP($A137,parlvotes_lh!$A$11:$ZZ$200,266,FALSE)))</f>
        <v/>
      </c>
      <c r="X137" s="221" t="str">
        <f>IF(ISERROR(VLOOKUP($A137,parlvotes_lh!$A$11:$ZZ$200,286,FALSE))=TRUE,"",IF(VLOOKUP($A137,parlvotes_lh!$A$11:$ZZ$200,286,FALSE)=0,"",VLOOKUP($A137,parlvotes_lh!$A$11:$ZZ$200,286,FALSE)))</f>
        <v/>
      </c>
      <c r="Y137" s="221" t="str">
        <f>IF(ISERROR(VLOOKUP($A137,parlvotes_lh!$A$11:$ZZ$200,306,FALSE))=TRUE,"",IF(VLOOKUP($A137,parlvotes_lh!$A$11:$ZZ$200,306,FALSE)=0,"",VLOOKUP($A137,parlvotes_lh!$A$11:$ZZ$200,306,FALSE)))</f>
        <v/>
      </c>
      <c r="Z137" s="221" t="str">
        <f>IF(ISERROR(VLOOKUP($A137,parlvotes_lh!$A$11:$ZZ$200,326,FALSE))=TRUE,"",IF(VLOOKUP($A137,parlvotes_lh!$A$11:$ZZ$200,326,FALSE)=0,"",VLOOKUP($A137,parlvotes_lh!$A$11:$ZZ$200,326,FALSE)))</f>
        <v/>
      </c>
      <c r="AA137" s="221" t="str">
        <f>IF(ISERROR(VLOOKUP($A137,parlvotes_lh!$A$11:$ZZ$200,346,FALSE))=TRUE,"",IF(VLOOKUP($A137,parlvotes_lh!$A$11:$ZZ$200,346,FALSE)=0,"",VLOOKUP($A137,parlvotes_lh!$A$11:$ZZ$200,346,FALSE)))</f>
        <v/>
      </c>
      <c r="AB137" s="221" t="str">
        <f>IF(ISERROR(VLOOKUP($A137,parlvotes_lh!$A$11:$ZZ$200,366,FALSE))=TRUE,"",IF(VLOOKUP($A137,parlvotes_lh!$A$11:$ZZ$200,366,FALSE)=0,"",VLOOKUP($A137,parlvotes_lh!$A$11:$ZZ$200,366,FALSE)))</f>
        <v/>
      </c>
      <c r="AC137" s="221" t="str">
        <f>IF(ISERROR(VLOOKUP($A137,parlvotes_lh!$A$11:$ZZ$200,386,FALSE))=TRUE,"",IF(VLOOKUP($A137,parlvotes_lh!$A$11:$ZZ$200,386,FALSE)=0,"",VLOOKUP($A137,parlvotes_lh!$A$11:$ZZ$200,386,FALSE)))</f>
        <v/>
      </c>
    </row>
    <row r="138" spans="1:29" ht="13.5" customHeight="1" x14ac:dyDescent="0.25">
      <c r="A138" s="215"/>
      <c r="B138" s="98" t="str">
        <f>IF(A138="","",MID(info_weblinks!$C$3,32,3))</f>
        <v/>
      </c>
      <c r="C138" s="98" t="str">
        <f>IF(info_parties!G138="","",info_parties!G138)</f>
        <v/>
      </c>
      <c r="D138" s="98" t="str">
        <f>IF(info_parties!K138="","",info_parties!K138)</f>
        <v/>
      </c>
      <c r="E138" s="98" t="str">
        <f>IF(info_parties!H138="","",info_parties!H138)</f>
        <v/>
      </c>
      <c r="F138" s="216" t="str">
        <f t="shared" si="16"/>
        <v/>
      </c>
      <c r="G138" s="217" t="str">
        <f t="shared" si="17"/>
        <v/>
      </c>
      <c r="H138" s="218" t="str">
        <f t="shared" si="18"/>
        <v/>
      </c>
      <c r="I138" s="219" t="str">
        <f t="shared" si="19"/>
        <v/>
      </c>
      <c r="J138" s="220" t="str">
        <f>IF(ISERROR(VLOOKUP($A138,parlvotes_lh!$A$11:$ZZ$200,6,FALSE))=TRUE,"",IF(VLOOKUP($A138,parlvotes_lh!$A$11:$ZZ$200,6,FALSE)=0,"",VLOOKUP($A138,parlvotes_lh!$A$11:$ZZ$200,6,FALSE)))</f>
        <v/>
      </c>
      <c r="K138" s="220" t="str">
        <f>IF(ISERROR(VLOOKUP($A138,parlvotes_lh!$A$11:$ZZ$200,26,FALSE))=TRUE,"",IF(VLOOKUP($A138,parlvotes_lh!$A$11:$ZZ$200,26,FALSE)=0,"",VLOOKUP($A138,parlvotes_lh!$A$11:$ZZ$200,26,FALSE)))</f>
        <v/>
      </c>
      <c r="L138" s="220" t="str">
        <f>IF(ISERROR(VLOOKUP($A138,parlvotes_lh!$A$11:$ZZ$200,46,FALSE))=TRUE,"",IF(VLOOKUP($A138,parlvotes_lh!$A$11:$ZZ$200,46,FALSE)=0,"",VLOOKUP($A138,parlvotes_lh!$A$11:$ZZ$200,46,FALSE)))</f>
        <v/>
      </c>
      <c r="M138" s="220" t="str">
        <f>IF(ISERROR(VLOOKUP($A138,parlvotes_lh!$A$11:$ZZ$200,66,FALSE))=TRUE,"",IF(VLOOKUP($A138,parlvotes_lh!$A$11:$ZZ$200,66,FALSE)=0,"",VLOOKUP($A138,parlvotes_lh!$A$11:$ZZ$200,66,FALSE)))</f>
        <v/>
      </c>
      <c r="N138" s="220" t="str">
        <f>IF(ISERROR(VLOOKUP($A138,parlvotes_lh!$A$11:$ZZ$200,86,FALSE))=TRUE,"",IF(VLOOKUP($A138,parlvotes_lh!$A$11:$ZZ$200,86,FALSE)=0,"",VLOOKUP($A138,parlvotes_lh!$A$11:$ZZ$200,86,FALSE)))</f>
        <v/>
      </c>
      <c r="O138" s="220" t="str">
        <f>IF(ISERROR(VLOOKUP($A138,parlvotes_lh!$A$11:$ZZ$200,106,FALSE))=TRUE,"",IF(VLOOKUP($A138,parlvotes_lh!$A$11:$ZZ$200,106,FALSE)=0,"",VLOOKUP($A138,parlvotes_lh!$A$11:$ZZ$200,106,FALSE)))</f>
        <v/>
      </c>
      <c r="P138" s="220" t="str">
        <f>IF(ISERROR(VLOOKUP($A138,parlvotes_lh!$A$11:$ZZ$200,126,FALSE))=TRUE,"",IF(VLOOKUP($A138,parlvotes_lh!$A$11:$ZZ$200,126,FALSE)=0,"",VLOOKUP($A138,parlvotes_lh!$A$11:$ZZ$200,126,FALSE)))</f>
        <v/>
      </c>
      <c r="Q138" s="221" t="str">
        <f>IF(ISERROR(VLOOKUP($A138,parlvotes_lh!$A$11:$ZZ$200,146,FALSE))=TRUE,"",IF(VLOOKUP($A138,parlvotes_lh!$A$11:$ZZ$200,146,FALSE)=0,"",VLOOKUP($A138,parlvotes_lh!$A$11:$ZZ$200,146,FALSE)))</f>
        <v/>
      </c>
      <c r="R138" s="221" t="str">
        <f>IF(ISERROR(VLOOKUP($A138,parlvotes_lh!$A$11:$ZZ$200,166,FALSE))=TRUE,"",IF(VLOOKUP($A138,parlvotes_lh!$A$11:$ZZ$200,166,FALSE)=0,"",VLOOKUP($A138,parlvotes_lh!$A$11:$ZZ$200,166,FALSE)))</f>
        <v/>
      </c>
      <c r="S138" s="221" t="str">
        <f>IF(ISERROR(VLOOKUP($A138,parlvotes_lh!$A$11:$ZZ$200,186,FALSE))=TRUE,"",IF(VLOOKUP($A138,parlvotes_lh!$A$11:$ZZ$200,186,FALSE)=0,"",VLOOKUP($A138,parlvotes_lh!$A$11:$ZZ$200,186,FALSE)))</f>
        <v/>
      </c>
      <c r="T138" s="221" t="str">
        <f>IF(ISERROR(VLOOKUP($A138,parlvotes_lh!$A$11:$ZZ$200,206,FALSE))=TRUE,"",IF(VLOOKUP($A138,parlvotes_lh!$A$11:$ZZ$200,206,FALSE)=0,"",VLOOKUP($A138,parlvotes_lh!$A$11:$ZZ$200,206,FALSE)))</f>
        <v/>
      </c>
      <c r="U138" s="221" t="str">
        <f>IF(ISERROR(VLOOKUP($A138,parlvotes_lh!$A$11:$ZZ$200,226,FALSE))=TRUE,"",IF(VLOOKUP($A138,parlvotes_lh!$A$11:$ZZ$200,226,FALSE)=0,"",VLOOKUP($A138,parlvotes_lh!$A$11:$ZZ$200,226,FALSE)))</f>
        <v/>
      </c>
      <c r="V138" s="221" t="str">
        <f>IF(ISERROR(VLOOKUP($A138,parlvotes_lh!$A$11:$ZZ$200,246,FALSE))=TRUE,"",IF(VLOOKUP($A138,parlvotes_lh!$A$11:$ZZ$200,246,FALSE)=0,"",VLOOKUP($A138,parlvotes_lh!$A$11:$ZZ$200,246,FALSE)))</f>
        <v/>
      </c>
      <c r="W138" s="221" t="str">
        <f>IF(ISERROR(VLOOKUP($A138,parlvotes_lh!$A$11:$ZZ$200,266,FALSE))=TRUE,"",IF(VLOOKUP($A138,parlvotes_lh!$A$11:$ZZ$200,266,FALSE)=0,"",VLOOKUP($A138,parlvotes_lh!$A$11:$ZZ$200,266,FALSE)))</f>
        <v/>
      </c>
      <c r="X138" s="221" t="str">
        <f>IF(ISERROR(VLOOKUP($A138,parlvotes_lh!$A$11:$ZZ$200,286,FALSE))=TRUE,"",IF(VLOOKUP($A138,parlvotes_lh!$A$11:$ZZ$200,286,FALSE)=0,"",VLOOKUP($A138,parlvotes_lh!$A$11:$ZZ$200,286,FALSE)))</f>
        <v/>
      </c>
      <c r="Y138" s="221" t="str">
        <f>IF(ISERROR(VLOOKUP($A138,parlvotes_lh!$A$11:$ZZ$200,306,FALSE))=TRUE,"",IF(VLOOKUP($A138,parlvotes_lh!$A$11:$ZZ$200,306,FALSE)=0,"",VLOOKUP($A138,parlvotes_lh!$A$11:$ZZ$200,306,FALSE)))</f>
        <v/>
      </c>
      <c r="Z138" s="221" t="str">
        <f>IF(ISERROR(VLOOKUP($A138,parlvotes_lh!$A$11:$ZZ$200,326,FALSE))=TRUE,"",IF(VLOOKUP($A138,parlvotes_lh!$A$11:$ZZ$200,326,FALSE)=0,"",VLOOKUP($A138,parlvotes_lh!$A$11:$ZZ$200,326,FALSE)))</f>
        <v/>
      </c>
      <c r="AA138" s="221" t="str">
        <f>IF(ISERROR(VLOOKUP($A138,parlvotes_lh!$A$11:$ZZ$200,346,FALSE))=TRUE,"",IF(VLOOKUP($A138,parlvotes_lh!$A$11:$ZZ$200,346,FALSE)=0,"",VLOOKUP($A138,parlvotes_lh!$A$11:$ZZ$200,346,FALSE)))</f>
        <v/>
      </c>
      <c r="AB138" s="221" t="str">
        <f>IF(ISERROR(VLOOKUP($A138,parlvotes_lh!$A$11:$ZZ$200,366,FALSE))=TRUE,"",IF(VLOOKUP($A138,parlvotes_lh!$A$11:$ZZ$200,366,FALSE)=0,"",VLOOKUP($A138,parlvotes_lh!$A$11:$ZZ$200,366,FALSE)))</f>
        <v/>
      </c>
      <c r="AC138" s="221" t="str">
        <f>IF(ISERROR(VLOOKUP($A138,parlvotes_lh!$A$11:$ZZ$200,386,FALSE))=TRUE,"",IF(VLOOKUP($A138,parlvotes_lh!$A$11:$ZZ$200,386,FALSE)=0,"",VLOOKUP($A138,parlvotes_lh!$A$11:$ZZ$200,386,FALSE)))</f>
        <v/>
      </c>
    </row>
    <row r="139" spans="1:29" ht="13.5" customHeight="1" x14ac:dyDescent="0.25">
      <c r="A139" s="215"/>
      <c r="B139" s="98" t="str">
        <f>IF(A139="","",MID(info_weblinks!$C$3,32,3))</f>
        <v/>
      </c>
      <c r="C139" s="98" t="str">
        <f>IF(info_parties!G139="","",info_parties!G139)</f>
        <v/>
      </c>
      <c r="D139" s="98" t="str">
        <f>IF(info_parties!K139="","",info_parties!K139)</f>
        <v/>
      </c>
      <c r="E139" s="98" t="str">
        <f>IF(info_parties!H139="","",info_parties!H139)</f>
        <v/>
      </c>
      <c r="F139" s="216" t="str">
        <f t="shared" si="16"/>
        <v/>
      </c>
      <c r="G139" s="217" t="str">
        <f t="shared" si="17"/>
        <v/>
      </c>
      <c r="H139" s="218" t="str">
        <f t="shared" si="18"/>
        <v/>
      </c>
      <c r="I139" s="219" t="str">
        <f t="shared" si="19"/>
        <v/>
      </c>
      <c r="J139" s="220" t="str">
        <f>IF(ISERROR(VLOOKUP($A139,parlvotes_lh!$A$11:$ZZ$200,6,FALSE))=TRUE,"",IF(VLOOKUP($A139,parlvotes_lh!$A$11:$ZZ$200,6,FALSE)=0,"",VLOOKUP($A139,parlvotes_lh!$A$11:$ZZ$200,6,FALSE)))</f>
        <v/>
      </c>
      <c r="K139" s="220" t="str">
        <f>IF(ISERROR(VLOOKUP($A139,parlvotes_lh!$A$11:$ZZ$200,26,FALSE))=TRUE,"",IF(VLOOKUP($A139,parlvotes_lh!$A$11:$ZZ$200,26,FALSE)=0,"",VLOOKUP($A139,parlvotes_lh!$A$11:$ZZ$200,26,FALSE)))</f>
        <v/>
      </c>
      <c r="L139" s="220" t="str">
        <f>IF(ISERROR(VLOOKUP($A139,parlvotes_lh!$A$11:$ZZ$200,46,FALSE))=TRUE,"",IF(VLOOKUP($A139,parlvotes_lh!$A$11:$ZZ$200,46,FALSE)=0,"",VLOOKUP($A139,parlvotes_lh!$A$11:$ZZ$200,46,FALSE)))</f>
        <v/>
      </c>
      <c r="M139" s="220" t="str">
        <f>IF(ISERROR(VLOOKUP($A139,parlvotes_lh!$A$11:$ZZ$200,66,FALSE))=TRUE,"",IF(VLOOKUP($A139,parlvotes_lh!$A$11:$ZZ$200,66,FALSE)=0,"",VLOOKUP($A139,parlvotes_lh!$A$11:$ZZ$200,66,FALSE)))</f>
        <v/>
      </c>
      <c r="N139" s="220" t="str">
        <f>IF(ISERROR(VLOOKUP($A139,parlvotes_lh!$A$11:$ZZ$200,86,FALSE))=TRUE,"",IF(VLOOKUP($A139,parlvotes_lh!$A$11:$ZZ$200,86,FALSE)=0,"",VLOOKUP($A139,parlvotes_lh!$A$11:$ZZ$200,86,FALSE)))</f>
        <v/>
      </c>
      <c r="O139" s="220" t="str">
        <f>IF(ISERROR(VLOOKUP($A139,parlvotes_lh!$A$11:$ZZ$200,106,FALSE))=TRUE,"",IF(VLOOKUP($A139,parlvotes_lh!$A$11:$ZZ$200,106,FALSE)=0,"",VLOOKUP($A139,parlvotes_lh!$A$11:$ZZ$200,106,FALSE)))</f>
        <v/>
      </c>
      <c r="P139" s="220" t="str">
        <f>IF(ISERROR(VLOOKUP($A139,parlvotes_lh!$A$11:$ZZ$200,126,FALSE))=TRUE,"",IF(VLOOKUP($A139,parlvotes_lh!$A$11:$ZZ$200,126,FALSE)=0,"",VLOOKUP($A139,parlvotes_lh!$A$11:$ZZ$200,126,FALSE)))</f>
        <v/>
      </c>
      <c r="Q139" s="221" t="str">
        <f>IF(ISERROR(VLOOKUP($A139,parlvotes_lh!$A$11:$ZZ$200,146,FALSE))=TRUE,"",IF(VLOOKUP($A139,parlvotes_lh!$A$11:$ZZ$200,146,FALSE)=0,"",VLOOKUP($A139,parlvotes_lh!$A$11:$ZZ$200,146,FALSE)))</f>
        <v/>
      </c>
      <c r="R139" s="221" t="str">
        <f>IF(ISERROR(VLOOKUP($A139,parlvotes_lh!$A$11:$ZZ$200,166,FALSE))=TRUE,"",IF(VLOOKUP($A139,parlvotes_lh!$A$11:$ZZ$200,166,FALSE)=0,"",VLOOKUP($A139,parlvotes_lh!$A$11:$ZZ$200,166,FALSE)))</f>
        <v/>
      </c>
      <c r="S139" s="221" t="str">
        <f>IF(ISERROR(VLOOKUP($A139,parlvotes_lh!$A$11:$ZZ$200,186,FALSE))=TRUE,"",IF(VLOOKUP($A139,parlvotes_lh!$A$11:$ZZ$200,186,FALSE)=0,"",VLOOKUP($A139,parlvotes_lh!$A$11:$ZZ$200,186,FALSE)))</f>
        <v/>
      </c>
      <c r="T139" s="221" t="str">
        <f>IF(ISERROR(VLOOKUP($A139,parlvotes_lh!$A$11:$ZZ$200,206,FALSE))=TRUE,"",IF(VLOOKUP($A139,parlvotes_lh!$A$11:$ZZ$200,206,FALSE)=0,"",VLOOKUP($A139,parlvotes_lh!$A$11:$ZZ$200,206,FALSE)))</f>
        <v/>
      </c>
      <c r="U139" s="221" t="str">
        <f>IF(ISERROR(VLOOKUP($A139,parlvotes_lh!$A$11:$ZZ$200,226,FALSE))=TRUE,"",IF(VLOOKUP($A139,parlvotes_lh!$A$11:$ZZ$200,226,FALSE)=0,"",VLOOKUP($A139,parlvotes_lh!$A$11:$ZZ$200,226,FALSE)))</f>
        <v/>
      </c>
      <c r="V139" s="221" t="str">
        <f>IF(ISERROR(VLOOKUP($A139,parlvotes_lh!$A$11:$ZZ$200,246,FALSE))=TRUE,"",IF(VLOOKUP($A139,parlvotes_lh!$A$11:$ZZ$200,246,FALSE)=0,"",VLOOKUP($A139,parlvotes_lh!$A$11:$ZZ$200,246,FALSE)))</f>
        <v/>
      </c>
      <c r="W139" s="221" t="str">
        <f>IF(ISERROR(VLOOKUP($A139,parlvotes_lh!$A$11:$ZZ$200,266,FALSE))=TRUE,"",IF(VLOOKUP($A139,parlvotes_lh!$A$11:$ZZ$200,266,FALSE)=0,"",VLOOKUP($A139,parlvotes_lh!$A$11:$ZZ$200,266,FALSE)))</f>
        <v/>
      </c>
      <c r="X139" s="221" t="str">
        <f>IF(ISERROR(VLOOKUP($A139,parlvotes_lh!$A$11:$ZZ$200,286,FALSE))=TRUE,"",IF(VLOOKUP($A139,parlvotes_lh!$A$11:$ZZ$200,286,FALSE)=0,"",VLOOKUP($A139,parlvotes_lh!$A$11:$ZZ$200,286,FALSE)))</f>
        <v/>
      </c>
      <c r="Y139" s="221" t="str">
        <f>IF(ISERROR(VLOOKUP($A139,parlvotes_lh!$A$11:$ZZ$200,306,FALSE))=TRUE,"",IF(VLOOKUP($A139,parlvotes_lh!$A$11:$ZZ$200,306,FALSE)=0,"",VLOOKUP($A139,parlvotes_lh!$A$11:$ZZ$200,306,FALSE)))</f>
        <v/>
      </c>
      <c r="Z139" s="221" t="str">
        <f>IF(ISERROR(VLOOKUP($A139,parlvotes_lh!$A$11:$ZZ$200,326,FALSE))=TRUE,"",IF(VLOOKUP($A139,parlvotes_lh!$A$11:$ZZ$200,326,FALSE)=0,"",VLOOKUP($A139,parlvotes_lh!$A$11:$ZZ$200,326,FALSE)))</f>
        <v/>
      </c>
      <c r="AA139" s="221" t="str">
        <f>IF(ISERROR(VLOOKUP($A139,parlvotes_lh!$A$11:$ZZ$200,346,FALSE))=TRUE,"",IF(VLOOKUP($A139,parlvotes_lh!$A$11:$ZZ$200,346,FALSE)=0,"",VLOOKUP($A139,parlvotes_lh!$A$11:$ZZ$200,346,FALSE)))</f>
        <v/>
      </c>
      <c r="AB139" s="221" t="str">
        <f>IF(ISERROR(VLOOKUP($A139,parlvotes_lh!$A$11:$ZZ$200,366,FALSE))=TRUE,"",IF(VLOOKUP($A139,parlvotes_lh!$A$11:$ZZ$200,366,FALSE)=0,"",VLOOKUP($A139,parlvotes_lh!$A$11:$ZZ$200,366,FALSE)))</f>
        <v/>
      </c>
      <c r="AC139" s="221" t="str">
        <f>IF(ISERROR(VLOOKUP($A139,parlvotes_lh!$A$11:$ZZ$200,386,FALSE))=TRUE,"",IF(VLOOKUP($A139,parlvotes_lh!$A$11:$ZZ$200,386,FALSE)=0,"",VLOOKUP($A139,parlvotes_lh!$A$11:$ZZ$200,386,FALSE)))</f>
        <v/>
      </c>
    </row>
    <row r="140" spans="1:29" ht="13.5" customHeight="1" x14ac:dyDescent="0.25">
      <c r="A140" s="215"/>
      <c r="B140" s="98" t="str">
        <f>IF(A140="","",MID(info_weblinks!$C$3,32,3))</f>
        <v/>
      </c>
      <c r="C140" s="98" t="str">
        <f>IF(info_parties!G140="","",info_parties!G140)</f>
        <v/>
      </c>
      <c r="D140" s="98" t="str">
        <f>IF(info_parties!K140="","",info_parties!K140)</f>
        <v/>
      </c>
      <c r="E140" s="98" t="str">
        <f>IF(info_parties!H140="","",info_parties!H140)</f>
        <v/>
      </c>
      <c r="F140" s="216" t="str">
        <f t="shared" si="16"/>
        <v/>
      </c>
      <c r="G140" s="217" t="str">
        <f t="shared" si="17"/>
        <v/>
      </c>
      <c r="H140" s="218" t="str">
        <f t="shared" si="18"/>
        <v/>
      </c>
      <c r="I140" s="219" t="str">
        <f t="shared" si="19"/>
        <v/>
      </c>
      <c r="J140" s="220" t="str">
        <f>IF(ISERROR(VLOOKUP($A140,parlvotes_lh!$A$11:$ZZ$200,6,FALSE))=TRUE,"",IF(VLOOKUP($A140,parlvotes_lh!$A$11:$ZZ$200,6,FALSE)=0,"",VLOOKUP($A140,parlvotes_lh!$A$11:$ZZ$200,6,FALSE)))</f>
        <v/>
      </c>
      <c r="K140" s="220" t="str">
        <f>IF(ISERROR(VLOOKUP($A140,parlvotes_lh!$A$11:$ZZ$200,26,FALSE))=TRUE,"",IF(VLOOKUP($A140,parlvotes_lh!$A$11:$ZZ$200,26,FALSE)=0,"",VLOOKUP($A140,parlvotes_lh!$A$11:$ZZ$200,26,FALSE)))</f>
        <v/>
      </c>
      <c r="L140" s="220" t="str">
        <f>IF(ISERROR(VLOOKUP($A140,parlvotes_lh!$A$11:$ZZ$200,46,FALSE))=TRUE,"",IF(VLOOKUP($A140,parlvotes_lh!$A$11:$ZZ$200,46,FALSE)=0,"",VLOOKUP($A140,parlvotes_lh!$A$11:$ZZ$200,46,FALSE)))</f>
        <v/>
      </c>
      <c r="M140" s="220" t="str">
        <f>IF(ISERROR(VLOOKUP($A140,parlvotes_lh!$A$11:$ZZ$200,66,FALSE))=TRUE,"",IF(VLOOKUP($A140,parlvotes_lh!$A$11:$ZZ$200,66,FALSE)=0,"",VLOOKUP($A140,parlvotes_lh!$A$11:$ZZ$200,66,FALSE)))</f>
        <v/>
      </c>
      <c r="N140" s="220" t="str">
        <f>IF(ISERROR(VLOOKUP($A140,parlvotes_lh!$A$11:$ZZ$200,86,FALSE))=TRUE,"",IF(VLOOKUP($A140,parlvotes_lh!$A$11:$ZZ$200,86,FALSE)=0,"",VLOOKUP($A140,parlvotes_lh!$A$11:$ZZ$200,86,FALSE)))</f>
        <v/>
      </c>
      <c r="O140" s="220" t="str">
        <f>IF(ISERROR(VLOOKUP($A140,parlvotes_lh!$A$11:$ZZ$200,106,FALSE))=TRUE,"",IF(VLOOKUP($A140,parlvotes_lh!$A$11:$ZZ$200,106,FALSE)=0,"",VLOOKUP($A140,parlvotes_lh!$A$11:$ZZ$200,106,FALSE)))</f>
        <v/>
      </c>
      <c r="P140" s="220" t="str">
        <f>IF(ISERROR(VLOOKUP($A140,parlvotes_lh!$A$11:$ZZ$200,126,FALSE))=TRUE,"",IF(VLOOKUP($A140,parlvotes_lh!$A$11:$ZZ$200,126,FALSE)=0,"",VLOOKUP($A140,parlvotes_lh!$A$11:$ZZ$200,126,FALSE)))</f>
        <v/>
      </c>
      <c r="Q140" s="221" t="str">
        <f>IF(ISERROR(VLOOKUP($A140,parlvotes_lh!$A$11:$ZZ$200,146,FALSE))=TRUE,"",IF(VLOOKUP($A140,parlvotes_lh!$A$11:$ZZ$200,146,FALSE)=0,"",VLOOKUP($A140,parlvotes_lh!$A$11:$ZZ$200,146,FALSE)))</f>
        <v/>
      </c>
      <c r="R140" s="221" t="str">
        <f>IF(ISERROR(VLOOKUP($A140,parlvotes_lh!$A$11:$ZZ$200,166,FALSE))=TRUE,"",IF(VLOOKUP($A140,parlvotes_lh!$A$11:$ZZ$200,166,FALSE)=0,"",VLOOKUP($A140,parlvotes_lh!$A$11:$ZZ$200,166,FALSE)))</f>
        <v/>
      </c>
      <c r="S140" s="221" t="str">
        <f>IF(ISERROR(VLOOKUP($A140,parlvotes_lh!$A$11:$ZZ$200,186,FALSE))=TRUE,"",IF(VLOOKUP($A140,parlvotes_lh!$A$11:$ZZ$200,186,FALSE)=0,"",VLOOKUP($A140,parlvotes_lh!$A$11:$ZZ$200,186,FALSE)))</f>
        <v/>
      </c>
      <c r="T140" s="221" t="str">
        <f>IF(ISERROR(VLOOKUP($A140,parlvotes_lh!$A$11:$ZZ$200,206,FALSE))=TRUE,"",IF(VLOOKUP($A140,parlvotes_lh!$A$11:$ZZ$200,206,FALSE)=0,"",VLOOKUP($A140,parlvotes_lh!$A$11:$ZZ$200,206,FALSE)))</f>
        <v/>
      </c>
      <c r="U140" s="221" t="str">
        <f>IF(ISERROR(VLOOKUP($A140,parlvotes_lh!$A$11:$ZZ$200,226,FALSE))=TRUE,"",IF(VLOOKUP($A140,parlvotes_lh!$A$11:$ZZ$200,226,FALSE)=0,"",VLOOKUP($A140,parlvotes_lh!$A$11:$ZZ$200,226,FALSE)))</f>
        <v/>
      </c>
      <c r="V140" s="221" t="str">
        <f>IF(ISERROR(VLOOKUP($A140,parlvotes_lh!$A$11:$ZZ$200,246,FALSE))=TRUE,"",IF(VLOOKUP($A140,parlvotes_lh!$A$11:$ZZ$200,246,FALSE)=0,"",VLOOKUP($A140,parlvotes_lh!$A$11:$ZZ$200,246,FALSE)))</f>
        <v/>
      </c>
      <c r="W140" s="221" t="str">
        <f>IF(ISERROR(VLOOKUP($A140,parlvotes_lh!$A$11:$ZZ$200,266,FALSE))=TRUE,"",IF(VLOOKUP($A140,parlvotes_lh!$A$11:$ZZ$200,266,FALSE)=0,"",VLOOKUP($A140,parlvotes_lh!$A$11:$ZZ$200,266,FALSE)))</f>
        <v/>
      </c>
      <c r="X140" s="221" t="str">
        <f>IF(ISERROR(VLOOKUP($A140,parlvotes_lh!$A$11:$ZZ$200,286,FALSE))=TRUE,"",IF(VLOOKUP($A140,parlvotes_lh!$A$11:$ZZ$200,286,FALSE)=0,"",VLOOKUP($A140,parlvotes_lh!$A$11:$ZZ$200,286,FALSE)))</f>
        <v/>
      </c>
      <c r="Y140" s="221" t="str">
        <f>IF(ISERROR(VLOOKUP($A140,parlvotes_lh!$A$11:$ZZ$200,306,FALSE))=TRUE,"",IF(VLOOKUP($A140,parlvotes_lh!$A$11:$ZZ$200,306,FALSE)=0,"",VLOOKUP($A140,parlvotes_lh!$A$11:$ZZ$200,306,FALSE)))</f>
        <v/>
      </c>
      <c r="Z140" s="221" t="str">
        <f>IF(ISERROR(VLOOKUP($A140,parlvotes_lh!$A$11:$ZZ$200,326,FALSE))=TRUE,"",IF(VLOOKUP($A140,parlvotes_lh!$A$11:$ZZ$200,326,FALSE)=0,"",VLOOKUP($A140,parlvotes_lh!$A$11:$ZZ$200,326,FALSE)))</f>
        <v/>
      </c>
      <c r="AA140" s="221" t="str">
        <f>IF(ISERROR(VLOOKUP($A140,parlvotes_lh!$A$11:$ZZ$200,346,FALSE))=TRUE,"",IF(VLOOKUP($A140,parlvotes_lh!$A$11:$ZZ$200,346,FALSE)=0,"",VLOOKUP($A140,parlvotes_lh!$A$11:$ZZ$200,346,FALSE)))</f>
        <v/>
      </c>
      <c r="AB140" s="221" t="str">
        <f>IF(ISERROR(VLOOKUP($A140,parlvotes_lh!$A$11:$ZZ$200,366,FALSE))=TRUE,"",IF(VLOOKUP($A140,parlvotes_lh!$A$11:$ZZ$200,366,FALSE)=0,"",VLOOKUP($A140,parlvotes_lh!$A$11:$ZZ$200,366,FALSE)))</f>
        <v/>
      </c>
      <c r="AC140" s="221" t="str">
        <f>IF(ISERROR(VLOOKUP($A140,parlvotes_lh!$A$11:$ZZ$200,386,FALSE))=TRUE,"",IF(VLOOKUP($A140,parlvotes_lh!$A$11:$ZZ$200,386,FALSE)=0,"",VLOOKUP($A140,parlvotes_lh!$A$11:$ZZ$200,386,FALSE)))</f>
        <v/>
      </c>
    </row>
    <row r="141" spans="1:29" ht="13.5" customHeight="1" x14ac:dyDescent="0.25">
      <c r="A141" s="215"/>
      <c r="B141" s="98" t="str">
        <f>IF(A141="","",MID(info_weblinks!$C$3,32,3))</f>
        <v/>
      </c>
      <c r="C141" s="98" t="str">
        <f>IF(info_parties!G141="","",info_parties!G141)</f>
        <v/>
      </c>
      <c r="D141" s="98" t="str">
        <f>IF(info_parties!K141="","",info_parties!K141)</f>
        <v/>
      </c>
      <c r="E141" s="98" t="str">
        <f>IF(info_parties!H141="","",info_parties!H141)</f>
        <v/>
      </c>
      <c r="F141" s="216" t="str">
        <f t="shared" si="16"/>
        <v/>
      </c>
      <c r="G141" s="217" t="str">
        <f t="shared" si="17"/>
        <v/>
      </c>
      <c r="H141" s="218" t="str">
        <f t="shared" si="18"/>
        <v/>
      </c>
      <c r="I141" s="219" t="str">
        <f t="shared" si="19"/>
        <v/>
      </c>
      <c r="J141" s="220" t="str">
        <f>IF(ISERROR(VLOOKUP($A141,parlvotes_lh!$A$11:$ZZ$200,6,FALSE))=TRUE,"",IF(VLOOKUP($A141,parlvotes_lh!$A$11:$ZZ$200,6,FALSE)=0,"",VLOOKUP($A141,parlvotes_lh!$A$11:$ZZ$200,6,FALSE)))</f>
        <v/>
      </c>
      <c r="K141" s="220" t="str">
        <f>IF(ISERROR(VLOOKUP($A141,parlvotes_lh!$A$11:$ZZ$200,26,FALSE))=TRUE,"",IF(VLOOKUP($A141,parlvotes_lh!$A$11:$ZZ$200,26,FALSE)=0,"",VLOOKUP($A141,parlvotes_lh!$A$11:$ZZ$200,26,FALSE)))</f>
        <v/>
      </c>
      <c r="L141" s="220" t="str">
        <f>IF(ISERROR(VLOOKUP($A141,parlvotes_lh!$A$11:$ZZ$200,46,FALSE))=TRUE,"",IF(VLOOKUP($A141,parlvotes_lh!$A$11:$ZZ$200,46,FALSE)=0,"",VLOOKUP($A141,parlvotes_lh!$A$11:$ZZ$200,46,FALSE)))</f>
        <v/>
      </c>
      <c r="M141" s="220" t="str">
        <f>IF(ISERROR(VLOOKUP($A141,parlvotes_lh!$A$11:$ZZ$200,66,FALSE))=TRUE,"",IF(VLOOKUP($A141,parlvotes_lh!$A$11:$ZZ$200,66,FALSE)=0,"",VLOOKUP($A141,parlvotes_lh!$A$11:$ZZ$200,66,FALSE)))</f>
        <v/>
      </c>
      <c r="N141" s="220" t="str">
        <f>IF(ISERROR(VLOOKUP($A141,parlvotes_lh!$A$11:$ZZ$200,86,FALSE))=TRUE,"",IF(VLOOKUP($A141,parlvotes_lh!$A$11:$ZZ$200,86,FALSE)=0,"",VLOOKUP($A141,parlvotes_lh!$A$11:$ZZ$200,86,FALSE)))</f>
        <v/>
      </c>
      <c r="O141" s="220" t="str">
        <f>IF(ISERROR(VLOOKUP($A141,parlvotes_lh!$A$11:$ZZ$200,106,FALSE))=TRUE,"",IF(VLOOKUP($A141,parlvotes_lh!$A$11:$ZZ$200,106,FALSE)=0,"",VLOOKUP($A141,parlvotes_lh!$A$11:$ZZ$200,106,FALSE)))</f>
        <v/>
      </c>
      <c r="P141" s="220" t="str">
        <f>IF(ISERROR(VLOOKUP($A141,parlvotes_lh!$A$11:$ZZ$200,126,FALSE))=TRUE,"",IF(VLOOKUP($A141,parlvotes_lh!$A$11:$ZZ$200,126,FALSE)=0,"",VLOOKUP($A141,parlvotes_lh!$A$11:$ZZ$200,126,FALSE)))</f>
        <v/>
      </c>
      <c r="Q141" s="221" t="str">
        <f>IF(ISERROR(VLOOKUP($A141,parlvotes_lh!$A$11:$ZZ$200,146,FALSE))=TRUE,"",IF(VLOOKUP($A141,parlvotes_lh!$A$11:$ZZ$200,146,FALSE)=0,"",VLOOKUP($A141,parlvotes_lh!$A$11:$ZZ$200,146,FALSE)))</f>
        <v/>
      </c>
      <c r="R141" s="221" t="str">
        <f>IF(ISERROR(VLOOKUP($A141,parlvotes_lh!$A$11:$ZZ$200,166,FALSE))=TRUE,"",IF(VLOOKUP($A141,parlvotes_lh!$A$11:$ZZ$200,166,FALSE)=0,"",VLOOKUP($A141,parlvotes_lh!$A$11:$ZZ$200,166,FALSE)))</f>
        <v/>
      </c>
      <c r="S141" s="221" t="str">
        <f>IF(ISERROR(VLOOKUP($A141,parlvotes_lh!$A$11:$ZZ$200,186,FALSE))=TRUE,"",IF(VLOOKUP($A141,parlvotes_lh!$A$11:$ZZ$200,186,FALSE)=0,"",VLOOKUP($A141,parlvotes_lh!$A$11:$ZZ$200,186,FALSE)))</f>
        <v/>
      </c>
      <c r="T141" s="221" t="str">
        <f>IF(ISERROR(VLOOKUP($A141,parlvotes_lh!$A$11:$ZZ$200,206,FALSE))=TRUE,"",IF(VLOOKUP($A141,parlvotes_lh!$A$11:$ZZ$200,206,FALSE)=0,"",VLOOKUP($A141,parlvotes_lh!$A$11:$ZZ$200,206,FALSE)))</f>
        <v/>
      </c>
      <c r="U141" s="221" t="str">
        <f>IF(ISERROR(VLOOKUP($A141,parlvotes_lh!$A$11:$ZZ$200,226,FALSE))=TRUE,"",IF(VLOOKUP($A141,parlvotes_lh!$A$11:$ZZ$200,226,FALSE)=0,"",VLOOKUP($A141,parlvotes_lh!$A$11:$ZZ$200,226,FALSE)))</f>
        <v/>
      </c>
      <c r="V141" s="221" t="str">
        <f>IF(ISERROR(VLOOKUP($A141,parlvotes_lh!$A$11:$ZZ$200,246,FALSE))=TRUE,"",IF(VLOOKUP($A141,parlvotes_lh!$A$11:$ZZ$200,246,FALSE)=0,"",VLOOKUP($A141,parlvotes_lh!$A$11:$ZZ$200,246,FALSE)))</f>
        <v/>
      </c>
      <c r="W141" s="221" t="str">
        <f>IF(ISERROR(VLOOKUP($A141,parlvotes_lh!$A$11:$ZZ$200,266,FALSE))=TRUE,"",IF(VLOOKUP($A141,parlvotes_lh!$A$11:$ZZ$200,266,FALSE)=0,"",VLOOKUP($A141,parlvotes_lh!$A$11:$ZZ$200,266,FALSE)))</f>
        <v/>
      </c>
      <c r="X141" s="221" t="str">
        <f>IF(ISERROR(VLOOKUP($A141,parlvotes_lh!$A$11:$ZZ$200,286,FALSE))=TRUE,"",IF(VLOOKUP($A141,parlvotes_lh!$A$11:$ZZ$200,286,FALSE)=0,"",VLOOKUP($A141,parlvotes_lh!$A$11:$ZZ$200,286,FALSE)))</f>
        <v/>
      </c>
      <c r="Y141" s="221" t="str">
        <f>IF(ISERROR(VLOOKUP($A141,parlvotes_lh!$A$11:$ZZ$200,306,FALSE))=TRUE,"",IF(VLOOKUP($A141,parlvotes_lh!$A$11:$ZZ$200,306,FALSE)=0,"",VLOOKUP($A141,parlvotes_lh!$A$11:$ZZ$200,306,FALSE)))</f>
        <v/>
      </c>
      <c r="Z141" s="221" t="str">
        <f>IF(ISERROR(VLOOKUP($A141,parlvotes_lh!$A$11:$ZZ$200,326,FALSE))=TRUE,"",IF(VLOOKUP($A141,parlvotes_lh!$A$11:$ZZ$200,326,FALSE)=0,"",VLOOKUP($A141,parlvotes_lh!$A$11:$ZZ$200,326,FALSE)))</f>
        <v/>
      </c>
      <c r="AA141" s="221" t="str">
        <f>IF(ISERROR(VLOOKUP($A141,parlvotes_lh!$A$11:$ZZ$200,346,FALSE))=TRUE,"",IF(VLOOKUP($A141,parlvotes_lh!$A$11:$ZZ$200,346,FALSE)=0,"",VLOOKUP($A141,parlvotes_lh!$A$11:$ZZ$200,346,FALSE)))</f>
        <v/>
      </c>
      <c r="AB141" s="221" t="str">
        <f>IF(ISERROR(VLOOKUP($A141,parlvotes_lh!$A$11:$ZZ$200,366,FALSE))=TRUE,"",IF(VLOOKUP($A141,parlvotes_lh!$A$11:$ZZ$200,366,FALSE)=0,"",VLOOKUP($A141,parlvotes_lh!$A$11:$ZZ$200,366,FALSE)))</f>
        <v/>
      </c>
      <c r="AC141" s="221" t="str">
        <f>IF(ISERROR(VLOOKUP($A141,parlvotes_lh!$A$11:$ZZ$200,386,FALSE))=TRUE,"",IF(VLOOKUP($A141,parlvotes_lh!$A$11:$ZZ$200,386,FALSE)=0,"",VLOOKUP($A141,parlvotes_lh!$A$11:$ZZ$200,386,FALSE)))</f>
        <v/>
      </c>
    </row>
    <row r="142" spans="1:29" ht="13.5" customHeight="1" x14ac:dyDescent="0.25">
      <c r="A142" s="215"/>
      <c r="B142" s="98" t="str">
        <f>IF(A142="","",MID(info_weblinks!$C$3,32,3))</f>
        <v/>
      </c>
      <c r="C142" s="98" t="str">
        <f>IF(info_parties!G142="","",info_parties!G142)</f>
        <v/>
      </c>
      <c r="D142" s="98" t="str">
        <f>IF(info_parties!K142="","",info_parties!K142)</f>
        <v/>
      </c>
      <c r="E142" s="98" t="str">
        <f>IF(info_parties!H142="","",info_parties!H142)</f>
        <v/>
      </c>
      <c r="F142" s="216" t="str">
        <f t="shared" si="16"/>
        <v/>
      </c>
      <c r="G142" s="217" t="str">
        <f t="shared" si="17"/>
        <v/>
      </c>
      <c r="H142" s="218" t="str">
        <f t="shared" si="18"/>
        <v/>
      </c>
      <c r="I142" s="219" t="str">
        <f t="shared" si="19"/>
        <v/>
      </c>
      <c r="J142" s="220" t="str">
        <f>IF(ISERROR(VLOOKUP($A142,parlvotes_lh!$A$11:$ZZ$200,6,FALSE))=TRUE,"",IF(VLOOKUP($A142,parlvotes_lh!$A$11:$ZZ$200,6,FALSE)=0,"",VLOOKUP($A142,parlvotes_lh!$A$11:$ZZ$200,6,FALSE)))</f>
        <v/>
      </c>
      <c r="K142" s="220" t="str">
        <f>IF(ISERROR(VLOOKUP($A142,parlvotes_lh!$A$11:$ZZ$200,26,FALSE))=TRUE,"",IF(VLOOKUP($A142,parlvotes_lh!$A$11:$ZZ$200,26,FALSE)=0,"",VLOOKUP($A142,parlvotes_lh!$A$11:$ZZ$200,26,FALSE)))</f>
        <v/>
      </c>
      <c r="L142" s="220" t="str">
        <f>IF(ISERROR(VLOOKUP($A142,parlvotes_lh!$A$11:$ZZ$200,46,FALSE))=TRUE,"",IF(VLOOKUP($A142,parlvotes_lh!$A$11:$ZZ$200,46,FALSE)=0,"",VLOOKUP($A142,parlvotes_lh!$A$11:$ZZ$200,46,FALSE)))</f>
        <v/>
      </c>
      <c r="M142" s="220" t="str">
        <f>IF(ISERROR(VLOOKUP($A142,parlvotes_lh!$A$11:$ZZ$200,66,FALSE))=TRUE,"",IF(VLOOKUP($A142,parlvotes_lh!$A$11:$ZZ$200,66,FALSE)=0,"",VLOOKUP($A142,parlvotes_lh!$A$11:$ZZ$200,66,FALSE)))</f>
        <v/>
      </c>
      <c r="N142" s="220" t="str">
        <f>IF(ISERROR(VLOOKUP($A142,parlvotes_lh!$A$11:$ZZ$200,86,FALSE))=TRUE,"",IF(VLOOKUP($A142,parlvotes_lh!$A$11:$ZZ$200,86,FALSE)=0,"",VLOOKUP($A142,parlvotes_lh!$A$11:$ZZ$200,86,FALSE)))</f>
        <v/>
      </c>
      <c r="O142" s="220" t="str">
        <f>IF(ISERROR(VLOOKUP($A142,parlvotes_lh!$A$11:$ZZ$200,106,FALSE))=TRUE,"",IF(VLOOKUP($A142,parlvotes_lh!$A$11:$ZZ$200,106,FALSE)=0,"",VLOOKUP($A142,parlvotes_lh!$A$11:$ZZ$200,106,FALSE)))</f>
        <v/>
      </c>
      <c r="P142" s="220" t="str">
        <f>IF(ISERROR(VLOOKUP($A142,parlvotes_lh!$A$11:$ZZ$200,126,FALSE))=TRUE,"",IF(VLOOKUP($A142,parlvotes_lh!$A$11:$ZZ$200,126,FALSE)=0,"",VLOOKUP($A142,parlvotes_lh!$A$11:$ZZ$200,126,FALSE)))</f>
        <v/>
      </c>
      <c r="Q142" s="221" t="str">
        <f>IF(ISERROR(VLOOKUP($A142,parlvotes_lh!$A$11:$ZZ$200,146,FALSE))=TRUE,"",IF(VLOOKUP($A142,parlvotes_lh!$A$11:$ZZ$200,146,FALSE)=0,"",VLOOKUP($A142,parlvotes_lh!$A$11:$ZZ$200,146,FALSE)))</f>
        <v/>
      </c>
      <c r="R142" s="221" t="str">
        <f>IF(ISERROR(VLOOKUP($A142,parlvotes_lh!$A$11:$ZZ$200,166,FALSE))=TRUE,"",IF(VLOOKUP($A142,parlvotes_lh!$A$11:$ZZ$200,166,FALSE)=0,"",VLOOKUP($A142,parlvotes_lh!$A$11:$ZZ$200,166,FALSE)))</f>
        <v/>
      </c>
      <c r="S142" s="221" t="str">
        <f>IF(ISERROR(VLOOKUP($A142,parlvotes_lh!$A$11:$ZZ$200,186,FALSE))=TRUE,"",IF(VLOOKUP($A142,parlvotes_lh!$A$11:$ZZ$200,186,FALSE)=0,"",VLOOKUP($A142,parlvotes_lh!$A$11:$ZZ$200,186,FALSE)))</f>
        <v/>
      </c>
      <c r="T142" s="221" t="str">
        <f>IF(ISERROR(VLOOKUP($A142,parlvotes_lh!$A$11:$ZZ$200,206,FALSE))=TRUE,"",IF(VLOOKUP($A142,parlvotes_lh!$A$11:$ZZ$200,206,FALSE)=0,"",VLOOKUP($A142,parlvotes_lh!$A$11:$ZZ$200,206,FALSE)))</f>
        <v/>
      </c>
      <c r="U142" s="221" t="str">
        <f>IF(ISERROR(VLOOKUP($A142,parlvotes_lh!$A$11:$ZZ$200,226,FALSE))=TRUE,"",IF(VLOOKUP($A142,parlvotes_lh!$A$11:$ZZ$200,226,FALSE)=0,"",VLOOKUP($A142,parlvotes_lh!$A$11:$ZZ$200,226,FALSE)))</f>
        <v/>
      </c>
      <c r="V142" s="221" t="str">
        <f>IF(ISERROR(VLOOKUP($A142,parlvotes_lh!$A$11:$ZZ$200,246,FALSE))=TRUE,"",IF(VLOOKUP($A142,parlvotes_lh!$A$11:$ZZ$200,246,FALSE)=0,"",VLOOKUP($A142,parlvotes_lh!$A$11:$ZZ$200,246,FALSE)))</f>
        <v/>
      </c>
      <c r="W142" s="221" t="str">
        <f>IF(ISERROR(VLOOKUP($A142,parlvotes_lh!$A$11:$ZZ$200,266,FALSE))=TRUE,"",IF(VLOOKUP($A142,parlvotes_lh!$A$11:$ZZ$200,266,FALSE)=0,"",VLOOKUP($A142,parlvotes_lh!$A$11:$ZZ$200,266,FALSE)))</f>
        <v/>
      </c>
      <c r="X142" s="221" t="str">
        <f>IF(ISERROR(VLOOKUP($A142,parlvotes_lh!$A$11:$ZZ$200,286,FALSE))=TRUE,"",IF(VLOOKUP($A142,parlvotes_lh!$A$11:$ZZ$200,286,FALSE)=0,"",VLOOKUP($A142,parlvotes_lh!$A$11:$ZZ$200,286,FALSE)))</f>
        <v/>
      </c>
      <c r="Y142" s="221" t="str">
        <f>IF(ISERROR(VLOOKUP($A142,parlvotes_lh!$A$11:$ZZ$200,306,FALSE))=TRUE,"",IF(VLOOKUP($A142,parlvotes_lh!$A$11:$ZZ$200,306,FALSE)=0,"",VLOOKUP($A142,parlvotes_lh!$A$11:$ZZ$200,306,FALSE)))</f>
        <v/>
      </c>
      <c r="Z142" s="221" t="str">
        <f>IF(ISERROR(VLOOKUP($A142,parlvotes_lh!$A$11:$ZZ$200,326,FALSE))=TRUE,"",IF(VLOOKUP($A142,parlvotes_lh!$A$11:$ZZ$200,326,FALSE)=0,"",VLOOKUP($A142,parlvotes_lh!$A$11:$ZZ$200,326,FALSE)))</f>
        <v/>
      </c>
      <c r="AA142" s="221" t="str">
        <f>IF(ISERROR(VLOOKUP($A142,parlvotes_lh!$A$11:$ZZ$200,346,FALSE))=TRUE,"",IF(VLOOKUP($A142,parlvotes_lh!$A$11:$ZZ$200,346,FALSE)=0,"",VLOOKUP($A142,parlvotes_lh!$A$11:$ZZ$200,346,FALSE)))</f>
        <v/>
      </c>
      <c r="AB142" s="221" t="str">
        <f>IF(ISERROR(VLOOKUP($A142,parlvotes_lh!$A$11:$ZZ$200,366,FALSE))=TRUE,"",IF(VLOOKUP($A142,parlvotes_lh!$A$11:$ZZ$200,366,FALSE)=0,"",VLOOKUP($A142,parlvotes_lh!$A$11:$ZZ$200,366,FALSE)))</f>
        <v/>
      </c>
      <c r="AC142" s="221" t="str">
        <f>IF(ISERROR(VLOOKUP($A142,parlvotes_lh!$A$11:$ZZ$200,386,FALSE))=TRUE,"",IF(VLOOKUP($A142,parlvotes_lh!$A$11:$ZZ$200,386,FALSE)=0,"",VLOOKUP($A142,parlvotes_lh!$A$11:$ZZ$200,386,FALSE)))</f>
        <v/>
      </c>
    </row>
    <row r="143" spans="1:29" ht="13.5" customHeight="1" x14ac:dyDescent="0.25">
      <c r="A143" s="215"/>
      <c r="B143" s="98" t="str">
        <f>IF(A143="","",MID(info_weblinks!$C$3,32,3))</f>
        <v/>
      </c>
      <c r="C143" s="98" t="str">
        <f>IF(info_parties!G143="","",info_parties!G143)</f>
        <v/>
      </c>
      <c r="D143" s="98" t="str">
        <f>IF(info_parties!K143="","",info_parties!K143)</f>
        <v/>
      </c>
      <c r="E143" s="98" t="str">
        <f>IF(info_parties!H143="","",info_parties!H143)</f>
        <v/>
      </c>
      <c r="F143" s="216" t="str">
        <f t="shared" si="16"/>
        <v/>
      </c>
      <c r="G143" s="217" t="str">
        <f t="shared" si="17"/>
        <v/>
      </c>
      <c r="H143" s="218" t="str">
        <f t="shared" si="18"/>
        <v/>
      </c>
      <c r="I143" s="219" t="str">
        <f t="shared" si="19"/>
        <v/>
      </c>
      <c r="J143" s="220" t="str">
        <f>IF(ISERROR(VLOOKUP($A143,parlvotes_lh!$A$11:$ZZ$200,6,FALSE))=TRUE,"",IF(VLOOKUP($A143,parlvotes_lh!$A$11:$ZZ$200,6,FALSE)=0,"",VLOOKUP($A143,parlvotes_lh!$A$11:$ZZ$200,6,FALSE)))</f>
        <v/>
      </c>
      <c r="K143" s="220" t="str">
        <f>IF(ISERROR(VLOOKUP($A143,parlvotes_lh!$A$11:$ZZ$200,26,FALSE))=TRUE,"",IF(VLOOKUP($A143,parlvotes_lh!$A$11:$ZZ$200,26,FALSE)=0,"",VLOOKUP($A143,parlvotes_lh!$A$11:$ZZ$200,26,FALSE)))</f>
        <v/>
      </c>
      <c r="L143" s="220" t="str">
        <f>IF(ISERROR(VLOOKUP($A143,parlvotes_lh!$A$11:$ZZ$200,46,FALSE))=TRUE,"",IF(VLOOKUP($A143,parlvotes_lh!$A$11:$ZZ$200,46,FALSE)=0,"",VLOOKUP($A143,parlvotes_lh!$A$11:$ZZ$200,46,FALSE)))</f>
        <v/>
      </c>
      <c r="M143" s="220" t="str">
        <f>IF(ISERROR(VLOOKUP($A143,parlvotes_lh!$A$11:$ZZ$200,66,FALSE))=TRUE,"",IF(VLOOKUP($A143,parlvotes_lh!$A$11:$ZZ$200,66,FALSE)=0,"",VLOOKUP($A143,parlvotes_lh!$A$11:$ZZ$200,66,FALSE)))</f>
        <v/>
      </c>
      <c r="N143" s="220" t="str">
        <f>IF(ISERROR(VLOOKUP($A143,parlvotes_lh!$A$11:$ZZ$200,86,FALSE))=TRUE,"",IF(VLOOKUP($A143,parlvotes_lh!$A$11:$ZZ$200,86,FALSE)=0,"",VLOOKUP($A143,parlvotes_lh!$A$11:$ZZ$200,86,FALSE)))</f>
        <v/>
      </c>
      <c r="O143" s="220" t="str">
        <f>IF(ISERROR(VLOOKUP($A143,parlvotes_lh!$A$11:$ZZ$200,106,FALSE))=TRUE,"",IF(VLOOKUP($A143,parlvotes_lh!$A$11:$ZZ$200,106,FALSE)=0,"",VLOOKUP($A143,parlvotes_lh!$A$11:$ZZ$200,106,FALSE)))</f>
        <v/>
      </c>
      <c r="P143" s="220" t="str">
        <f>IF(ISERROR(VLOOKUP($A143,parlvotes_lh!$A$11:$ZZ$200,126,FALSE))=TRUE,"",IF(VLOOKUP($A143,parlvotes_lh!$A$11:$ZZ$200,126,FALSE)=0,"",VLOOKUP($A143,parlvotes_lh!$A$11:$ZZ$200,126,FALSE)))</f>
        <v/>
      </c>
      <c r="Q143" s="221" t="str">
        <f>IF(ISERROR(VLOOKUP($A143,parlvotes_lh!$A$11:$ZZ$200,146,FALSE))=TRUE,"",IF(VLOOKUP($A143,parlvotes_lh!$A$11:$ZZ$200,146,FALSE)=0,"",VLOOKUP($A143,parlvotes_lh!$A$11:$ZZ$200,146,FALSE)))</f>
        <v/>
      </c>
      <c r="R143" s="221" t="str">
        <f>IF(ISERROR(VLOOKUP($A143,parlvotes_lh!$A$11:$ZZ$200,166,FALSE))=TRUE,"",IF(VLOOKUP($A143,parlvotes_lh!$A$11:$ZZ$200,166,FALSE)=0,"",VLOOKUP($A143,parlvotes_lh!$A$11:$ZZ$200,166,FALSE)))</f>
        <v/>
      </c>
      <c r="S143" s="221" t="str">
        <f>IF(ISERROR(VLOOKUP($A143,parlvotes_lh!$A$11:$ZZ$200,186,FALSE))=TRUE,"",IF(VLOOKUP($A143,parlvotes_lh!$A$11:$ZZ$200,186,FALSE)=0,"",VLOOKUP($A143,parlvotes_lh!$A$11:$ZZ$200,186,FALSE)))</f>
        <v/>
      </c>
      <c r="T143" s="221" t="str">
        <f>IF(ISERROR(VLOOKUP($A143,parlvotes_lh!$A$11:$ZZ$200,206,FALSE))=TRUE,"",IF(VLOOKUP($A143,parlvotes_lh!$A$11:$ZZ$200,206,FALSE)=0,"",VLOOKUP($A143,parlvotes_lh!$A$11:$ZZ$200,206,FALSE)))</f>
        <v/>
      </c>
      <c r="U143" s="221" t="str">
        <f>IF(ISERROR(VLOOKUP($A143,parlvotes_lh!$A$11:$ZZ$200,226,FALSE))=TRUE,"",IF(VLOOKUP($A143,parlvotes_lh!$A$11:$ZZ$200,226,FALSE)=0,"",VLOOKUP($A143,parlvotes_lh!$A$11:$ZZ$200,226,FALSE)))</f>
        <v/>
      </c>
      <c r="V143" s="221" t="str">
        <f>IF(ISERROR(VLOOKUP($A143,parlvotes_lh!$A$11:$ZZ$200,246,FALSE))=TRUE,"",IF(VLOOKUP($A143,parlvotes_lh!$A$11:$ZZ$200,246,FALSE)=0,"",VLOOKUP($A143,parlvotes_lh!$A$11:$ZZ$200,246,FALSE)))</f>
        <v/>
      </c>
      <c r="W143" s="221" t="str">
        <f>IF(ISERROR(VLOOKUP($A143,parlvotes_lh!$A$11:$ZZ$200,266,FALSE))=TRUE,"",IF(VLOOKUP($A143,parlvotes_lh!$A$11:$ZZ$200,266,FALSE)=0,"",VLOOKUP($A143,parlvotes_lh!$A$11:$ZZ$200,266,FALSE)))</f>
        <v/>
      </c>
      <c r="X143" s="221" t="str">
        <f>IF(ISERROR(VLOOKUP($A143,parlvotes_lh!$A$11:$ZZ$200,286,FALSE))=TRUE,"",IF(VLOOKUP($A143,parlvotes_lh!$A$11:$ZZ$200,286,FALSE)=0,"",VLOOKUP($A143,parlvotes_lh!$A$11:$ZZ$200,286,FALSE)))</f>
        <v/>
      </c>
      <c r="Y143" s="221" t="str">
        <f>IF(ISERROR(VLOOKUP($A143,parlvotes_lh!$A$11:$ZZ$200,306,FALSE))=TRUE,"",IF(VLOOKUP($A143,parlvotes_lh!$A$11:$ZZ$200,306,FALSE)=0,"",VLOOKUP($A143,parlvotes_lh!$A$11:$ZZ$200,306,FALSE)))</f>
        <v/>
      </c>
      <c r="Z143" s="221" t="str">
        <f>IF(ISERROR(VLOOKUP($A143,parlvotes_lh!$A$11:$ZZ$200,326,FALSE))=TRUE,"",IF(VLOOKUP($A143,parlvotes_lh!$A$11:$ZZ$200,326,FALSE)=0,"",VLOOKUP($A143,parlvotes_lh!$A$11:$ZZ$200,326,FALSE)))</f>
        <v/>
      </c>
      <c r="AA143" s="221" t="str">
        <f>IF(ISERROR(VLOOKUP($A143,parlvotes_lh!$A$11:$ZZ$200,346,FALSE))=TRUE,"",IF(VLOOKUP($A143,parlvotes_lh!$A$11:$ZZ$200,346,FALSE)=0,"",VLOOKUP($A143,parlvotes_lh!$A$11:$ZZ$200,346,FALSE)))</f>
        <v/>
      </c>
      <c r="AB143" s="221" t="str">
        <f>IF(ISERROR(VLOOKUP($A143,parlvotes_lh!$A$11:$ZZ$200,366,FALSE))=TRUE,"",IF(VLOOKUP($A143,parlvotes_lh!$A$11:$ZZ$200,366,FALSE)=0,"",VLOOKUP($A143,parlvotes_lh!$A$11:$ZZ$200,366,FALSE)))</f>
        <v/>
      </c>
      <c r="AC143" s="221" t="str">
        <f>IF(ISERROR(VLOOKUP($A143,parlvotes_lh!$A$11:$ZZ$200,386,FALSE))=TRUE,"",IF(VLOOKUP($A143,parlvotes_lh!$A$11:$ZZ$200,386,FALSE)=0,"",VLOOKUP($A143,parlvotes_lh!$A$11:$ZZ$200,386,FALSE)))</f>
        <v/>
      </c>
    </row>
    <row r="144" spans="1:29" ht="13.5" customHeight="1" x14ac:dyDescent="0.25">
      <c r="A144" s="215"/>
      <c r="B144" s="98" t="str">
        <f>IF(A144="","",MID(info_weblinks!$C$3,32,3))</f>
        <v/>
      </c>
      <c r="C144" s="98" t="str">
        <f>IF(info_parties!G144="","",info_parties!G144)</f>
        <v/>
      </c>
      <c r="D144" s="98" t="str">
        <f>IF(info_parties!K144="","",info_parties!K144)</f>
        <v/>
      </c>
      <c r="E144" s="98" t="str">
        <f>IF(info_parties!H144="","",info_parties!H144)</f>
        <v/>
      </c>
      <c r="F144" s="216" t="str">
        <f t="shared" si="16"/>
        <v/>
      </c>
      <c r="G144" s="217" t="str">
        <f t="shared" si="17"/>
        <v/>
      </c>
      <c r="H144" s="218" t="str">
        <f t="shared" si="18"/>
        <v/>
      </c>
      <c r="I144" s="219" t="str">
        <f t="shared" si="19"/>
        <v/>
      </c>
      <c r="J144" s="220" t="str">
        <f>IF(ISERROR(VLOOKUP($A144,parlvotes_lh!$A$11:$ZZ$200,6,FALSE))=TRUE,"",IF(VLOOKUP($A144,parlvotes_lh!$A$11:$ZZ$200,6,FALSE)=0,"",VLOOKUP($A144,parlvotes_lh!$A$11:$ZZ$200,6,FALSE)))</f>
        <v/>
      </c>
      <c r="K144" s="220" t="str">
        <f>IF(ISERROR(VLOOKUP($A144,parlvotes_lh!$A$11:$ZZ$200,26,FALSE))=TRUE,"",IF(VLOOKUP($A144,parlvotes_lh!$A$11:$ZZ$200,26,FALSE)=0,"",VLOOKUP($A144,parlvotes_lh!$A$11:$ZZ$200,26,FALSE)))</f>
        <v/>
      </c>
      <c r="L144" s="220" t="str">
        <f>IF(ISERROR(VLOOKUP($A144,parlvotes_lh!$A$11:$ZZ$200,46,FALSE))=TRUE,"",IF(VLOOKUP($A144,parlvotes_lh!$A$11:$ZZ$200,46,FALSE)=0,"",VLOOKUP($A144,parlvotes_lh!$A$11:$ZZ$200,46,FALSE)))</f>
        <v/>
      </c>
      <c r="M144" s="220" t="str">
        <f>IF(ISERROR(VLOOKUP($A144,parlvotes_lh!$A$11:$ZZ$200,66,FALSE))=TRUE,"",IF(VLOOKUP($A144,parlvotes_lh!$A$11:$ZZ$200,66,FALSE)=0,"",VLOOKUP($A144,parlvotes_lh!$A$11:$ZZ$200,66,FALSE)))</f>
        <v/>
      </c>
      <c r="N144" s="220" t="str">
        <f>IF(ISERROR(VLOOKUP($A144,parlvotes_lh!$A$11:$ZZ$200,86,FALSE))=TRUE,"",IF(VLOOKUP($A144,parlvotes_lh!$A$11:$ZZ$200,86,FALSE)=0,"",VLOOKUP($A144,parlvotes_lh!$A$11:$ZZ$200,86,FALSE)))</f>
        <v/>
      </c>
      <c r="O144" s="220" t="str">
        <f>IF(ISERROR(VLOOKUP($A144,parlvotes_lh!$A$11:$ZZ$200,106,FALSE))=TRUE,"",IF(VLOOKUP($A144,parlvotes_lh!$A$11:$ZZ$200,106,FALSE)=0,"",VLOOKUP($A144,parlvotes_lh!$A$11:$ZZ$200,106,FALSE)))</f>
        <v/>
      </c>
      <c r="P144" s="220" t="str">
        <f>IF(ISERROR(VLOOKUP($A144,parlvotes_lh!$A$11:$ZZ$200,126,FALSE))=TRUE,"",IF(VLOOKUP($A144,parlvotes_lh!$A$11:$ZZ$200,126,FALSE)=0,"",VLOOKUP($A144,parlvotes_lh!$A$11:$ZZ$200,126,FALSE)))</f>
        <v/>
      </c>
      <c r="Q144" s="221" t="str">
        <f>IF(ISERROR(VLOOKUP($A144,parlvotes_lh!$A$11:$ZZ$200,146,FALSE))=TRUE,"",IF(VLOOKUP($A144,parlvotes_lh!$A$11:$ZZ$200,146,FALSE)=0,"",VLOOKUP($A144,parlvotes_lh!$A$11:$ZZ$200,146,FALSE)))</f>
        <v/>
      </c>
      <c r="R144" s="221" t="str">
        <f>IF(ISERROR(VLOOKUP($A144,parlvotes_lh!$A$11:$ZZ$200,166,FALSE))=TRUE,"",IF(VLOOKUP($A144,parlvotes_lh!$A$11:$ZZ$200,166,FALSE)=0,"",VLOOKUP($A144,parlvotes_lh!$A$11:$ZZ$200,166,FALSE)))</f>
        <v/>
      </c>
      <c r="S144" s="221" t="str">
        <f>IF(ISERROR(VLOOKUP($A144,parlvotes_lh!$A$11:$ZZ$200,186,FALSE))=TRUE,"",IF(VLOOKUP($A144,parlvotes_lh!$A$11:$ZZ$200,186,FALSE)=0,"",VLOOKUP($A144,parlvotes_lh!$A$11:$ZZ$200,186,FALSE)))</f>
        <v/>
      </c>
      <c r="T144" s="221" t="str">
        <f>IF(ISERROR(VLOOKUP($A144,parlvotes_lh!$A$11:$ZZ$200,206,FALSE))=TRUE,"",IF(VLOOKUP($A144,parlvotes_lh!$A$11:$ZZ$200,206,FALSE)=0,"",VLOOKUP($A144,parlvotes_lh!$A$11:$ZZ$200,206,FALSE)))</f>
        <v/>
      </c>
      <c r="U144" s="221" t="str">
        <f>IF(ISERROR(VLOOKUP($A144,parlvotes_lh!$A$11:$ZZ$200,226,FALSE))=TRUE,"",IF(VLOOKUP($A144,parlvotes_lh!$A$11:$ZZ$200,226,FALSE)=0,"",VLOOKUP($A144,parlvotes_lh!$A$11:$ZZ$200,226,FALSE)))</f>
        <v/>
      </c>
      <c r="V144" s="221" t="str">
        <f>IF(ISERROR(VLOOKUP($A144,parlvotes_lh!$A$11:$ZZ$200,246,FALSE))=TRUE,"",IF(VLOOKUP($A144,parlvotes_lh!$A$11:$ZZ$200,246,FALSE)=0,"",VLOOKUP($A144,parlvotes_lh!$A$11:$ZZ$200,246,FALSE)))</f>
        <v/>
      </c>
      <c r="W144" s="221" t="str">
        <f>IF(ISERROR(VLOOKUP($A144,parlvotes_lh!$A$11:$ZZ$200,266,FALSE))=TRUE,"",IF(VLOOKUP($A144,parlvotes_lh!$A$11:$ZZ$200,266,FALSE)=0,"",VLOOKUP($A144,parlvotes_lh!$A$11:$ZZ$200,266,FALSE)))</f>
        <v/>
      </c>
      <c r="X144" s="221" t="str">
        <f>IF(ISERROR(VLOOKUP($A144,parlvotes_lh!$A$11:$ZZ$200,286,FALSE))=TRUE,"",IF(VLOOKUP($A144,parlvotes_lh!$A$11:$ZZ$200,286,FALSE)=0,"",VLOOKUP($A144,parlvotes_lh!$A$11:$ZZ$200,286,FALSE)))</f>
        <v/>
      </c>
      <c r="Y144" s="221" t="str">
        <f>IF(ISERROR(VLOOKUP($A144,parlvotes_lh!$A$11:$ZZ$200,306,FALSE))=TRUE,"",IF(VLOOKUP($A144,parlvotes_lh!$A$11:$ZZ$200,306,FALSE)=0,"",VLOOKUP($A144,parlvotes_lh!$A$11:$ZZ$200,306,FALSE)))</f>
        <v/>
      </c>
      <c r="Z144" s="221" t="str">
        <f>IF(ISERROR(VLOOKUP($A144,parlvotes_lh!$A$11:$ZZ$200,326,FALSE))=TRUE,"",IF(VLOOKUP($A144,parlvotes_lh!$A$11:$ZZ$200,326,FALSE)=0,"",VLOOKUP($A144,parlvotes_lh!$A$11:$ZZ$200,326,FALSE)))</f>
        <v/>
      </c>
      <c r="AA144" s="221" t="str">
        <f>IF(ISERROR(VLOOKUP($A144,parlvotes_lh!$A$11:$ZZ$200,346,FALSE))=TRUE,"",IF(VLOOKUP($A144,parlvotes_lh!$A$11:$ZZ$200,346,FALSE)=0,"",VLOOKUP($A144,parlvotes_lh!$A$11:$ZZ$200,346,FALSE)))</f>
        <v/>
      </c>
      <c r="AB144" s="221" t="str">
        <f>IF(ISERROR(VLOOKUP($A144,parlvotes_lh!$A$11:$ZZ$200,366,FALSE))=TRUE,"",IF(VLOOKUP($A144,parlvotes_lh!$A$11:$ZZ$200,366,FALSE)=0,"",VLOOKUP($A144,parlvotes_lh!$A$11:$ZZ$200,366,FALSE)))</f>
        <v/>
      </c>
      <c r="AC144" s="221" t="str">
        <f>IF(ISERROR(VLOOKUP($A144,parlvotes_lh!$A$11:$ZZ$200,386,FALSE))=TRUE,"",IF(VLOOKUP($A144,parlvotes_lh!$A$11:$ZZ$200,386,FALSE)=0,"",VLOOKUP($A144,parlvotes_lh!$A$11:$ZZ$200,386,FALSE)))</f>
        <v/>
      </c>
    </row>
    <row r="145" spans="1:29" ht="13.5" customHeight="1" x14ac:dyDescent="0.25">
      <c r="A145" s="215"/>
      <c r="B145" s="98" t="str">
        <f>IF(A145="","",MID(info_weblinks!$C$3,32,3))</f>
        <v/>
      </c>
      <c r="C145" s="98" t="str">
        <f>IF(info_parties!G145="","",info_parties!G145)</f>
        <v/>
      </c>
      <c r="D145" s="98" t="str">
        <f>IF(info_parties!K145="","",info_parties!K145)</f>
        <v/>
      </c>
      <c r="E145" s="98" t="str">
        <f>IF(info_parties!H145="","",info_parties!H145)</f>
        <v/>
      </c>
      <c r="F145" s="216" t="str">
        <f t="shared" si="16"/>
        <v/>
      </c>
      <c r="G145" s="217" t="str">
        <f t="shared" si="17"/>
        <v/>
      </c>
      <c r="H145" s="218" t="str">
        <f t="shared" si="18"/>
        <v/>
      </c>
      <c r="I145" s="219" t="str">
        <f t="shared" si="19"/>
        <v/>
      </c>
      <c r="J145" s="220" t="str">
        <f>IF(ISERROR(VLOOKUP($A145,parlvotes_lh!$A$11:$ZZ$200,6,FALSE))=TRUE,"",IF(VLOOKUP($A145,parlvotes_lh!$A$11:$ZZ$200,6,FALSE)=0,"",VLOOKUP($A145,parlvotes_lh!$A$11:$ZZ$200,6,FALSE)))</f>
        <v/>
      </c>
      <c r="K145" s="220" t="str">
        <f>IF(ISERROR(VLOOKUP($A145,parlvotes_lh!$A$11:$ZZ$200,26,FALSE))=TRUE,"",IF(VLOOKUP($A145,parlvotes_lh!$A$11:$ZZ$200,26,FALSE)=0,"",VLOOKUP($A145,parlvotes_lh!$A$11:$ZZ$200,26,FALSE)))</f>
        <v/>
      </c>
      <c r="L145" s="220" t="str">
        <f>IF(ISERROR(VLOOKUP($A145,parlvotes_lh!$A$11:$ZZ$200,46,FALSE))=TRUE,"",IF(VLOOKUP($A145,parlvotes_lh!$A$11:$ZZ$200,46,FALSE)=0,"",VLOOKUP($A145,parlvotes_lh!$A$11:$ZZ$200,46,FALSE)))</f>
        <v/>
      </c>
      <c r="M145" s="220" t="str">
        <f>IF(ISERROR(VLOOKUP($A145,parlvotes_lh!$A$11:$ZZ$200,66,FALSE))=TRUE,"",IF(VLOOKUP($A145,parlvotes_lh!$A$11:$ZZ$200,66,FALSE)=0,"",VLOOKUP($A145,parlvotes_lh!$A$11:$ZZ$200,66,FALSE)))</f>
        <v/>
      </c>
      <c r="N145" s="220" t="str">
        <f>IF(ISERROR(VLOOKUP($A145,parlvotes_lh!$A$11:$ZZ$200,86,FALSE))=TRUE,"",IF(VLOOKUP($A145,parlvotes_lh!$A$11:$ZZ$200,86,FALSE)=0,"",VLOOKUP($A145,parlvotes_lh!$A$11:$ZZ$200,86,FALSE)))</f>
        <v/>
      </c>
      <c r="O145" s="220" t="str">
        <f>IF(ISERROR(VLOOKUP($A145,parlvotes_lh!$A$11:$ZZ$200,106,FALSE))=TRUE,"",IF(VLOOKUP($A145,parlvotes_lh!$A$11:$ZZ$200,106,FALSE)=0,"",VLOOKUP($A145,parlvotes_lh!$A$11:$ZZ$200,106,FALSE)))</f>
        <v/>
      </c>
      <c r="P145" s="220" t="str">
        <f>IF(ISERROR(VLOOKUP($A145,parlvotes_lh!$A$11:$ZZ$200,126,FALSE))=TRUE,"",IF(VLOOKUP($A145,parlvotes_lh!$A$11:$ZZ$200,126,FALSE)=0,"",VLOOKUP($A145,parlvotes_lh!$A$11:$ZZ$200,126,FALSE)))</f>
        <v/>
      </c>
      <c r="Q145" s="221" t="str">
        <f>IF(ISERROR(VLOOKUP($A145,parlvotes_lh!$A$11:$ZZ$200,146,FALSE))=TRUE,"",IF(VLOOKUP($A145,parlvotes_lh!$A$11:$ZZ$200,146,FALSE)=0,"",VLOOKUP($A145,parlvotes_lh!$A$11:$ZZ$200,146,FALSE)))</f>
        <v/>
      </c>
      <c r="R145" s="221" t="str">
        <f>IF(ISERROR(VLOOKUP($A145,parlvotes_lh!$A$11:$ZZ$200,166,FALSE))=TRUE,"",IF(VLOOKUP($A145,parlvotes_lh!$A$11:$ZZ$200,166,FALSE)=0,"",VLOOKUP($A145,parlvotes_lh!$A$11:$ZZ$200,166,FALSE)))</f>
        <v/>
      </c>
      <c r="S145" s="221" t="str">
        <f>IF(ISERROR(VLOOKUP($A145,parlvotes_lh!$A$11:$ZZ$200,186,FALSE))=TRUE,"",IF(VLOOKUP($A145,parlvotes_lh!$A$11:$ZZ$200,186,FALSE)=0,"",VLOOKUP($A145,parlvotes_lh!$A$11:$ZZ$200,186,FALSE)))</f>
        <v/>
      </c>
      <c r="T145" s="221" t="str">
        <f>IF(ISERROR(VLOOKUP($A145,parlvotes_lh!$A$11:$ZZ$200,206,FALSE))=TRUE,"",IF(VLOOKUP($A145,parlvotes_lh!$A$11:$ZZ$200,206,FALSE)=0,"",VLOOKUP($A145,parlvotes_lh!$A$11:$ZZ$200,206,FALSE)))</f>
        <v/>
      </c>
      <c r="U145" s="221" t="str">
        <f>IF(ISERROR(VLOOKUP($A145,parlvotes_lh!$A$11:$ZZ$200,226,FALSE))=TRUE,"",IF(VLOOKUP($A145,parlvotes_lh!$A$11:$ZZ$200,226,FALSE)=0,"",VLOOKUP($A145,parlvotes_lh!$A$11:$ZZ$200,226,FALSE)))</f>
        <v/>
      </c>
      <c r="V145" s="221" t="str">
        <f>IF(ISERROR(VLOOKUP($A145,parlvotes_lh!$A$11:$ZZ$200,246,FALSE))=TRUE,"",IF(VLOOKUP($A145,parlvotes_lh!$A$11:$ZZ$200,246,FALSE)=0,"",VLOOKUP($A145,parlvotes_lh!$A$11:$ZZ$200,246,FALSE)))</f>
        <v/>
      </c>
      <c r="W145" s="221" t="str">
        <f>IF(ISERROR(VLOOKUP($A145,parlvotes_lh!$A$11:$ZZ$200,266,FALSE))=TRUE,"",IF(VLOOKUP($A145,parlvotes_lh!$A$11:$ZZ$200,266,FALSE)=0,"",VLOOKUP($A145,parlvotes_lh!$A$11:$ZZ$200,266,FALSE)))</f>
        <v/>
      </c>
      <c r="X145" s="221" t="str">
        <f>IF(ISERROR(VLOOKUP($A145,parlvotes_lh!$A$11:$ZZ$200,286,FALSE))=TRUE,"",IF(VLOOKUP($A145,parlvotes_lh!$A$11:$ZZ$200,286,FALSE)=0,"",VLOOKUP($A145,parlvotes_lh!$A$11:$ZZ$200,286,FALSE)))</f>
        <v/>
      </c>
      <c r="Y145" s="221" t="str">
        <f>IF(ISERROR(VLOOKUP($A145,parlvotes_lh!$A$11:$ZZ$200,306,FALSE))=TRUE,"",IF(VLOOKUP($A145,parlvotes_lh!$A$11:$ZZ$200,306,FALSE)=0,"",VLOOKUP($A145,parlvotes_lh!$A$11:$ZZ$200,306,FALSE)))</f>
        <v/>
      </c>
      <c r="Z145" s="221" t="str">
        <f>IF(ISERROR(VLOOKUP($A145,parlvotes_lh!$A$11:$ZZ$200,326,FALSE))=TRUE,"",IF(VLOOKUP($A145,parlvotes_lh!$A$11:$ZZ$200,326,FALSE)=0,"",VLOOKUP($A145,parlvotes_lh!$A$11:$ZZ$200,326,FALSE)))</f>
        <v/>
      </c>
      <c r="AA145" s="221" t="str">
        <f>IF(ISERROR(VLOOKUP($A145,parlvotes_lh!$A$11:$ZZ$200,346,FALSE))=TRUE,"",IF(VLOOKUP($A145,parlvotes_lh!$A$11:$ZZ$200,346,FALSE)=0,"",VLOOKUP($A145,parlvotes_lh!$A$11:$ZZ$200,346,FALSE)))</f>
        <v/>
      </c>
      <c r="AB145" s="221" t="str">
        <f>IF(ISERROR(VLOOKUP($A145,parlvotes_lh!$A$11:$ZZ$200,366,FALSE))=TRUE,"",IF(VLOOKUP($A145,parlvotes_lh!$A$11:$ZZ$200,366,FALSE)=0,"",VLOOKUP($A145,parlvotes_lh!$A$11:$ZZ$200,366,FALSE)))</f>
        <v/>
      </c>
      <c r="AC145" s="221" t="str">
        <f>IF(ISERROR(VLOOKUP($A145,parlvotes_lh!$A$11:$ZZ$200,386,FALSE))=TRUE,"",IF(VLOOKUP($A145,parlvotes_lh!$A$11:$ZZ$200,386,FALSE)=0,"",VLOOKUP($A145,parlvotes_lh!$A$11:$ZZ$200,386,FALSE)))</f>
        <v/>
      </c>
    </row>
    <row r="146" spans="1:29" ht="13.5" customHeight="1" x14ac:dyDescent="0.25">
      <c r="A146" s="215"/>
      <c r="B146" s="98" t="str">
        <f>IF(A146="","",MID(info_weblinks!$C$3,32,3))</f>
        <v/>
      </c>
      <c r="C146" s="98" t="str">
        <f>IF(info_parties!G146="","",info_parties!G146)</f>
        <v/>
      </c>
      <c r="D146" s="98" t="str">
        <f>IF(info_parties!K146="","",info_parties!K146)</f>
        <v/>
      </c>
      <c r="E146" s="98" t="str">
        <f>IF(info_parties!H146="","",info_parties!H146)</f>
        <v/>
      </c>
      <c r="F146" s="216" t="str">
        <f t="shared" si="16"/>
        <v/>
      </c>
      <c r="G146" s="217" t="str">
        <f t="shared" si="17"/>
        <v/>
      </c>
      <c r="H146" s="218" t="str">
        <f t="shared" si="18"/>
        <v/>
      </c>
      <c r="I146" s="219" t="str">
        <f t="shared" si="19"/>
        <v/>
      </c>
      <c r="J146" s="220" t="str">
        <f>IF(ISERROR(VLOOKUP($A146,parlvotes_lh!$A$11:$ZZ$200,6,FALSE))=TRUE,"",IF(VLOOKUP($A146,parlvotes_lh!$A$11:$ZZ$200,6,FALSE)=0,"",VLOOKUP($A146,parlvotes_lh!$A$11:$ZZ$200,6,FALSE)))</f>
        <v/>
      </c>
      <c r="K146" s="220" t="str">
        <f>IF(ISERROR(VLOOKUP($A146,parlvotes_lh!$A$11:$ZZ$200,26,FALSE))=TRUE,"",IF(VLOOKUP($A146,parlvotes_lh!$A$11:$ZZ$200,26,FALSE)=0,"",VLOOKUP($A146,parlvotes_lh!$A$11:$ZZ$200,26,FALSE)))</f>
        <v/>
      </c>
      <c r="L146" s="220" t="str">
        <f>IF(ISERROR(VLOOKUP($A146,parlvotes_lh!$A$11:$ZZ$200,46,FALSE))=TRUE,"",IF(VLOOKUP($A146,parlvotes_lh!$A$11:$ZZ$200,46,FALSE)=0,"",VLOOKUP($A146,parlvotes_lh!$A$11:$ZZ$200,46,FALSE)))</f>
        <v/>
      </c>
      <c r="M146" s="220" t="str">
        <f>IF(ISERROR(VLOOKUP($A146,parlvotes_lh!$A$11:$ZZ$200,66,FALSE))=TRUE,"",IF(VLOOKUP($A146,parlvotes_lh!$A$11:$ZZ$200,66,FALSE)=0,"",VLOOKUP($A146,parlvotes_lh!$A$11:$ZZ$200,66,FALSE)))</f>
        <v/>
      </c>
      <c r="N146" s="220" t="str">
        <f>IF(ISERROR(VLOOKUP($A146,parlvotes_lh!$A$11:$ZZ$200,86,FALSE))=TRUE,"",IF(VLOOKUP($A146,parlvotes_lh!$A$11:$ZZ$200,86,FALSE)=0,"",VLOOKUP($A146,parlvotes_lh!$A$11:$ZZ$200,86,FALSE)))</f>
        <v/>
      </c>
      <c r="O146" s="220" t="str">
        <f>IF(ISERROR(VLOOKUP($A146,parlvotes_lh!$A$11:$ZZ$200,106,FALSE))=TRUE,"",IF(VLOOKUP($A146,parlvotes_lh!$A$11:$ZZ$200,106,FALSE)=0,"",VLOOKUP($A146,parlvotes_lh!$A$11:$ZZ$200,106,FALSE)))</f>
        <v/>
      </c>
      <c r="P146" s="220" t="str">
        <f>IF(ISERROR(VLOOKUP($A146,parlvotes_lh!$A$11:$ZZ$200,126,FALSE))=TRUE,"",IF(VLOOKUP($A146,parlvotes_lh!$A$11:$ZZ$200,126,FALSE)=0,"",VLOOKUP($A146,parlvotes_lh!$A$11:$ZZ$200,126,FALSE)))</f>
        <v/>
      </c>
      <c r="Q146" s="221" t="str">
        <f>IF(ISERROR(VLOOKUP($A146,parlvotes_lh!$A$11:$ZZ$200,146,FALSE))=TRUE,"",IF(VLOOKUP($A146,parlvotes_lh!$A$11:$ZZ$200,146,FALSE)=0,"",VLOOKUP($A146,parlvotes_lh!$A$11:$ZZ$200,146,FALSE)))</f>
        <v/>
      </c>
      <c r="R146" s="221" t="str">
        <f>IF(ISERROR(VLOOKUP($A146,parlvotes_lh!$A$11:$ZZ$200,166,FALSE))=TRUE,"",IF(VLOOKUP($A146,parlvotes_lh!$A$11:$ZZ$200,166,FALSE)=0,"",VLOOKUP($A146,parlvotes_lh!$A$11:$ZZ$200,166,FALSE)))</f>
        <v/>
      </c>
      <c r="S146" s="221" t="str">
        <f>IF(ISERROR(VLOOKUP($A146,parlvotes_lh!$A$11:$ZZ$200,186,FALSE))=TRUE,"",IF(VLOOKUP($A146,parlvotes_lh!$A$11:$ZZ$200,186,FALSE)=0,"",VLOOKUP($A146,parlvotes_lh!$A$11:$ZZ$200,186,FALSE)))</f>
        <v/>
      </c>
      <c r="T146" s="221" t="str">
        <f>IF(ISERROR(VLOOKUP($A146,parlvotes_lh!$A$11:$ZZ$200,206,FALSE))=TRUE,"",IF(VLOOKUP($A146,parlvotes_lh!$A$11:$ZZ$200,206,FALSE)=0,"",VLOOKUP($A146,parlvotes_lh!$A$11:$ZZ$200,206,FALSE)))</f>
        <v/>
      </c>
      <c r="U146" s="221" t="str">
        <f>IF(ISERROR(VLOOKUP($A146,parlvotes_lh!$A$11:$ZZ$200,226,FALSE))=TRUE,"",IF(VLOOKUP($A146,parlvotes_lh!$A$11:$ZZ$200,226,FALSE)=0,"",VLOOKUP($A146,parlvotes_lh!$A$11:$ZZ$200,226,FALSE)))</f>
        <v/>
      </c>
      <c r="V146" s="221" t="str">
        <f>IF(ISERROR(VLOOKUP($A146,parlvotes_lh!$A$11:$ZZ$200,246,FALSE))=TRUE,"",IF(VLOOKUP($A146,parlvotes_lh!$A$11:$ZZ$200,246,FALSE)=0,"",VLOOKUP($A146,parlvotes_lh!$A$11:$ZZ$200,246,FALSE)))</f>
        <v/>
      </c>
      <c r="W146" s="221" t="str">
        <f>IF(ISERROR(VLOOKUP($A146,parlvotes_lh!$A$11:$ZZ$200,266,FALSE))=TRUE,"",IF(VLOOKUP($A146,parlvotes_lh!$A$11:$ZZ$200,266,FALSE)=0,"",VLOOKUP($A146,parlvotes_lh!$A$11:$ZZ$200,266,FALSE)))</f>
        <v/>
      </c>
      <c r="X146" s="221" t="str">
        <f>IF(ISERROR(VLOOKUP($A146,parlvotes_lh!$A$11:$ZZ$200,286,FALSE))=TRUE,"",IF(VLOOKUP($A146,parlvotes_lh!$A$11:$ZZ$200,286,FALSE)=0,"",VLOOKUP($A146,parlvotes_lh!$A$11:$ZZ$200,286,FALSE)))</f>
        <v/>
      </c>
      <c r="Y146" s="221" t="str">
        <f>IF(ISERROR(VLOOKUP($A146,parlvotes_lh!$A$11:$ZZ$200,306,FALSE))=TRUE,"",IF(VLOOKUP($A146,parlvotes_lh!$A$11:$ZZ$200,306,FALSE)=0,"",VLOOKUP($A146,parlvotes_lh!$A$11:$ZZ$200,306,FALSE)))</f>
        <v/>
      </c>
      <c r="Z146" s="221" t="str">
        <f>IF(ISERROR(VLOOKUP($A146,parlvotes_lh!$A$11:$ZZ$200,326,FALSE))=TRUE,"",IF(VLOOKUP($A146,parlvotes_lh!$A$11:$ZZ$200,326,FALSE)=0,"",VLOOKUP($A146,parlvotes_lh!$A$11:$ZZ$200,326,FALSE)))</f>
        <v/>
      </c>
      <c r="AA146" s="221" t="str">
        <f>IF(ISERROR(VLOOKUP($A146,parlvotes_lh!$A$11:$ZZ$200,346,FALSE))=TRUE,"",IF(VLOOKUP($A146,parlvotes_lh!$A$11:$ZZ$200,346,FALSE)=0,"",VLOOKUP($A146,parlvotes_lh!$A$11:$ZZ$200,346,FALSE)))</f>
        <v/>
      </c>
      <c r="AB146" s="221" t="str">
        <f>IF(ISERROR(VLOOKUP($A146,parlvotes_lh!$A$11:$ZZ$200,366,FALSE))=TRUE,"",IF(VLOOKUP($A146,parlvotes_lh!$A$11:$ZZ$200,366,FALSE)=0,"",VLOOKUP($A146,parlvotes_lh!$A$11:$ZZ$200,366,FALSE)))</f>
        <v/>
      </c>
      <c r="AC146" s="221" t="str">
        <f>IF(ISERROR(VLOOKUP($A146,parlvotes_lh!$A$11:$ZZ$200,386,FALSE))=TRUE,"",IF(VLOOKUP($A146,parlvotes_lh!$A$11:$ZZ$200,386,FALSE)=0,"",VLOOKUP($A146,parlvotes_lh!$A$11:$ZZ$200,386,FALSE)))</f>
        <v/>
      </c>
    </row>
    <row r="147" spans="1:29" ht="13.5" customHeight="1" x14ac:dyDescent="0.25">
      <c r="A147" s="215"/>
      <c r="B147" s="98" t="str">
        <f>IF(A147="","",MID(info_weblinks!$C$3,32,3))</f>
        <v/>
      </c>
      <c r="C147" s="98" t="str">
        <f>IF(info_parties!G147="","",info_parties!G147)</f>
        <v/>
      </c>
      <c r="D147" s="98" t="str">
        <f>IF(info_parties!K147="","",info_parties!K147)</f>
        <v/>
      </c>
      <c r="E147" s="98" t="str">
        <f>IF(info_parties!H147="","",info_parties!H147)</f>
        <v/>
      </c>
      <c r="F147" s="216" t="str">
        <f t="shared" si="16"/>
        <v/>
      </c>
      <c r="G147" s="217" t="str">
        <f t="shared" si="17"/>
        <v/>
      </c>
      <c r="H147" s="218" t="str">
        <f t="shared" si="18"/>
        <v/>
      </c>
      <c r="I147" s="219" t="str">
        <f t="shared" si="19"/>
        <v/>
      </c>
      <c r="J147" s="220" t="str">
        <f>IF(ISERROR(VLOOKUP($A147,parlvotes_lh!$A$11:$ZZ$200,6,FALSE))=TRUE,"",IF(VLOOKUP($A147,parlvotes_lh!$A$11:$ZZ$200,6,FALSE)=0,"",VLOOKUP($A147,parlvotes_lh!$A$11:$ZZ$200,6,FALSE)))</f>
        <v/>
      </c>
      <c r="K147" s="220" t="str">
        <f>IF(ISERROR(VLOOKUP($A147,parlvotes_lh!$A$11:$ZZ$200,26,FALSE))=TRUE,"",IF(VLOOKUP($A147,parlvotes_lh!$A$11:$ZZ$200,26,FALSE)=0,"",VLOOKUP($A147,parlvotes_lh!$A$11:$ZZ$200,26,FALSE)))</f>
        <v/>
      </c>
      <c r="L147" s="220" t="str">
        <f>IF(ISERROR(VLOOKUP($A147,parlvotes_lh!$A$11:$ZZ$200,46,FALSE))=TRUE,"",IF(VLOOKUP($A147,parlvotes_lh!$A$11:$ZZ$200,46,FALSE)=0,"",VLOOKUP($A147,parlvotes_lh!$A$11:$ZZ$200,46,FALSE)))</f>
        <v/>
      </c>
      <c r="M147" s="220" t="str">
        <f>IF(ISERROR(VLOOKUP($A147,parlvotes_lh!$A$11:$ZZ$200,66,FALSE))=TRUE,"",IF(VLOOKUP($A147,parlvotes_lh!$A$11:$ZZ$200,66,FALSE)=0,"",VLOOKUP($A147,parlvotes_lh!$A$11:$ZZ$200,66,FALSE)))</f>
        <v/>
      </c>
      <c r="N147" s="220" t="str">
        <f>IF(ISERROR(VLOOKUP($A147,parlvotes_lh!$A$11:$ZZ$200,86,FALSE))=TRUE,"",IF(VLOOKUP($A147,parlvotes_lh!$A$11:$ZZ$200,86,FALSE)=0,"",VLOOKUP($A147,parlvotes_lh!$A$11:$ZZ$200,86,FALSE)))</f>
        <v/>
      </c>
      <c r="O147" s="220" t="str">
        <f>IF(ISERROR(VLOOKUP($A147,parlvotes_lh!$A$11:$ZZ$200,106,FALSE))=TRUE,"",IF(VLOOKUP($A147,parlvotes_lh!$A$11:$ZZ$200,106,FALSE)=0,"",VLOOKUP($A147,parlvotes_lh!$A$11:$ZZ$200,106,FALSE)))</f>
        <v/>
      </c>
      <c r="P147" s="220" t="str">
        <f>IF(ISERROR(VLOOKUP($A147,parlvotes_lh!$A$11:$ZZ$200,126,FALSE))=TRUE,"",IF(VLOOKUP($A147,parlvotes_lh!$A$11:$ZZ$200,126,FALSE)=0,"",VLOOKUP($A147,parlvotes_lh!$A$11:$ZZ$200,126,FALSE)))</f>
        <v/>
      </c>
      <c r="Q147" s="221" t="str">
        <f>IF(ISERROR(VLOOKUP($A147,parlvotes_lh!$A$11:$ZZ$200,146,FALSE))=TRUE,"",IF(VLOOKUP($A147,parlvotes_lh!$A$11:$ZZ$200,146,FALSE)=0,"",VLOOKUP($A147,parlvotes_lh!$A$11:$ZZ$200,146,FALSE)))</f>
        <v/>
      </c>
      <c r="R147" s="221" t="str">
        <f>IF(ISERROR(VLOOKUP($A147,parlvotes_lh!$A$11:$ZZ$200,166,FALSE))=TRUE,"",IF(VLOOKUP($A147,parlvotes_lh!$A$11:$ZZ$200,166,FALSE)=0,"",VLOOKUP($A147,parlvotes_lh!$A$11:$ZZ$200,166,FALSE)))</f>
        <v/>
      </c>
      <c r="S147" s="221" t="str">
        <f>IF(ISERROR(VLOOKUP($A147,parlvotes_lh!$A$11:$ZZ$200,186,FALSE))=TRUE,"",IF(VLOOKUP($A147,parlvotes_lh!$A$11:$ZZ$200,186,FALSE)=0,"",VLOOKUP($A147,parlvotes_lh!$A$11:$ZZ$200,186,FALSE)))</f>
        <v/>
      </c>
      <c r="T147" s="221" t="str">
        <f>IF(ISERROR(VLOOKUP($A147,parlvotes_lh!$A$11:$ZZ$200,206,FALSE))=TRUE,"",IF(VLOOKUP($A147,parlvotes_lh!$A$11:$ZZ$200,206,FALSE)=0,"",VLOOKUP($A147,parlvotes_lh!$A$11:$ZZ$200,206,FALSE)))</f>
        <v/>
      </c>
      <c r="U147" s="221" t="str">
        <f>IF(ISERROR(VLOOKUP($A147,parlvotes_lh!$A$11:$ZZ$200,226,FALSE))=TRUE,"",IF(VLOOKUP($A147,parlvotes_lh!$A$11:$ZZ$200,226,FALSE)=0,"",VLOOKUP($A147,parlvotes_lh!$A$11:$ZZ$200,226,FALSE)))</f>
        <v/>
      </c>
      <c r="V147" s="221" t="str">
        <f>IF(ISERROR(VLOOKUP($A147,parlvotes_lh!$A$11:$ZZ$200,246,FALSE))=TRUE,"",IF(VLOOKUP($A147,parlvotes_lh!$A$11:$ZZ$200,246,FALSE)=0,"",VLOOKUP($A147,parlvotes_lh!$A$11:$ZZ$200,246,FALSE)))</f>
        <v/>
      </c>
      <c r="W147" s="221" t="str">
        <f>IF(ISERROR(VLOOKUP($A147,parlvotes_lh!$A$11:$ZZ$200,266,FALSE))=TRUE,"",IF(VLOOKUP($A147,parlvotes_lh!$A$11:$ZZ$200,266,FALSE)=0,"",VLOOKUP($A147,parlvotes_lh!$A$11:$ZZ$200,266,FALSE)))</f>
        <v/>
      </c>
      <c r="X147" s="221" t="str">
        <f>IF(ISERROR(VLOOKUP($A147,parlvotes_lh!$A$11:$ZZ$200,286,FALSE))=TRUE,"",IF(VLOOKUP($A147,parlvotes_lh!$A$11:$ZZ$200,286,FALSE)=0,"",VLOOKUP($A147,parlvotes_lh!$A$11:$ZZ$200,286,FALSE)))</f>
        <v/>
      </c>
      <c r="Y147" s="221" t="str">
        <f>IF(ISERROR(VLOOKUP($A147,parlvotes_lh!$A$11:$ZZ$200,306,FALSE))=TRUE,"",IF(VLOOKUP($A147,parlvotes_lh!$A$11:$ZZ$200,306,FALSE)=0,"",VLOOKUP($A147,parlvotes_lh!$A$11:$ZZ$200,306,FALSE)))</f>
        <v/>
      </c>
      <c r="Z147" s="221" t="str">
        <f>IF(ISERROR(VLOOKUP($A147,parlvotes_lh!$A$11:$ZZ$200,326,FALSE))=TRUE,"",IF(VLOOKUP($A147,parlvotes_lh!$A$11:$ZZ$200,326,FALSE)=0,"",VLOOKUP($A147,parlvotes_lh!$A$11:$ZZ$200,326,FALSE)))</f>
        <v/>
      </c>
      <c r="AA147" s="221" t="str">
        <f>IF(ISERROR(VLOOKUP($A147,parlvotes_lh!$A$11:$ZZ$200,346,FALSE))=TRUE,"",IF(VLOOKUP($A147,parlvotes_lh!$A$11:$ZZ$200,346,FALSE)=0,"",VLOOKUP($A147,parlvotes_lh!$A$11:$ZZ$200,346,FALSE)))</f>
        <v/>
      </c>
      <c r="AB147" s="221" t="str">
        <f>IF(ISERROR(VLOOKUP($A147,parlvotes_lh!$A$11:$ZZ$200,366,FALSE))=TRUE,"",IF(VLOOKUP($A147,parlvotes_lh!$A$11:$ZZ$200,366,FALSE)=0,"",VLOOKUP($A147,parlvotes_lh!$A$11:$ZZ$200,366,FALSE)))</f>
        <v/>
      </c>
      <c r="AC147" s="221" t="str">
        <f>IF(ISERROR(VLOOKUP($A147,parlvotes_lh!$A$11:$ZZ$200,386,FALSE))=TRUE,"",IF(VLOOKUP($A147,parlvotes_lh!$A$11:$ZZ$200,386,FALSE)=0,"",VLOOKUP($A147,parlvotes_lh!$A$11:$ZZ$200,386,FALSE)))</f>
        <v/>
      </c>
    </row>
    <row r="148" spans="1:29" ht="13.5" customHeight="1" x14ac:dyDescent="0.25">
      <c r="A148" s="215"/>
      <c r="B148" s="98" t="str">
        <f>IF(A148="","",MID(info_weblinks!$C$3,32,3))</f>
        <v/>
      </c>
      <c r="C148" s="98" t="str">
        <f>IF(info_parties!G148="","",info_parties!G148)</f>
        <v/>
      </c>
      <c r="D148" s="98" t="str">
        <f>IF(info_parties!K148="","",info_parties!K148)</f>
        <v/>
      </c>
      <c r="E148" s="98" t="str">
        <f>IF(info_parties!H148="","",info_parties!H148)</f>
        <v/>
      </c>
      <c r="F148" s="216" t="str">
        <f t="shared" si="16"/>
        <v/>
      </c>
      <c r="G148" s="217" t="str">
        <f t="shared" si="17"/>
        <v/>
      </c>
      <c r="H148" s="218" t="str">
        <f t="shared" si="18"/>
        <v/>
      </c>
      <c r="I148" s="219" t="str">
        <f t="shared" si="19"/>
        <v/>
      </c>
      <c r="J148" s="220" t="str">
        <f>IF(ISERROR(VLOOKUP($A148,parlvotes_lh!$A$11:$ZZ$200,6,FALSE))=TRUE,"",IF(VLOOKUP($A148,parlvotes_lh!$A$11:$ZZ$200,6,FALSE)=0,"",VLOOKUP($A148,parlvotes_lh!$A$11:$ZZ$200,6,FALSE)))</f>
        <v/>
      </c>
      <c r="K148" s="220" t="str">
        <f>IF(ISERROR(VLOOKUP($A148,parlvotes_lh!$A$11:$ZZ$200,26,FALSE))=TRUE,"",IF(VLOOKUP($A148,parlvotes_lh!$A$11:$ZZ$200,26,FALSE)=0,"",VLOOKUP($A148,parlvotes_lh!$A$11:$ZZ$200,26,FALSE)))</f>
        <v/>
      </c>
      <c r="L148" s="220" t="str">
        <f>IF(ISERROR(VLOOKUP($A148,parlvotes_lh!$A$11:$ZZ$200,46,FALSE))=TRUE,"",IF(VLOOKUP($A148,parlvotes_lh!$A$11:$ZZ$200,46,FALSE)=0,"",VLOOKUP($A148,parlvotes_lh!$A$11:$ZZ$200,46,FALSE)))</f>
        <v/>
      </c>
      <c r="M148" s="220" t="str">
        <f>IF(ISERROR(VLOOKUP($A148,parlvotes_lh!$A$11:$ZZ$200,66,FALSE))=TRUE,"",IF(VLOOKUP($A148,parlvotes_lh!$A$11:$ZZ$200,66,FALSE)=0,"",VLOOKUP($A148,parlvotes_lh!$A$11:$ZZ$200,66,FALSE)))</f>
        <v/>
      </c>
      <c r="N148" s="220" t="str">
        <f>IF(ISERROR(VLOOKUP($A148,parlvotes_lh!$A$11:$ZZ$200,86,FALSE))=TRUE,"",IF(VLOOKUP($A148,parlvotes_lh!$A$11:$ZZ$200,86,FALSE)=0,"",VLOOKUP($A148,parlvotes_lh!$A$11:$ZZ$200,86,FALSE)))</f>
        <v/>
      </c>
      <c r="O148" s="220" t="str">
        <f>IF(ISERROR(VLOOKUP($A148,parlvotes_lh!$A$11:$ZZ$200,106,FALSE))=TRUE,"",IF(VLOOKUP($A148,parlvotes_lh!$A$11:$ZZ$200,106,FALSE)=0,"",VLOOKUP($A148,parlvotes_lh!$A$11:$ZZ$200,106,FALSE)))</f>
        <v/>
      </c>
      <c r="P148" s="220" t="str">
        <f>IF(ISERROR(VLOOKUP($A148,parlvotes_lh!$A$11:$ZZ$200,126,FALSE))=TRUE,"",IF(VLOOKUP($A148,parlvotes_lh!$A$11:$ZZ$200,126,FALSE)=0,"",VLOOKUP($A148,parlvotes_lh!$A$11:$ZZ$200,126,FALSE)))</f>
        <v/>
      </c>
      <c r="Q148" s="221" t="str">
        <f>IF(ISERROR(VLOOKUP($A148,parlvotes_lh!$A$11:$ZZ$200,146,FALSE))=TRUE,"",IF(VLOOKUP($A148,parlvotes_lh!$A$11:$ZZ$200,146,FALSE)=0,"",VLOOKUP($A148,parlvotes_lh!$A$11:$ZZ$200,146,FALSE)))</f>
        <v/>
      </c>
      <c r="R148" s="221" t="str">
        <f>IF(ISERROR(VLOOKUP($A148,parlvotes_lh!$A$11:$ZZ$200,166,FALSE))=TRUE,"",IF(VLOOKUP($A148,parlvotes_lh!$A$11:$ZZ$200,166,FALSE)=0,"",VLOOKUP($A148,parlvotes_lh!$A$11:$ZZ$200,166,FALSE)))</f>
        <v/>
      </c>
      <c r="S148" s="221" t="str">
        <f>IF(ISERROR(VLOOKUP($A148,parlvotes_lh!$A$11:$ZZ$200,186,FALSE))=TRUE,"",IF(VLOOKUP($A148,parlvotes_lh!$A$11:$ZZ$200,186,FALSE)=0,"",VLOOKUP($A148,parlvotes_lh!$A$11:$ZZ$200,186,FALSE)))</f>
        <v/>
      </c>
      <c r="T148" s="221" t="str">
        <f>IF(ISERROR(VLOOKUP($A148,parlvotes_lh!$A$11:$ZZ$200,206,FALSE))=TRUE,"",IF(VLOOKUP($A148,parlvotes_lh!$A$11:$ZZ$200,206,FALSE)=0,"",VLOOKUP($A148,parlvotes_lh!$A$11:$ZZ$200,206,FALSE)))</f>
        <v/>
      </c>
      <c r="U148" s="221" t="str">
        <f>IF(ISERROR(VLOOKUP($A148,parlvotes_lh!$A$11:$ZZ$200,226,FALSE))=TRUE,"",IF(VLOOKUP($A148,parlvotes_lh!$A$11:$ZZ$200,226,FALSE)=0,"",VLOOKUP($A148,parlvotes_lh!$A$11:$ZZ$200,226,FALSE)))</f>
        <v/>
      </c>
      <c r="V148" s="221" t="str">
        <f>IF(ISERROR(VLOOKUP($A148,parlvotes_lh!$A$11:$ZZ$200,246,FALSE))=TRUE,"",IF(VLOOKUP($A148,parlvotes_lh!$A$11:$ZZ$200,246,FALSE)=0,"",VLOOKUP($A148,parlvotes_lh!$A$11:$ZZ$200,246,FALSE)))</f>
        <v/>
      </c>
      <c r="W148" s="221" t="str">
        <f>IF(ISERROR(VLOOKUP($A148,parlvotes_lh!$A$11:$ZZ$200,266,FALSE))=TRUE,"",IF(VLOOKUP($A148,parlvotes_lh!$A$11:$ZZ$200,266,FALSE)=0,"",VLOOKUP($A148,parlvotes_lh!$A$11:$ZZ$200,266,FALSE)))</f>
        <v/>
      </c>
      <c r="X148" s="221" t="str">
        <f>IF(ISERROR(VLOOKUP($A148,parlvotes_lh!$A$11:$ZZ$200,286,FALSE))=TRUE,"",IF(VLOOKUP($A148,parlvotes_lh!$A$11:$ZZ$200,286,FALSE)=0,"",VLOOKUP($A148,parlvotes_lh!$A$11:$ZZ$200,286,FALSE)))</f>
        <v/>
      </c>
      <c r="Y148" s="221" t="str">
        <f>IF(ISERROR(VLOOKUP($A148,parlvotes_lh!$A$11:$ZZ$200,306,FALSE))=TRUE,"",IF(VLOOKUP($A148,parlvotes_lh!$A$11:$ZZ$200,306,FALSE)=0,"",VLOOKUP($A148,parlvotes_lh!$A$11:$ZZ$200,306,FALSE)))</f>
        <v/>
      </c>
      <c r="Z148" s="221" t="str">
        <f>IF(ISERROR(VLOOKUP($A148,parlvotes_lh!$A$11:$ZZ$200,326,FALSE))=TRUE,"",IF(VLOOKUP($A148,parlvotes_lh!$A$11:$ZZ$200,326,FALSE)=0,"",VLOOKUP($A148,parlvotes_lh!$A$11:$ZZ$200,326,FALSE)))</f>
        <v/>
      </c>
      <c r="AA148" s="221" t="str">
        <f>IF(ISERROR(VLOOKUP($A148,parlvotes_lh!$A$11:$ZZ$200,346,FALSE))=TRUE,"",IF(VLOOKUP($A148,parlvotes_lh!$A$11:$ZZ$200,346,FALSE)=0,"",VLOOKUP($A148,parlvotes_lh!$A$11:$ZZ$200,346,FALSE)))</f>
        <v/>
      </c>
      <c r="AB148" s="221" t="str">
        <f>IF(ISERROR(VLOOKUP($A148,parlvotes_lh!$A$11:$ZZ$200,366,FALSE))=TRUE,"",IF(VLOOKUP($A148,parlvotes_lh!$A$11:$ZZ$200,366,FALSE)=0,"",VLOOKUP($A148,parlvotes_lh!$A$11:$ZZ$200,366,FALSE)))</f>
        <v/>
      </c>
      <c r="AC148" s="221" t="str">
        <f>IF(ISERROR(VLOOKUP($A148,parlvotes_lh!$A$11:$ZZ$200,386,FALSE))=TRUE,"",IF(VLOOKUP($A148,parlvotes_lh!$A$11:$ZZ$200,386,FALSE)=0,"",VLOOKUP($A148,parlvotes_lh!$A$11:$ZZ$200,386,FALSE)))</f>
        <v/>
      </c>
    </row>
    <row r="149" spans="1:29" ht="13.5" customHeight="1" x14ac:dyDescent="0.25">
      <c r="A149" s="215"/>
      <c r="B149" s="98" t="str">
        <f>IF(A149="","",MID(info_weblinks!$C$3,32,3))</f>
        <v/>
      </c>
      <c r="C149" s="98" t="str">
        <f>IF(info_parties!G149="","",info_parties!G149)</f>
        <v/>
      </c>
      <c r="D149" s="98" t="str">
        <f>IF(info_parties!K149="","",info_parties!K149)</f>
        <v/>
      </c>
      <c r="E149" s="98" t="str">
        <f>IF(info_parties!H149="","",info_parties!H149)</f>
        <v/>
      </c>
      <c r="F149" s="216" t="str">
        <f t="shared" si="16"/>
        <v/>
      </c>
      <c r="G149" s="217" t="str">
        <f t="shared" si="17"/>
        <v/>
      </c>
      <c r="H149" s="218" t="str">
        <f t="shared" si="18"/>
        <v/>
      </c>
      <c r="I149" s="219" t="str">
        <f t="shared" si="19"/>
        <v/>
      </c>
      <c r="J149" s="220" t="str">
        <f>IF(ISERROR(VLOOKUP($A149,parlvotes_lh!$A$11:$ZZ$200,6,FALSE))=TRUE,"",IF(VLOOKUP($A149,parlvotes_lh!$A$11:$ZZ$200,6,FALSE)=0,"",VLOOKUP($A149,parlvotes_lh!$A$11:$ZZ$200,6,FALSE)))</f>
        <v/>
      </c>
      <c r="K149" s="220" t="str">
        <f>IF(ISERROR(VLOOKUP($A149,parlvotes_lh!$A$11:$ZZ$200,26,FALSE))=TRUE,"",IF(VLOOKUP($A149,parlvotes_lh!$A$11:$ZZ$200,26,FALSE)=0,"",VLOOKUP($A149,parlvotes_lh!$A$11:$ZZ$200,26,FALSE)))</f>
        <v/>
      </c>
      <c r="L149" s="220" t="str">
        <f>IF(ISERROR(VLOOKUP($A149,parlvotes_lh!$A$11:$ZZ$200,46,FALSE))=TRUE,"",IF(VLOOKUP($A149,parlvotes_lh!$A$11:$ZZ$200,46,FALSE)=0,"",VLOOKUP($A149,parlvotes_lh!$A$11:$ZZ$200,46,FALSE)))</f>
        <v/>
      </c>
      <c r="M149" s="220" t="str">
        <f>IF(ISERROR(VLOOKUP($A149,parlvotes_lh!$A$11:$ZZ$200,66,FALSE))=TRUE,"",IF(VLOOKUP($A149,parlvotes_lh!$A$11:$ZZ$200,66,FALSE)=0,"",VLOOKUP($A149,parlvotes_lh!$A$11:$ZZ$200,66,FALSE)))</f>
        <v/>
      </c>
      <c r="N149" s="220" t="str">
        <f>IF(ISERROR(VLOOKUP($A149,parlvotes_lh!$A$11:$ZZ$200,86,FALSE))=TRUE,"",IF(VLOOKUP($A149,parlvotes_lh!$A$11:$ZZ$200,86,FALSE)=0,"",VLOOKUP($A149,parlvotes_lh!$A$11:$ZZ$200,86,FALSE)))</f>
        <v/>
      </c>
      <c r="O149" s="220" t="str">
        <f>IF(ISERROR(VLOOKUP($A149,parlvotes_lh!$A$11:$ZZ$200,106,FALSE))=TRUE,"",IF(VLOOKUP($A149,parlvotes_lh!$A$11:$ZZ$200,106,FALSE)=0,"",VLOOKUP($A149,parlvotes_lh!$A$11:$ZZ$200,106,FALSE)))</f>
        <v/>
      </c>
      <c r="P149" s="220" t="str">
        <f>IF(ISERROR(VLOOKUP($A149,parlvotes_lh!$A$11:$ZZ$200,126,FALSE))=TRUE,"",IF(VLOOKUP($A149,parlvotes_lh!$A$11:$ZZ$200,126,FALSE)=0,"",VLOOKUP($A149,parlvotes_lh!$A$11:$ZZ$200,126,FALSE)))</f>
        <v/>
      </c>
      <c r="Q149" s="221" t="str">
        <f>IF(ISERROR(VLOOKUP($A149,parlvotes_lh!$A$11:$ZZ$200,146,FALSE))=TRUE,"",IF(VLOOKUP($A149,parlvotes_lh!$A$11:$ZZ$200,146,FALSE)=0,"",VLOOKUP($A149,parlvotes_lh!$A$11:$ZZ$200,146,FALSE)))</f>
        <v/>
      </c>
      <c r="R149" s="221" t="str">
        <f>IF(ISERROR(VLOOKUP($A149,parlvotes_lh!$A$11:$ZZ$200,166,FALSE))=TRUE,"",IF(VLOOKUP($A149,parlvotes_lh!$A$11:$ZZ$200,166,FALSE)=0,"",VLOOKUP($A149,parlvotes_lh!$A$11:$ZZ$200,166,FALSE)))</f>
        <v/>
      </c>
      <c r="S149" s="221" t="str">
        <f>IF(ISERROR(VLOOKUP($A149,parlvotes_lh!$A$11:$ZZ$200,186,FALSE))=TRUE,"",IF(VLOOKUP($A149,parlvotes_lh!$A$11:$ZZ$200,186,FALSE)=0,"",VLOOKUP($A149,parlvotes_lh!$A$11:$ZZ$200,186,FALSE)))</f>
        <v/>
      </c>
      <c r="T149" s="221" t="str">
        <f>IF(ISERROR(VLOOKUP($A149,parlvotes_lh!$A$11:$ZZ$200,206,FALSE))=TRUE,"",IF(VLOOKUP($A149,parlvotes_lh!$A$11:$ZZ$200,206,FALSE)=0,"",VLOOKUP($A149,parlvotes_lh!$A$11:$ZZ$200,206,FALSE)))</f>
        <v/>
      </c>
      <c r="U149" s="221" t="str">
        <f>IF(ISERROR(VLOOKUP($A149,parlvotes_lh!$A$11:$ZZ$200,226,FALSE))=TRUE,"",IF(VLOOKUP($A149,parlvotes_lh!$A$11:$ZZ$200,226,FALSE)=0,"",VLOOKUP($A149,parlvotes_lh!$A$11:$ZZ$200,226,FALSE)))</f>
        <v/>
      </c>
      <c r="V149" s="221" t="str">
        <f>IF(ISERROR(VLOOKUP($A149,parlvotes_lh!$A$11:$ZZ$200,246,FALSE))=TRUE,"",IF(VLOOKUP($A149,parlvotes_lh!$A$11:$ZZ$200,246,FALSE)=0,"",VLOOKUP($A149,parlvotes_lh!$A$11:$ZZ$200,246,FALSE)))</f>
        <v/>
      </c>
      <c r="W149" s="221" t="str">
        <f>IF(ISERROR(VLOOKUP($A149,parlvotes_lh!$A$11:$ZZ$200,266,FALSE))=TRUE,"",IF(VLOOKUP($A149,parlvotes_lh!$A$11:$ZZ$200,266,FALSE)=0,"",VLOOKUP($A149,parlvotes_lh!$A$11:$ZZ$200,266,FALSE)))</f>
        <v/>
      </c>
      <c r="X149" s="221" t="str">
        <f>IF(ISERROR(VLOOKUP($A149,parlvotes_lh!$A$11:$ZZ$200,286,FALSE))=TRUE,"",IF(VLOOKUP($A149,parlvotes_lh!$A$11:$ZZ$200,286,FALSE)=0,"",VLOOKUP($A149,parlvotes_lh!$A$11:$ZZ$200,286,FALSE)))</f>
        <v/>
      </c>
      <c r="Y149" s="221" t="str">
        <f>IF(ISERROR(VLOOKUP($A149,parlvotes_lh!$A$11:$ZZ$200,306,FALSE))=TRUE,"",IF(VLOOKUP($A149,parlvotes_lh!$A$11:$ZZ$200,306,FALSE)=0,"",VLOOKUP($A149,parlvotes_lh!$A$11:$ZZ$200,306,FALSE)))</f>
        <v/>
      </c>
      <c r="Z149" s="221" t="str">
        <f>IF(ISERROR(VLOOKUP($A149,parlvotes_lh!$A$11:$ZZ$200,326,FALSE))=TRUE,"",IF(VLOOKUP($A149,parlvotes_lh!$A$11:$ZZ$200,326,FALSE)=0,"",VLOOKUP($A149,parlvotes_lh!$A$11:$ZZ$200,326,FALSE)))</f>
        <v/>
      </c>
      <c r="AA149" s="221" t="str">
        <f>IF(ISERROR(VLOOKUP($A149,parlvotes_lh!$A$11:$ZZ$200,346,FALSE))=TRUE,"",IF(VLOOKUP($A149,parlvotes_lh!$A$11:$ZZ$200,346,FALSE)=0,"",VLOOKUP($A149,parlvotes_lh!$A$11:$ZZ$200,346,FALSE)))</f>
        <v/>
      </c>
      <c r="AB149" s="221" t="str">
        <f>IF(ISERROR(VLOOKUP($A149,parlvotes_lh!$A$11:$ZZ$200,366,FALSE))=TRUE,"",IF(VLOOKUP($A149,parlvotes_lh!$A$11:$ZZ$200,366,FALSE)=0,"",VLOOKUP($A149,parlvotes_lh!$A$11:$ZZ$200,366,FALSE)))</f>
        <v/>
      </c>
      <c r="AC149" s="221" t="str">
        <f>IF(ISERROR(VLOOKUP($A149,parlvotes_lh!$A$11:$ZZ$200,386,FALSE))=TRUE,"",IF(VLOOKUP($A149,parlvotes_lh!$A$11:$ZZ$200,386,FALSE)=0,"",VLOOKUP($A149,parlvotes_lh!$A$11:$ZZ$200,386,FALSE)))</f>
        <v/>
      </c>
    </row>
    <row r="150" spans="1:29" ht="13.5" customHeight="1" x14ac:dyDescent="0.25">
      <c r="A150" s="215"/>
      <c r="B150" s="98" t="str">
        <f>IF(A150="","",MID(info_weblinks!$C$3,32,3))</f>
        <v/>
      </c>
      <c r="C150" s="98" t="str">
        <f>IF(info_parties!G150="","",info_parties!G150)</f>
        <v/>
      </c>
      <c r="D150" s="98" t="str">
        <f>IF(info_parties!K150="","",info_parties!K150)</f>
        <v/>
      </c>
      <c r="E150" s="98" t="str">
        <f>IF(info_parties!H150="","",info_parties!H150)</f>
        <v/>
      </c>
      <c r="F150" s="216" t="str">
        <f t="shared" si="16"/>
        <v/>
      </c>
      <c r="G150" s="217" t="str">
        <f t="shared" si="17"/>
        <v/>
      </c>
      <c r="H150" s="218" t="str">
        <f t="shared" si="18"/>
        <v/>
      </c>
      <c r="I150" s="219" t="str">
        <f t="shared" si="19"/>
        <v/>
      </c>
      <c r="J150" s="220" t="str">
        <f>IF(ISERROR(VLOOKUP($A150,parlvotes_lh!$A$11:$ZZ$200,6,FALSE))=TRUE,"",IF(VLOOKUP($A150,parlvotes_lh!$A$11:$ZZ$200,6,FALSE)=0,"",VLOOKUP($A150,parlvotes_lh!$A$11:$ZZ$200,6,FALSE)))</f>
        <v/>
      </c>
      <c r="K150" s="220" t="str">
        <f>IF(ISERROR(VLOOKUP($A150,parlvotes_lh!$A$11:$ZZ$200,26,FALSE))=TRUE,"",IF(VLOOKUP($A150,parlvotes_lh!$A$11:$ZZ$200,26,FALSE)=0,"",VLOOKUP($A150,parlvotes_lh!$A$11:$ZZ$200,26,FALSE)))</f>
        <v/>
      </c>
      <c r="L150" s="220" t="str">
        <f>IF(ISERROR(VLOOKUP($A150,parlvotes_lh!$A$11:$ZZ$200,46,FALSE))=TRUE,"",IF(VLOOKUP($A150,parlvotes_lh!$A$11:$ZZ$200,46,FALSE)=0,"",VLOOKUP($A150,parlvotes_lh!$A$11:$ZZ$200,46,FALSE)))</f>
        <v/>
      </c>
      <c r="M150" s="220" t="str">
        <f>IF(ISERROR(VLOOKUP($A150,parlvotes_lh!$A$11:$ZZ$200,66,FALSE))=TRUE,"",IF(VLOOKUP($A150,parlvotes_lh!$A$11:$ZZ$200,66,FALSE)=0,"",VLOOKUP($A150,parlvotes_lh!$A$11:$ZZ$200,66,FALSE)))</f>
        <v/>
      </c>
      <c r="N150" s="220" t="str">
        <f>IF(ISERROR(VLOOKUP($A150,parlvotes_lh!$A$11:$ZZ$200,86,FALSE))=TRUE,"",IF(VLOOKUP($A150,parlvotes_lh!$A$11:$ZZ$200,86,FALSE)=0,"",VLOOKUP($A150,parlvotes_lh!$A$11:$ZZ$200,86,FALSE)))</f>
        <v/>
      </c>
      <c r="O150" s="220" t="str">
        <f>IF(ISERROR(VLOOKUP($A150,parlvotes_lh!$A$11:$ZZ$200,106,FALSE))=TRUE,"",IF(VLOOKUP($A150,parlvotes_lh!$A$11:$ZZ$200,106,FALSE)=0,"",VLOOKUP($A150,parlvotes_lh!$A$11:$ZZ$200,106,FALSE)))</f>
        <v/>
      </c>
      <c r="P150" s="220" t="str">
        <f>IF(ISERROR(VLOOKUP($A150,parlvotes_lh!$A$11:$ZZ$200,126,FALSE))=TRUE,"",IF(VLOOKUP($A150,parlvotes_lh!$A$11:$ZZ$200,126,FALSE)=0,"",VLOOKUP($A150,parlvotes_lh!$A$11:$ZZ$200,126,FALSE)))</f>
        <v/>
      </c>
      <c r="Q150" s="221" t="str">
        <f>IF(ISERROR(VLOOKUP($A150,parlvotes_lh!$A$11:$ZZ$200,146,FALSE))=TRUE,"",IF(VLOOKUP($A150,parlvotes_lh!$A$11:$ZZ$200,146,FALSE)=0,"",VLOOKUP($A150,parlvotes_lh!$A$11:$ZZ$200,146,FALSE)))</f>
        <v/>
      </c>
      <c r="R150" s="221" t="str">
        <f>IF(ISERROR(VLOOKUP($A150,parlvotes_lh!$A$11:$ZZ$200,166,FALSE))=TRUE,"",IF(VLOOKUP($A150,parlvotes_lh!$A$11:$ZZ$200,166,FALSE)=0,"",VLOOKUP($A150,parlvotes_lh!$A$11:$ZZ$200,166,FALSE)))</f>
        <v/>
      </c>
      <c r="S150" s="221" t="str">
        <f>IF(ISERROR(VLOOKUP($A150,parlvotes_lh!$A$11:$ZZ$200,186,FALSE))=TRUE,"",IF(VLOOKUP($A150,parlvotes_lh!$A$11:$ZZ$200,186,FALSE)=0,"",VLOOKUP($A150,parlvotes_lh!$A$11:$ZZ$200,186,FALSE)))</f>
        <v/>
      </c>
      <c r="T150" s="221" t="str">
        <f>IF(ISERROR(VLOOKUP($A150,parlvotes_lh!$A$11:$ZZ$200,206,FALSE))=TRUE,"",IF(VLOOKUP($A150,parlvotes_lh!$A$11:$ZZ$200,206,FALSE)=0,"",VLOOKUP($A150,parlvotes_lh!$A$11:$ZZ$200,206,FALSE)))</f>
        <v/>
      </c>
      <c r="U150" s="221" t="str">
        <f>IF(ISERROR(VLOOKUP($A150,parlvotes_lh!$A$11:$ZZ$200,226,FALSE))=TRUE,"",IF(VLOOKUP($A150,parlvotes_lh!$A$11:$ZZ$200,226,FALSE)=0,"",VLOOKUP($A150,parlvotes_lh!$A$11:$ZZ$200,226,FALSE)))</f>
        <v/>
      </c>
      <c r="V150" s="221" t="str">
        <f>IF(ISERROR(VLOOKUP($A150,parlvotes_lh!$A$11:$ZZ$200,246,FALSE))=TRUE,"",IF(VLOOKUP($A150,parlvotes_lh!$A$11:$ZZ$200,246,FALSE)=0,"",VLOOKUP($A150,parlvotes_lh!$A$11:$ZZ$200,246,FALSE)))</f>
        <v/>
      </c>
      <c r="W150" s="221" t="str">
        <f>IF(ISERROR(VLOOKUP($A150,parlvotes_lh!$A$11:$ZZ$200,266,FALSE))=TRUE,"",IF(VLOOKUP($A150,parlvotes_lh!$A$11:$ZZ$200,266,FALSE)=0,"",VLOOKUP($A150,parlvotes_lh!$A$11:$ZZ$200,266,FALSE)))</f>
        <v/>
      </c>
      <c r="X150" s="221" t="str">
        <f>IF(ISERROR(VLOOKUP($A150,parlvotes_lh!$A$11:$ZZ$200,286,FALSE))=TRUE,"",IF(VLOOKUP($A150,parlvotes_lh!$A$11:$ZZ$200,286,FALSE)=0,"",VLOOKUP($A150,parlvotes_lh!$A$11:$ZZ$200,286,FALSE)))</f>
        <v/>
      </c>
      <c r="Y150" s="221" t="str">
        <f>IF(ISERROR(VLOOKUP($A150,parlvotes_lh!$A$11:$ZZ$200,306,FALSE))=TRUE,"",IF(VLOOKUP($A150,parlvotes_lh!$A$11:$ZZ$200,306,FALSE)=0,"",VLOOKUP($A150,parlvotes_lh!$A$11:$ZZ$200,306,FALSE)))</f>
        <v/>
      </c>
      <c r="Z150" s="221" t="str">
        <f>IF(ISERROR(VLOOKUP($A150,parlvotes_lh!$A$11:$ZZ$200,326,FALSE))=TRUE,"",IF(VLOOKUP($A150,parlvotes_lh!$A$11:$ZZ$200,326,FALSE)=0,"",VLOOKUP($A150,parlvotes_lh!$A$11:$ZZ$200,326,FALSE)))</f>
        <v/>
      </c>
      <c r="AA150" s="221" t="str">
        <f>IF(ISERROR(VLOOKUP($A150,parlvotes_lh!$A$11:$ZZ$200,346,FALSE))=TRUE,"",IF(VLOOKUP($A150,parlvotes_lh!$A$11:$ZZ$200,346,FALSE)=0,"",VLOOKUP($A150,parlvotes_lh!$A$11:$ZZ$200,346,FALSE)))</f>
        <v/>
      </c>
      <c r="AB150" s="221" t="str">
        <f>IF(ISERROR(VLOOKUP($A150,parlvotes_lh!$A$11:$ZZ$200,366,FALSE))=TRUE,"",IF(VLOOKUP($A150,parlvotes_lh!$A$11:$ZZ$200,366,FALSE)=0,"",VLOOKUP($A150,parlvotes_lh!$A$11:$ZZ$200,366,FALSE)))</f>
        <v/>
      </c>
      <c r="AC150" s="221" t="str">
        <f>IF(ISERROR(VLOOKUP($A150,parlvotes_lh!$A$11:$ZZ$200,386,FALSE))=TRUE,"",IF(VLOOKUP($A150,parlvotes_lh!$A$11:$ZZ$200,386,FALSE)=0,"",VLOOKUP($A150,parlvotes_lh!$A$11:$ZZ$200,386,FALSE)))</f>
        <v/>
      </c>
    </row>
    <row r="151" spans="1:29" ht="13.5" customHeight="1" x14ac:dyDescent="0.25">
      <c r="A151" s="215"/>
      <c r="B151" s="98" t="str">
        <f>IF(A151="","",MID(info_weblinks!$C$3,32,3))</f>
        <v/>
      </c>
      <c r="C151" s="98" t="str">
        <f>IF(info_parties!G151="","",info_parties!G151)</f>
        <v/>
      </c>
      <c r="D151" s="98" t="str">
        <f>IF(info_parties!K151="","",info_parties!K151)</f>
        <v/>
      </c>
      <c r="E151" s="98" t="str">
        <f>IF(info_parties!H151="","",info_parties!H151)</f>
        <v/>
      </c>
      <c r="F151" s="216" t="str">
        <f t="shared" si="16"/>
        <v/>
      </c>
      <c r="G151" s="217" t="str">
        <f t="shared" si="17"/>
        <v/>
      </c>
      <c r="H151" s="218" t="str">
        <f t="shared" si="18"/>
        <v/>
      </c>
      <c r="I151" s="219" t="str">
        <f t="shared" si="19"/>
        <v/>
      </c>
      <c r="J151" s="220" t="str">
        <f>IF(ISERROR(VLOOKUP($A151,parlvotes_lh!$A$11:$ZZ$200,6,FALSE))=TRUE,"",IF(VLOOKUP($A151,parlvotes_lh!$A$11:$ZZ$200,6,FALSE)=0,"",VLOOKUP($A151,parlvotes_lh!$A$11:$ZZ$200,6,FALSE)))</f>
        <v/>
      </c>
      <c r="K151" s="220" t="str">
        <f>IF(ISERROR(VLOOKUP($A151,parlvotes_lh!$A$11:$ZZ$200,26,FALSE))=TRUE,"",IF(VLOOKUP($A151,parlvotes_lh!$A$11:$ZZ$200,26,FALSE)=0,"",VLOOKUP($A151,parlvotes_lh!$A$11:$ZZ$200,26,FALSE)))</f>
        <v/>
      </c>
      <c r="L151" s="220" t="str">
        <f>IF(ISERROR(VLOOKUP($A151,parlvotes_lh!$A$11:$ZZ$200,46,FALSE))=TRUE,"",IF(VLOOKUP($A151,parlvotes_lh!$A$11:$ZZ$200,46,FALSE)=0,"",VLOOKUP($A151,parlvotes_lh!$A$11:$ZZ$200,46,FALSE)))</f>
        <v/>
      </c>
      <c r="M151" s="220" t="str">
        <f>IF(ISERROR(VLOOKUP($A151,parlvotes_lh!$A$11:$ZZ$200,66,FALSE))=TRUE,"",IF(VLOOKUP($A151,parlvotes_lh!$A$11:$ZZ$200,66,FALSE)=0,"",VLOOKUP($A151,parlvotes_lh!$A$11:$ZZ$200,66,FALSE)))</f>
        <v/>
      </c>
      <c r="N151" s="220" t="str">
        <f>IF(ISERROR(VLOOKUP($A151,parlvotes_lh!$A$11:$ZZ$200,86,FALSE))=TRUE,"",IF(VLOOKUP($A151,parlvotes_lh!$A$11:$ZZ$200,86,FALSE)=0,"",VLOOKUP($A151,parlvotes_lh!$A$11:$ZZ$200,86,FALSE)))</f>
        <v/>
      </c>
      <c r="O151" s="220" t="str">
        <f>IF(ISERROR(VLOOKUP($A151,parlvotes_lh!$A$11:$ZZ$200,106,FALSE))=TRUE,"",IF(VLOOKUP($A151,parlvotes_lh!$A$11:$ZZ$200,106,FALSE)=0,"",VLOOKUP($A151,parlvotes_lh!$A$11:$ZZ$200,106,FALSE)))</f>
        <v/>
      </c>
      <c r="P151" s="220" t="str">
        <f>IF(ISERROR(VLOOKUP($A151,parlvotes_lh!$A$11:$ZZ$200,126,FALSE))=TRUE,"",IF(VLOOKUP($A151,parlvotes_lh!$A$11:$ZZ$200,126,FALSE)=0,"",VLOOKUP($A151,parlvotes_lh!$A$11:$ZZ$200,126,FALSE)))</f>
        <v/>
      </c>
      <c r="Q151" s="221" t="str">
        <f>IF(ISERROR(VLOOKUP($A151,parlvotes_lh!$A$11:$ZZ$200,146,FALSE))=TRUE,"",IF(VLOOKUP($A151,parlvotes_lh!$A$11:$ZZ$200,146,FALSE)=0,"",VLOOKUP($A151,parlvotes_lh!$A$11:$ZZ$200,146,FALSE)))</f>
        <v/>
      </c>
      <c r="R151" s="221" t="str">
        <f>IF(ISERROR(VLOOKUP($A151,parlvotes_lh!$A$11:$ZZ$200,166,FALSE))=TRUE,"",IF(VLOOKUP($A151,parlvotes_lh!$A$11:$ZZ$200,166,FALSE)=0,"",VLOOKUP($A151,parlvotes_lh!$A$11:$ZZ$200,166,FALSE)))</f>
        <v/>
      </c>
      <c r="S151" s="221" t="str">
        <f>IF(ISERROR(VLOOKUP($A151,parlvotes_lh!$A$11:$ZZ$200,186,FALSE))=TRUE,"",IF(VLOOKUP($A151,parlvotes_lh!$A$11:$ZZ$200,186,FALSE)=0,"",VLOOKUP($A151,parlvotes_lh!$A$11:$ZZ$200,186,FALSE)))</f>
        <v/>
      </c>
      <c r="T151" s="221" t="str">
        <f>IF(ISERROR(VLOOKUP($A151,parlvotes_lh!$A$11:$ZZ$200,206,FALSE))=TRUE,"",IF(VLOOKUP($A151,parlvotes_lh!$A$11:$ZZ$200,206,FALSE)=0,"",VLOOKUP($A151,parlvotes_lh!$A$11:$ZZ$200,206,FALSE)))</f>
        <v/>
      </c>
      <c r="U151" s="221" t="str">
        <f>IF(ISERROR(VLOOKUP($A151,parlvotes_lh!$A$11:$ZZ$200,226,FALSE))=TRUE,"",IF(VLOOKUP($A151,parlvotes_lh!$A$11:$ZZ$200,226,FALSE)=0,"",VLOOKUP($A151,parlvotes_lh!$A$11:$ZZ$200,226,FALSE)))</f>
        <v/>
      </c>
      <c r="V151" s="221" t="str">
        <f>IF(ISERROR(VLOOKUP($A151,parlvotes_lh!$A$11:$ZZ$200,246,FALSE))=TRUE,"",IF(VLOOKUP($A151,parlvotes_lh!$A$11:$ZZ$200,246,FALSE)=0,"",VLOOKUP($A151,parlvotes_lh!$A$11:$ZZ$200,246,FALSE)))</f>
        <v/>
      </c>
      <c r="W151" s="221" t="str">
        <f>IF(ISERROR(VLOOKUP($A151,parlvotes_lh!$A$11:$ZZ$200,266,FALSE))=TRUE,"",IF(VLOOKUP($A151,parlvotes_lh!$A$11:$ZZ$200,266,FALSE)=0,"",VLOOKUP($A151,parlvotes_lh!$A$11:$ZZ$200,266,FALSE)))</f>
        <v/>
      </c>
      <c r="X151" s="221" t="str">
        <f>IF(ISERROR(VLOOKUP($A151,parlvotes_lh!$A$11:$ZZ$200,286,FALSE))=TRUE,"",IF(VLOOKUP($A151,parlvotes_lh!$A$11:$ZZ$200,286,FALSE)=0,"",VLOOKUP($A151,parlvotes_lh!$A$11:$ZZ$200,286,FALSE)))</f>
        <v/>
      </c>
      <c r="Y151" s="221" t="str">
        <f>IF(ISERROR(VLOOKUP($A151,parlvotes_lh!$A$11:$ZZ$200,306,FALSE))=TRUE,"",IF(VLOOKUP($A151,parlvotes_lh!$A$11:$ZZ$200,306,FALSE)=0,"",VLOOKUP($A151,parlvotes_lh!$A$11:$ZZ$200,306,FALSE)))</f>
        <v/>
      </c>
      <c r="Z151" s="221" t="str">
        <f>IF(ISERROR(VLOOKUP($A151,parlvotes_lh!$A$11:$ZZ$200,326,FALSE))=TRUE,"",IF(VLOOKUP($A151,parlvotes_lh!$A$11:$ZZ$200,326,FALSE)=0,"",VLOOKUP($A151,parlvotes_lh!$A$11:$ZZ$200,326,FALSE)))</f>
        <v/>
      </c>
      <c r="AA151" s="221" t="str">
        <f>IF(ISERROR(VLOOKUP($A151,parlvotes_lh!$A$11:$ZZ$200,346,FALSE))=TRUE,"",IF(VLOOKUP($A151,parlvotes_lh!$A$11:$ZZ$200,346,FALSE)=0,"",VLOOKUP($A151,parlvotes_lh!$A$11:$ZZ$200,346,FALSE)))</f>
        <v/>
      </c>
      <c r="AB151" s="221" t="str">
        <f>IF(ISERROR(VLOOKUP($A151,parlvotes_lh!$A$11:$ZZ$200,366,FALSE))=TRUE,"",IF(VLOOKUP($A151,parlvotes_lh!$A$11:$ZZ$200,366,FALSE)=0,"",VLOOKUP($A151,parlvotes_lh!$A$11:$ZZ$200,366,FALSE)))</f>
        <v/>
      </c>
      <c r="AC151" s="221" t="str">
        <f>IF(ISERROR(VLOOKUP($A151,parlvotes_lh!$A$11:$ZZ$200,386,FALSE))=TRUE,"",IF(VLOOKUP($A151,parlvotes_lh!$A$11:$ZZ$200,386,FALSE)=0,"",VLOOKUP($A151,parlvotes_lh!$A$11:$ZZ$200,386,FALSE)))</f>
        <v/>
      </c>
    </row>
    <row r="152" spans="1:29" ht="13.5" customHeight="1" x14ac:dyDescent="0.25">
      <c r="A152" s="215"/>
      <c r="B152" s="98" t="str">
        <f>IF(A152="","",MID(info_weblinks!$C$3,32,3))</f>
        <v/>
      </c>
      <c r="C152" s="98" t="str">
        <f>IF(info_parties!G152="","",info_parties!G152)</f>
        <v/>
      </c>
      <c r="D152" s="98" t="str">
        <f>IF(info_parties!K152="","",info_parties!K152)</f>
        <v/>
      </c>
      <c r="E152" s="98" t="str">
        <f>IF(info_parties!H152="","",info_parties!H152)</f>
        <v/>
      </c>
      <c r="F152" s="216" t="str">
        <f t="shared" si="16"/>
        <v/>
      </c>
      <c r="G152" s="217" t="str">
        <f t="shared" si="17"/>
        <v/>
      </c>
      <c r="H152" s="218" t="str">
        <f t="shared" si="18"/>
        <v/>
      </c>
      <c r="I152" s="219" t="str">
        <f t="shared" si="19"/>
        <v/>
      </c>
      <c r="J152" s="220" t="str">
        <f>IF(ISERROR(VLOOKUP($A152,parlvotes_lh!$A$11:$ZZ$200,6,FALSE))=TRUE,"",IF(VLOOKUP($A152,parlvotes_lh!$A$11:$ZZ$200,6,FALSE)=0,"",VLOOKUP($A152,parlvotes_lh!$A$11:$ZZ$200,6,FALSE)))</f>
        <v/>
      </c>
      <c r="K152" s="220" t="str">
        <f>IF(ISERROR(VLOOKUP($A152,parlvotes_lh!$A$11:$ZZ$200,26,FALSE))=TRUE,"",IF(VLOOKUP($A152,parlvotes_lh!$A$11:$ZZ$200,26,FALSE)=0,"",VLOOKUP($A152,parlvotes_lh!$A$11:$ZZ$200,26,FALSE)))</f>
        <v/>
      </c>
      <c r="L152" s="220" t="str">
        <f>IF(ISERROR(VLOOKUP($A152,parlvotes_lh!$A$11:$ZZ$200,46,FALSE))=TRUE,"",IF(VLOOKUP($A152,parlvotes_lh!$A$11:$ZZ$200,46,FALSE)=0,"",VLOOKUP($A152,parlvotes_lh!$A$11:$ZZ$200,46,FALSE)))</f>
        <v/>
      </c>
      <c r="M152" s="220" t="str">
        <f>IF(ISERROR(VLOOKUP($A152,parlvotes_lh!$A$11:$ZZ$200,66,FALSE))=TRUE,"",IF(VLOOKUP($A152,parlvotes_lh!$A$11:$ZZ$200,66,FALSE)=0,"",VLOOKUP($A152,parlvotes_lh!$A$11:$ZZ$200,66,FALSE)))</f>
        <v/>
      </c>
      <c r="N152" s="220" t="str">
        <f>IF(ISERROR(VLOOKUP($A152,parlvotes_lh!$A$11:$ZZ$200,86,FALSE))=TRUE,"",IF(VLOOKUP($A152,parlvotes_lh!$A$11:$ZZ$200,86,FALSE)=0,"",VLOOKUP($A152,parlvotes_lh!$A$11:$ZZ$200,86,FALSE)))</f>
        <v/>
      </c>
      <c r="O152" s="220" t="str">
        <f>IF(ISERROR(VLOOKUP($A152,parlvotes_lh!$A$11:$ZZ$200,106,FALSE))=TRUE,"",IF(VLOOKUP($A152,parlvotes_lh!$A$11:$ZZ$200,106,FALSE)=0,"",VLOOKUP($A152,parlvotes_lh!$A$11:$ZZ$200,106,FALSE)))</f>
        <v/>
      </c>
      <c r="P152" s="220" t="str">
        <f>IF(ISERROR(VLOOKUP($A152,parlvotes_lh!$A$11:$ZZ$200,126,FALSE))=TRUE,"",IF(VLOOKUP($A152,parlvotes_lh!$A$11:$ZZ$200,126,FALSE)=0,"",VLOOKUP($A152,parlvotes_lh!$A$11:$ZZ$200,126,FALSE)))</f>
        <v/>
      </c>
      <c r="Q152" s="221" t="str">
        <f>IF(ISERROR(VLOOKUP($A152,parlvotes_lh!$A$11:$ZZ$200,146,FALSE))=TRUE,"",IF(VLOOKUP($A152,parlvotes_lh!$A$11:$ZZ$200,146,FALSE)=0,"",VLOOKUP($A152,parlvotes_lh!$A$11:$ZZ$200,146,FALSE)))</f>
        <v/>
      </c>
      <c r="R152" s="221" t="str">
        <f>IF(ISERROR(VLOOKUP($A152,parlvotes_lh!$A$11:$ZZ$200,166,FALSE))=TRUE,"",IF(VLOOKUP($A152,parlvotes_lh!$A$11:$ZZ$200,166,FALSE)=0,"",VLOOKUP($A152,parlvotes_lh!$A$11:$ZZ$200,166,FALSE)))</f>
        <v/>
      </c>
      <c r="S152" s="221" t="str">
        <f>IF(ISERROR(VLOOKUP($A152,parlvotes_lh!$A$11:$ZZ$200,186,FALSE))=TRUE,"",IF(VLOOKUP($A152,parlvotes_lh!$A$11:$ZZ$200,186,FALSE)=0,"",VLOOKUP($A152,parlvotes_lh!$A$11:$ZZ$200,186,FALSE)))</f>
        <v/>
      </c>
      <c r="T152" s="221" t="str">
        <f>IF(ISERROR(VLOOKUP($A152,parlvotes_lh!$A$11:$ZZ$200,206,FALSE))=TRUE,"",IF(VLOOKUP($A152,parlvotes_lh!$A$11:$ZZ$200,206,FALSE)=0,"",VLOOKUP($A152,parlvotes_lh!$A$11:$ZZ$200,206,FALSE)))</f>
        <v/>
      </c>
      <c r="U152" s="221" t="str">
        <f>IF(ISERROR(VLOOKUP($A152,parlvotes_lh!$A$11:$ZZ$200,226,FALSE))=TRUE,"",IF(VLOOKUP($A152,parlvotes_lh!$A$11:$ZZ$200,226,FALSE)=0,"",VLOOKUP($A152,parlvotes_lh!$A$11:$ZZ$200,226,FALSE)))</f>
        <v/>
      </c>
      <c r="V152" s="221" t="str">
        <f>IF(ISERROR(VLOOKUP($A152,parlvotes_lh!$A$11:$ZZ$200,246,FALSE))=TRUE,"",IF(VLOOKUP($A152,parlvotes_lh!$A$11:$ZZ$200,246,FALSE)=0,"",VLOOKUP($A152,parlvotes_lh!$A$11:$ZZ$200,246,FALSE)))</f>
        <v/>
      </c>
      <c r="W152" s="221" t="str">
        <f>IF(ISERROR(VLOOKUP($A152,parlvotes_lh!$A$11:$ZZ$200,266,FALSE))=TRUE,"",IF(VLOOKUP($A152,parlvotes_lh!$A$11:$ZZ$200,266,FALSE)=0,"",VLOOKUP($A152,parlvotes_lh!$A$11:$ZZ$200,266,FALSE)))</f>
        <v/>
      </c>
      <c r="X152" s="221" t="str">
        <f>IF(ISERROR(VLOOKUP($A152,parlvotes_lh!$A$11:$ZZ$200,286,FALSE))=TRUE,"",IF(VLOOKUP($A152,parlvotes_lh!$A$11:$ZZ$200,286,FALSE)=0,"",VLOOKUP($A152,parlvotes_lh!$A$11:$ZZ$200,286,FALSE)))</f>
        <v/>
      </c>
      <c r="Y152" s="221" t="str">
        <f>IF(ISERROR(VLOOKUP($A152,parlvotes_lh!$A$11:$ZZ$200,306,FALSE))=TRUE,"",IF(VLOOKUP($A152,parlvotes_lh!$A$11:$ZZ$200,306,FALSE)=0,"",VLOOKUP($A152,parlvotes_lh!$A$11:$ZZ$200,306,FALSE)))</f>
        <v/>
      </c>
      <c r="Z152" s="221" t="str">
        <f>IF(ISERROR(VLOOKUP($A152,parlvotes_lh!$A$11:$ZZ$200,326,FALSE))=TRUE,"",IF(VLOOKUP($A152,parlvotes_lh!$A$11:$ZZ$200,326,FALSE)=0,"",VLOOKUP($A152,parlvotes_lh!$A$11:$ZZ$200,326,FALSE)))</f>
        <v/>
      </c>
      <c r="AA152" s="221" t="str">
        <f>IF(ISERROR(VLOOKUP($A152,parlvotes_lh!$A$11:$ZZ$200,346,FALSE))=TRUE,"",IF(VLOOKUP($A152,parlvotes_lh!$A$11:$ZZ$200,346,FALSE)=0,"",VLOOKUP($A152,parlvotes_lh!$A$11:$ZZ$200,346,FALSE)))</f>
        <v/>
      </c>
      <c r="AB152" s="221" t="str">
        <f>IF(ISERROR(VLOOKUP($A152,parlvotes_lh!$A$11:$ZZ$200,366,FALSE))=TRUE,"",IF(VLOOKUP($A152,parlvotes_lh!$A$11:$ZZ$200,366,FALSE)=0,"",VLOOKUP($A152,parlvotes_lh!$A$11:$ZZ$200,366,FALSE)))</f>
        <v/>
      </c>
      <c r="AC152" s="221" t="str">
        <f>IF(ISERROR(VLOOKUP($A152,parlvotes_lh!$A$11:$ZZ$200,386,FALSE))=TRUE,"",IF(VLOOKUP($A152,parlvotes_lh!$A$11:$ZZ$200,386,FALSE)=0,"",VLOOKUP($A152,parlvotes_lh!$A$11:$ZZ$200,386,FALSE)))</f>
        <v/>
      </c>
    </row>
    <row r="153" spans="1:29" ht="13.5" customHeight="1" x14ac:dyDescent="0.25">
      <c r="A153" s="215"/>
      <c r="B153" s="98" t="str">
        <f>IF(A153="","",MID(info_weblinks!$C$3,32,3))</f>
        <v/>
      </c>
      <c r="C153" s="98" t="str">
        <f>IF(info_parties!G153="","",info_parties!G153)</f>
        <v/>
      </c>
      <c r="D153" s="98" t="str">
        <f>IF(info_parties!K153="","",info_parties!K153)</f>
        <v/>
      </c>
      <c r="E153" s="98" t="str">
        <f>IF(info_parties!H153="","",info_parties!H153)</f>
        <v/>
      </c>
      <c r="F153" s="216" t="str">
        <f t="shared" si="16"/>
        <v/>
      </c>
      <c r="G153" s="217" t="str">
        <f t="shared" si="17"/>
        <v/>
      </c>
      <c r="H153" s="218" t="str">
        <f t="shared" si="18"/>
        <v/>
      </c>
      <c r="I153" s="219" t="str">
        <f t="shared" si="19"/>
        <v/>
      </c>
      <c r="J153" s="220" t="str">
        <f>IF(ISERROR(VLOOKUP($A153,parlvotes_lh!$A$11:$ZZ$200,6,FALSE))=TRUE,"",IF(VLOOKUP($A153,parlvotes_lh!$A$11:$ZZ$200,6,FALSE)=0,"",VLOOKUP($A153,parlvotes_lh!$A$11:$ZZ$200,6,FALSE)))</f>
        <v/>
      </c>
      <c r="K153" s="220" t="str">
        <f>IF(ISERROR(VLOOKUP($A153,parlvotes_lh!$A$11:$ZZ$200,26,FALSE))=TRUE,"",IF(VLOOKUP($A153,parlvotes_lh!$A$11:$ZZ$200,26,FALSE)=0,"",VLOOKUP($A153,parlvotes_lh!$A$11:$ZZ$200,26,FALSE)))</f>
        <v/>
      </c>
      <c r="L153" s="220" t="str">
        <f>IF(ISERROR(VLOOKUP($A153,parlvotes_lh!$A$11:$ZZ$200,46,FALSE))=TRUE,"",IF(VLOOKUP($A153,parlvotes_lh!$A$11:$ZZ$200,46,FALSE)=0,"",VLOOKUP($A153,parlvotes_lh!$A$11:$ZZ$200,46,FALSE)))</f>
        <v/>
      </c>
      <c r="M153" s="220" t="str">
        <f>IF(ISERROR(VLOOKUP($A153,parlvotes_lh!$A$11:$ZZ$200,66,FALSE))=TRUE,"",IF(VLOOKUP($A153,parlvotes_lh!$A$11:$ZZ$200,66,FALSE)=0,"",VLOOKUP($A153,parlvotes_lh!$A$11:$ZZ$200,66,FALSE)))</f>
        <v/>
      </c>
      <c r="N153" s="220" t="str">
        <f>IF(ISERROR(VLOOKUP($A153,parlvotes_lh!$A$11:$ZZ$200,86,FALSE))=TRUE,"",IF(VLOOKUP($A153,parlvotes_lh!$A$11:$ZZ$200,86,FALSE)=0,"",VLOOKUP($A153,parlvotes_lh!$A$11:$ZZ$200,86,FALSE)))</f>
        <v/>
      </c>
      <c r="O153" s="220" t="str">
        <f>IF(ISERROR(VLOOKUP($A153,parlvotes_lh!$A$11:$ZZ$200,106,FALSE))=TRUE,"",IF(VLOOKUP($A153,parlvotes_lh!$A$11:$ZZ$200,106,FALSE)=0,"",VLOOKUP($A153,parlvotes_lh!$A$11:$ZZ$200,106,FALSE)))</f>
        <v/>
      </c>
      <c r="P153" s="220" t="str">
        <f>IF(ISERROR(VLOOKUP($A153,parlvotes_lh!$A$11:$ZZ$200,126,FALSE))=TRUE,"",IF(VLOOKUP($A153,parlvotes_lh!$A$11:$ZZ$200,126,FALSE)=0,"",VLOOKUP($A153,parlvotes_lh!$A$11:$ZZ$200,126,FALSE)))</f>
        <v/>
      </c>
      <c r="Q153" s="221" t="str">
        <f>IF(ISERROR(VLOOKUP($A153,parlvotes_lh!$A$11:$ZZ$200,146,FALSE))=TRUE,"",IF(VLOOKUP($A153,parlvotes_lh!$A$11:$ZZ$200,146,FALSE)=0,"",VLOOKUP($A153,parlvotes_lh!$A$11:$ZZ$200,146,FALSE)))</f>
        <v/>
      </c>
      <c r="R153" s="221" t="str">
        <f>IF(ISERROR(VLOOKUP($A153,parlvotes_lh!$A$11:$ZZ$200,166,FALSE))=TRUE,"",IF(VLOOKUP($A153,parlvotes_lh!$A$11:$ZZ$200,166,FALSE)=0,"",VLOOKUP($A153,parlvotes_lh!$A$11:$ZZ$200,166,FALSE)))</f>
        <v/>
      </c>
      <c r="S153" s="221" t="str">
        <f>IF(ISERROR(VLOOKUP($A153,parlvotes_lh!$A$11:$ZZ$200,186,FALSE))=TRUE,"",IF(VLOOKUP($A153,parlvotes_lh!$A$11:$ZZ$200,186,FALSE)=0,"",VLOOKUP($A153,parlvotes_lh!$A$11:$ZZ$200,186,FALSE)))</f>
        <v/>
      </c>
      <c r="T153" s="221" t="str">
        <f>IF(ISERROR(VLOOKUP($A153,parlvotes_lh!$A$11:$ZZ$200,206,FALSE))=TRUE,"",IF(VLOOKUP($A153,parlvotes_lh!$A$11:$ZZ$200,206,FALSE)=0,"",VLOOKUP($A153,parlvotes_lh!$A$11:$ZZ$200,206,FALSE)))</f>
        <v/>
      </c>
      <c r="U153" s="221" t="str">
        <f>IF(ISERROR(VLOOKUP($A153,parlvotes_lh!$A$11:$ZZ$200,226,FALSE))=TRUE,"",IF(VLOOKUP($A153,parlvotes_lh!$A$11:$ZZ$200,226,FALSE)=0,"",VLOOKUP($A153,parlvotes_lh!$A$11:$ZZ$200,226,FALSE)))</f>
        <v/>
      </c>
      <c r="V153" s="221" t="str">
        <f>IF(ISERROR(VLOOKUP($A153,parlvotes_lh!$A$11:$ZZ$200,246,FALSE))=TRUE,"",IF(VLOOKUP($A153,parlvotes_lh!$A$11:$ZZ$200,246,FALSE)=0,"",VLOOKUP($A153,parlvotes_lh!$A$11:$ZZ$200,246,FALSE)))</f>
        <v/>
      </c>
      <c r="W153" s="221" t="str">
        <f>IF(ISERROR(VLOOKUP($A153,parlvotes_lh!$A$11:$ZZ$200,266,FALSE))=TRUE,"",IF(VLOOKUP($A153,parlvotes_lh!$A$11:$ZZ$200,266,FALSE)=0,"",VLOOKUP($A153,parlvotes_lh!$A$11:$ZZ$200,266,FALSE)))</f>
        <v/>
      </c>
      <c r="X153" s="221" t="str">
        <f>IF(ISERROR(VLOOKUP($A153,parlvotes_lh!$A$11:$ZZ$200,286,FALSE))=TRUE,"",IF(VLOOKUP($A153,parlvotes_lh!$A$11:$ZZ$200,286,FALSE)=0,"",VLOOKUP($A153,parlvotes_lh!$A$11:$ZZ$200,286,FALSE)))</f>
        <v/>
      </c>
      <c r="Y153" s="221" t="str">
        <f>IF(ISERROR(VLOOKUP($A153,parlvotes_lh!$A$11:$ZZ$200,306,FALSE))=TRUE,"",IF(VLOOKUP($A153,parlvotes_lh!$A$11:$ZZ$200,306,FALSE)=0,"",VLOOKUP($A153,parlvotes_lh!$A$11:$ZZ$200,306,FALSE)))</f>
        <v/>
      </c>
      <c r="Z153" s="221" t="str">
        <f>IF(ISERROR(VLOOKUP($A153,parlvotes_lh!$A$11:$ZZ$200,326,FALSE))=TRUE,"",IF(VLOOKUP($A153,parlvotes_lh!$A$11:$ZZ$200,326,FALSE)=0,"",VLOOKUP($A153,parlvotes_lh!$A$11:$ZZ$200,326,FALSE)))</f>
        <v/>
      </c>
      <c r="AA153" s="221" t="str">
        <f>IF(ISERROR(VLOOKUP($A153,parlvotes_lh!$A$11:$ZZ$200,346,FALSE))=TRUE,"",IF(VLOOKUP($A153,parlvotes_lh!$A$11:$ZZ$200,346,FALSE)=0,"",VLOOKUP($A153,parlvotes_lh!$A$11:$ZZ$200,346,FALSE)))</f>
        <v/>
      </c>
      <c r="AB153" s="221" t="str">
        <f>IF(ISERROR(VLOOKUP($A153,parlvotes_lh!$A$11:$ZZ$200,366,FALSE))=TRUE,"",IF(VLOOKUP($A153,parlvotes_lh!$A$11:$ZZ$200,366,FALSE)=0,"",VLOOKUP($A153,parlvotes_lh!$A$11:$ZZ$200,366,FALSE)))</f>
        <v/>
      </c>
      <c r="AC153" s="221" t="str">
        <f>IF(ISERROR(VLOOKUP($A153,parlvotes_lh!$A$11:$ZZ$200,386,FALSE))=TRUE,"",IF(VLOOKUP($A153,parlvotes_lh!$A$11:$ZZ$200,386,FALSE)=0,"",VLOOKUP($A153,parlvotes_lh!$A$11:$ZZ$200,386,FALSE)))</f>
        <v/>
      </c>
    </row>
    <row r="154" spans="1:29" ht="13.5" customHeight="1" x14ac:dyDescent="0.25">
      <c r="A154" s="215"/>
      <c r="B154" s="98" t="str">
        <f>IF(A154="","",MID(info_weblinks!$C$3,32,3))</f>
        <v/>
      </c>
      <c r="C154" s="98" t="str">
        <f>IF(info_parties!G154="","",info_parties!G154)</f>
        <v/>
      </c>
      <c r="D154" s="98" t="str">
        <f>IF(info_parties!K154="","",info_parties!K154)</f>
        <v/>
      </c>
      <c r="E154" s="98" t="str">
        <f>IF(info_parties!H154="","",info_parties!H154)</f>
        <v/>
      </c>
      <c r="F154" s="216" t="str">
        <f t="shared" si="16"/>
        <v/>
      </c>
      <c r="G154" s="217" t="str">
        <f t="shared" si="17"/>
        <v/>
      </c>
      <c r="H154" s="218" t="str">
        <f t="shared" si="18"/>
        <v/>
      </c>
      <c r="I154" s="219" t="str">
        <f t="shared" si="19"/>
        <v/>
      </c>
      <c r="J154" s="220" t="str">
        <f>IF(ISERROR(VLOOKUP($A154,parlvotes_lh!$A$11:$ZZ$200,6,FALSE))=TRUE,"",IF(VLOOKUP($A154,parlvotes_lh!$A$11:$ZZ$200,6,FALSE)=0,"",VLOOKUP($A154,parlvotes_lh!$A$11:$ZZ$200,6,FALSE)))</f>
        <v/>
      </c>
      <c r="K154" s="220" t="str">
        <f>IF(ISERROR(VLOOKUP($A154,parlvotes_lh!$A$11:$ZZ$200,26,FALSE))=TRUE,"",IF(VLOOKUP($A154,parlvotes_lh!$A$11:$ZZ$200,26,FALSE)=0,"",VLOOKUP($A154,parlvotes_lh!$A$11:$ZZ$200,26,FALSE)))</f>
        <v/>
      </c>
      <c r="L154" s="220" t="str">
        <f>IF(ISERROR(VLOOKUP($A154,parlvotes_lh!$A$11:$ZZ$200,46,FALSE))=TRUE,"",IF(VLOOKUP($A154,parlvotes_lh!$A$11:$ZZ$200,46,FALSE)=0,"",VLOOKUP($A154,parlvotes_lh!$A$11:$ZZ$200,46,FALSE)))</f>
        <v/>
      </c>
      <c r="M154" s="220" t="str">
        <f>IF(ISERROR(VLOOKUP($A154,parlvotes_lh!$A$11:$ZZ$200,66,FALSE))=TRUE,"",IF(VLOOKUP($A154,parlvotes_lh!$A$11:$ZZ$200,66,FALSE)=0,"",VLOOKUP($A154,parlvotes_lh!$A$11:$ZZ$200,66,FALSE)))</f>
        <v/>
      </c>
      <c r="N154" s="220" t="str">
        <f>IF(ISERROR(VLOOKUP($A154,parlvotes_lh!$A$11:$ZZ$200,86,FALSE))=TRUE,"",IF(VLOOKUP($A154,parlvotes_lh!$A$11:$ZZ$200,86,FALSE)=0,"",VLOOKUP($A154,parlvotes_lh!$A$11:$ZZ$200,86,FALSE)))</f>
        <v/>
      </c>
      <c r="O154" s="220" t="str">
        <f>IF(ISERROR(VLOOKUP($A154,parlvotes_lh!$A$11:$ZZ$200,106,FALSE))=TRUE,"",IF(VLOOKUP($A154,parlvotes_lh!$A$11:$ZZ$200,106,FALSE)=0,"",VLOOKUP($A154,parlvotes_lh!$A$11:$ZZ$200,106,FALSE)))</f>
        <v/>
      </c>
      <c r="P154" s="220" t="str">
        <f>IF(ISERROR(VLOOKUP($A154,parlvotes_lh!$A$11:$ZZ$200,126,FALSE))=TRUE,"",IF(VLOOKUP($A154,parlvotes_lh!$A$11:$ZZ$200,126,FALSE)=0,"",VLOOKUP($A154,parlvotes_lh!$A$11:$ZZ$200,126,FALSE)))</f>
        <v/>
      </c>
      <c r="Q154" s="221" t="str">
        <f>IF(ISERROR(VLOOKUP($A154,parlvotes_lh!$A$11:$ZZ$200,146,FALSE))=TRUE,"",IF(VLOOKUP($A154,parlvotes_lh!$A$11:$ZZ$200,146,FALSE)=0,"",VLOOKUP($A154,parlvotes_lh!$A$11:$ZZ$200,146,FALSE)))</f>
        <v/>
      </c>
      <c r="R154" s="221" t="str">
        <f>IF(ISERROR(VLOOKUP($A154,parlvotes_lh!$A$11:$ZZ$200,166,FALSE))=TRUE,"",IF(VLOOKUP($A154,parlvotes_lh!$A$11:$ZZ$200,166,FALSE)=0,"",VLOOKUP($A154,parlvotes_lh!$A$11:$ZZ$200,166,FALSE)))</f>
        <v/>
      </c>
      <c r="S154" s="221" t="str">
        <f>IF(ISERROR(VLOOKUP($A154,parlvotes_lh!$A$11:$ZZ$200,186,FALSE))=TRUE,"",IF(VLOOKUP($A154,parlvotes_lh!$A$11:$ZZ$200,186,FALSE)=0,"",VLOOKUP($A154,parlvotes_lh!$A$11:$ZZ$200,186,FALSE)))</f>
        <v/>
      </c>
      <c r="T154" s="221" t="str">
        <f>IF(ISERROR(VLOOKUP($A154,parlvotes_lh!$A$11:$ZZ$200,206,FALSE))=TRUE,"",IF(VLOOKUP($A154,parlvotes_lh!$A$11:$ZZ$200,206,FALSE)=0,"",VLOOKUP($A154,parlvotes_lh!$A$11:$ZZ$200,206,FALSE)))</f>
        <v/>
      </c>
      <c r="U154" s="221" t="str">
        <f>IF(ISERROR(VLOOKUP($A154,parlvotes_lh!$A$11:$ZZ$200,226,FALSE))=TRUE,"",IF(VLOOKUP($A154,parlvotes_lh!$A$11:$ZZ$200,226,FALSE)=0,"",VLOOKUP($A154,parlvotes_lh!$A$11:$ZZ$200,226,FALSE)))</f>
        <v/>
      </c>
      <c r="V154" s="221" t="str">
        <f>IF(ISERROR(VLOOKUP($A154,parlvotes_lh!$A$11:$ZZ$200,246,FALSE))=TRUE,"",IF(VLOOKUP($A154,parlvotes_lh!$A$11:$ZZ$200,246,FALSE)=0,"",VLOOKUP($A154,parlvotes_lh!$A$11:$ZZ$200,246,FALSE)))</f>
        <v/>
      </c>
      <c r="W154" s="221" t="str">
        <f>IF(ISERROR(VLOOKUP($A154,parlvotes_lh!$A$11:$ZZ$200,266,FALSE))=TRUE,"",IF(VLOOKUP($A154,parlvotes_lh!$A$11:$ZZ$200,266,FALSE)=0,"",VLOOKUP($A154,parlvotes_lh!$A$11:$ZZ$200,266,FALSE)))</f>
        <v/>
      </c>
      <c r="X154" s="221" t="str">
        <f>IF(ISERROR(VLOOKUP($A154,parlvotes_lh!$A$11:$ZZ$200,286,FALSE))=TRUE,"",IF(VLOOKUP($A154,parlvotes_lh!$A$11:$ZZ$200,286,FALSE)=0,"",VLOOKUP($A154,parlvotes_lh!$A$11:$ZZ$200,286,FALSE)))</f>
        <v/>
      </c>
      <c r="Y154" s="221" t="str">
        <f>IF(ISERROR(VLOOKUP($A154,parlvotes_lh!$A$11:$ZZ$200,306,FALSE))=TRUE,"",IF(VLOOKUP($A154,parlvotes_lh!$A$11:$ZZ$200,306,FALSE)=0,"",VLOOKUP($A154,parlvotes_lh!$A$11:$ZZ$200,306,FALSE)))</f>
        <v/>
      </c>
      <c r="Z154" s="221" t="str">
        <f>IF(ISERROR(VLOOKUP($A154,parlvotes_lh!$A$11:$ZZ$200,326,FALSE))=TRUE,"",IF(VLOOKUP($A154,parlvotes_lh!$A$11:$ZZ$200,326,FALSE)=0,"",VLOOKUP($A154,parlvotes_lh!$A$11:$ZZ$200,326,FALSE)))</f>
        <v/>
      </c>
      <c r="AA154" s="221" t="str">
        <f>IF(ISERROR(VLOOKUP($A154,parlvotes_lh!$A$11:$ZZ$200,346,FALSE))=TRUE,"",IF(VLOOKUP($A154,parlvotes_lh!$A$11:$ZZ$200,346,FALSE)=0,"",VLOOKUP($A154,parlvotes_lh!$A$11:$ZZ$200,346,FALSE)))</f>
        <v/>
      </c>
      <c r="AB154" s="221" t="str">
        <f>IF(ISERROR(VLOOKUP($A154,parlvotes_lh!$A$11:$ZZ$200,366,FALSE))=TRUE,"",IF(VLOOKUP($A154,parlvotes_lh!$A$11:$ZZ$200,366,FALSE)=0,"",VLOOKUP($A154,parlvotes_lh!$A$11:$ZZ$200,366,FALSE)))</f>
        <v/>
      </c>
      <c r="AC154" s="221" t="str">
        <f>IF(ISERROR(VLOOKUP($A154,parlvotes_lh!$A$11:$ZZ$200,386,FALSE))=TRUE,"",IF(VLOOKUP($A154,parlvotes_lh!$A$11:$ZZ$200,386,FALSE)=0,"",VLOOKUP($A154,parlvotes_lh!$A$11:$ZZ$200,386,FALSE)))</f>
        <v/>
      </c>
    </row>
    <row r="155" spans="1:29" ht="13.5" customHeight="1" x14ac:dyDescent="0.25">
      <c r="A155" s="215"/>
      <c r="B155" s="98" t="str">
        <f>IF(A155="","",MID(info_weblinks!$C$3,32,3))</f>
        <v/>
      </c>
      <c r="C155" s="98" t="str">
        <f>IF(info_parties!G155="","",info_parties!G155)</f>
        <v/>
      </c>
      <c r="D155" s="98" t="str">
        <f>IF(info_parties!K155="","",info_parties!K155)</f>
        <v/>
      </c>
      <c r="E155" s="98" t="str">
        <f>IF(info_parties!H155="","",info_parties!H155)</f>
        <v/>
      </c>
      <c r="F155" s="216" t="str">
        <f t="shared" si="16"/>
        <v/>
      </c>
      <c r="G155" s="217" t="str">
        <f t="shared" si="17"/>
        <v/>
      </c>
      <c r="H155" s="218" t="str">
        <f t="shared" si="18"/>
        <v/>
      </c>
      <c r="I155" s="219" t="str">
        <f t="shared" si="19"/>
        <v/>
      </c>
      <c r="J155" s="220" t="str">
        <f>IF(ISERROR(VLOOKUP($A155,parlvotes_lh!$A$11:$ZZ$200,6,FALSE))=TRUE,"",IF(VLOOKUP($A155,parlvotes_lh!$A$11:$ZZ$200,6,FALSE)=0,"",VLOOKUP($A155,parlvotes_lh!$A$11:$ZZ$200,6,FALSE)))</f>
        <v/>
      </c>
      <c r="K155" s="220" t="str">
        <f>IF(ISERROR(VLOOKUP($A155,parlvotes_lh!$A$11:$ZZ$200,26,FALSE))=TRUE,"",IF(VLOOKUP($A155,parlvotes_lh!$A$11:$ZZ$200,26,FALSE)=0,"",VLOOKUP($A155,parlvotes_lh!$A$11:$ZZ$200,26,FALSE)))</f>
        <v/>
      </c>
      <c r="L155" s="220" t="str">
        <f>IF(ISERROR(VLOOKUP($A155,parlvotes_lh!$A$11:$ZZ$200,46,FALSE))=TRUE,"",IF(VLOOKUP($A155,parlvotes_lh!$A$11:$ZZ$200,46,FALSE)=0,"",VLOOKUP($A155,parlvotes_lh!$A$11:$ZZ$200,46,FALSE)))</f>
        <v/>
      </c>
      <c r="M155" s="220" t="str">
        <f>IF(ISERROR(VLOOKUP($A155,parlvotes_lh!$A$11:$ZZ$200,66,FALSE))=TRUE,"",IF(VLOOKUP($A155,parlvotes_lh!$A$11:$ZZ$200,66,FALSE)=0,"",VLOOKUP($A155,parlvotes_lh!$A$11:$ZZ$200,66,FALSE)))</f>
        <v/>
      </c>
      <c r="N155" s="220" t="str">
        <f>IF(ISERROR(VLOOKUP($A155,parlvotes_lh!$A$11:$ZZ$200,86,FALSE))=TRUE,"",IF(VLOOKUP($A155,parlvotes_lh!$A$11:$ZZ$200,86,FALSE)=0,"",VLOOKUP($A155,parlvotes_lh!$A$11:$ZZ$200,86,FALSE)))</f>
        <v/>
      </c>
      <c r="O155" s="220" t="str">
        <f>IF(ISERROR(VLOOKUP($A155,parlvotes_lh!$A$11:$ZZ$200,106,FALSE))=TRUE,"",IF(VLOOKUP($A155,parlvotes_lh!$A$11:$ZZ$200,106,FALSE)=0,"",VLOOKUP($A155,parlvotes_lh!$A$11:$ZZ$200,106,FALSE)))</f>
        <v/>
      </c>
      <c r="P155" s="220" t="str">
        <f>IF(ISERROR(VLOOKUP($A155,parlvotes_lh!$A$11:$ZZ$200,126,FALSE))=TRUE,"",IF(VLOOKUP($A155,parlvotes_lh!$A$11:$ZZ$200,126,FALSE)=0,"",VLOOKUP($A155,parlvotes_lh!$A$11:$ZZ$200,126,FALSE)))</f>
        <v/>
      </c>
      <c r="Q155" s="221" t="str">
        <f>IF(ISERROR(VLOOKUP($A155,parlvotes_lh!$A$11:$ZZ$200,146,FALSE))=TRUE,"",IF(VLOOKUP($A155,parlvotes_lh!$A$11:$ZZ$200,146,FALSE)=0,"",VLOOKUP($A155,parlvotes_lh!$A$11:$ZZ$200,146,FALSE)))</f>
        <v/>
      </c>
      <c r="R155" s="221" t="str">
        <f>IF(ISERROR(VLOOKUP($A155,parlvotes_lh!$A$11:$ZZ$200,166,FALSE))=TRUE,"",IF(VLOOKUP($A155,parlvotes_lh!$A$11:$ZZ$200,166,FALSE)=0,"",VLOOKUP($A155,parlvotes_lh!$A$11:$ZZ$200,166,FALSE)))</f>
        <v/>
      </c>
      <c r="S155" s="221" t="str">
        <f>IF(ISERROR(VLOOKUP($A155,parlvotes_lh!$A$11:$ZZ$200,186,FALSE))=TRUE,"",IF(VLOOKUP($A155,parlvotes_lh!$A$11:$ZZ$200,186,FALSE)=0,"",VLOOKUP($A155,parlvotes_lh!$A$11:$ZZ$200,186,FALSE)))</f>
        <v/>
      </c>
      <c r="T155" s="221" t="str">
        <f>IF(ISERROR(VLOOKUP($A155,parlvotes_lh!$A$11:$ZZ$200,206,FALSE))=TRUE,"",IF(VLOOKUP($A155,parlvotes_lh!$A$11:$ZZ$200,206,FALSE)=0,"",VLOOKUP($A155,parlvotes_lh!$A$11:$ZZ$200,206,FALSE)))</f>
        <v/>
      </c>
      <c r="U155" s="221" t="str">
        <f>IF(ISERROR(VLOOKUP($A155,parlvotes_lh!$A$11:$ZZ$200,226,FALSE))=TRUE,"",IF(VLOOKUP($A155,parlvotes_lh!$A$11:$ZZ$200,226,FALSE)=0,"",VLOOKUP($A155,parlvotes_lh!$A$11:$ZZ$200,226,FALSE)))</f>
        <v/>
      </c>
      <c r="V155" s="221" t="str">
        <f>IF(ISERROR(VLOOKUP($A155,parlvotes_lh!$A$11:$ZZ$200,246,FALSE))=TRUE,"",IF(VLOOKUP($A155,parlvotes_lh!$A$11:$ZZ$200,246,FALSE)=0,"",VLOOKUP($A155,parlvotes_lh!$A$11:$ZZ$200,246,FALSE)))</f>
        <v/>
      </c>
      <c r="W155" s="221" t="str">
        <f>IF(ISERROR(VLOOKUP($A155,parlvotes_lh!$A$11:$ZZ$200,266,FALSE))=TRUE,"",IF(VLOOKUP($A155,parlvotes_lh!$A$11:$ZZ$200,266,FALSE)=0,"",VLOOKUP($A155,parlvotes_lh!$A$11:$ZZ$200,266,FALSE)))</f>
        <v/>
      </c>
      <c r="X155" s="221" t="str">
        <f>IF(ISERROR(VLOOKUP($A155,parlvotes_lh!$A$11:$ZZ$200,286,FALSE))=TRUE,"",IF(VLOOKUP($A155,parlvotes_lh!$A$11:$ZZ$200,286,FALSE)=0,"",VLOOKUP($A155,parlvotes_lh!$A$11:$ZZ$200,286,FALSE)))</f>
        <v/>
      </c>
      <c r="Y155" s="221" t="str">
        <f>IF(ISERROR(VLOOKUP($A155,parlvotes_lh!$A$11:$ZZ$200,306,FALSE))=TRUE,"",IF(VLOOKUP($A155,parlvotes_lh!$A$11:$ZZ$200,306,FALSE)=0,"",VLOOKUP($A155,parlvotes_lh!$A$11:$ZZ$200,306,FALSE)))</f>
        <v/>
      </c>
      <c r="Z155" s="221" t="str">
        <f>IF(ISERROR(VLOOKUP($A155,parlvotes_lh!$A$11:$ZZ$200,326,FALSE))=TRUE,"",IF(VLOOKUP($A155,parlvotes_lh!$A$11:$ZZ$200,326,FALSE)=0,"",VLOOKUP($A155,parlvotes_lh!$A$11:$ZZ$200,326,FALSE)))</f>
        <v/>
      </c>
      <c r="AA155" s="221" t="str">
        <f>IF(ISERROR(VLOOKUP($A155,parlvotes_lh!$A$11:$ZZ$200,346,FALSE))=TRUE,"",IF(VLOOKUP($A155,parlvotes_lh!$A$11:$ZZ$200,346,FALSE)=0,"",VLOOKUP($A155,parlvotes_lh!$A$11:$ZZ$200,346,FALSE)))</f>
        <v/>
      </c>
      <c r="AB155" s="221" t="str">
        <f>IF(ISERROR(VLOOKUP($A155,parlvotes_lh!$A$11:$ZZ$200,366,FALSE))=TRUE,"",IF(VLOOKUP($A155,parlvotes_lh!$A$11:$ZZ$200,366,FALSE)=0,"",VLOOKUP($A155,parlvotes_lh!$A$11:$ZZ$200,366,FALSE)))</f>
        <v/>
      </c>
      <c r="AC155" s="221" t="str">
        <f>IF(ISERROR(VLOOKUP($A155,parlvotes_lh!$A$11:$ZZ$200,386,FALSE))=TRUE,"",IF(VLOOKUP($A155,parlvotes_lh!$A$11:$ZZ$200,386,FALSE)=0,"",VLOOKUP($A155,parlvotes_lh!$A$11:$ZZ$200,386,FALSE)))</f>
        <v/>
      </c>
    </row>
    <row r="156" spans="1:29" ht="13.5" customHeight="1" x14ac:dyDescent="0.25">
      <c r="A156" s="215"/>
      <c r="B156" s="98" t="str">
        <f>IF(A156="","",MID(info_weblinks!$C$3,32,3))</f>
        <v/>
      </c>
      <c r="C156" s="98" t="str">
        <f>IF(info_parties!G156="","",info_parties!G156)</f>
        <v/>
      </c>
      <c r="D156" s="98" t="str">
        <f>IF(info_parties!K156="","",info_parties!K156)</f>
        <v/>
      </c>
      <c r="E156" s="98" t="str">
        <f>IF(info_parties!H156="","",info_parties!H156)</f>
        <v/>
      </c>
      <c r="F156" s="216" t="str">
        <f t="shared" si="16"/>
        <v/>
      </c>
      <c r="G156" s="217" t="str">
        <f t="shared" si="17"/>
        <v/>
      </c>
      <c r="H156" s="218" t="str">
        <f t="shared" si="18"/>
        <v/>
      </c>
      <c r="I156" s="219" t="str">
        <f t="shared" si="19"/>
        <v/>
      </c>
      <c r="J156" s="220" t="str">
        <f>IF(ISERROR(VLOOKUP($A156,parlvotes_lh!$A$11:$ZZ$200,6,FALSE))=TRUE,"",IF(VLOOKUP($A156,parlvotes_lh!$A$11:$ZZ$200,6,FALSE)=0,"",VLOOKUP($A156,parlvotes_lh!$A$11:$ZZ$200,6,FALSE)))</f>
        <v/>
      </c>
      <c r="K156" s="220" t="str">
        <f>IF(ISERROR(VLOOKUP($A156,parlvotes_lh!$A$11:$ZZ$200,26,FALSE))=TRUE,"",IF(VLOOKUP($A156,parlvotes_lh!$A$11:$ZZ$200,26,FALSE)=0,"",VLOOKUP($A156,parlvotes_lh!$A$11:$ZZ$200,26,FALSE)))</f>
        <v/>
      </c>
      <c r="L156" s="220" t="str">
        <f>IF(ISERROR(VLOOKUP($A156,parlvotes_lh!$A$11:$ZZ$200,46,FALSE))=TRUE,"",IF(VLOOKUP($A156,parlvotes_lh!$A$11:$ZZ$200,46,FALSE)=0,"",VLOOKUP($A156,parlvotes_lh!$A$11:$ZZ$200,46,FALSE)))</f>
        <v/>
      </c>
      <c r="M156" s="220" t="str">
        <f>IF(ISERROR(VLOOKUP($A156,parlvotes_lh!$A$11:$ZZ$200,66,FALSE))=TRUE,"",IF(VLOOKUP($A156,parlvotes_lh!$A$11:$ZZ$200,66,FALSE)=0,"",VLOOKUP($A156,parlvotes_lh!$A$11:$ZZ$200,66,FALSE)))</f>
        <v/>
      </c>
      <c r="N156" s="220" t="str">
        <f>IF(ISERROR(VLOOKUP($A156,parlvotes_lh!$A$11:$ZZ$200,86,FALSE))=TRUE,"",IF(VLOOKUP($A156,parlvotes_lh!$A$11:$ZZ$200,86,FALSE)=0,"",VLOOKUP($A156,parlvotes_lh!$A$11:$ZZ$200,86,FALSE)))</f>
        <v/>
      </c>
      <c r="O156" s="220" t="str">
        <f>IF(ISERROR(VLOOKUP($A156,parlvotes_lh!$A$11:$ZZ$200,106,FALSE))=TRUE,"",IF(VLOOKUP($A156,parlvotes_lh!$A$11:$ZZ$200,106,FALSE)=0,"",VLOOKUP($A156,parlvotes_lh!$A$11:$ZZ$200,106,FALSE)))</f>
        <v/>
      </c>
      <c r="P156" s="220" t="str">
        <f>IF(ISERROR(VLOOKUP($A156,parlvotes_lh!$A$11:$ZZ$200,126,FALSE))=TRUE,"",IF(VLOOKUP($A156,parlvotes_lh!$A$11:$ZZ$200,126,FALSE)=0,"",VLOOKUP($A156,parlvotes_lh!$A$11:$ZZ$200,126,FALSE)))</f>
        <v/>
      </c>
      <c r="Q156" s="221" t="str">
        <f>IF(ISERROR(VLOOKUP($A156,parlvotes_lh!$A$11:$ZZ$200,146,FALSE))=TRUE,"",IF(VLOOKUP($A156,parlvotes_lh!$A$11:$ZZ$200,146,FALSE)=0,"",VLOOKUP($A156,parlvotes_lh!$A$11:$ZZ$200,146,FALSE)))</f>
        <v/>
      </c>
      <c r="R156" s="221" t="str">
        <f>IF(ISERROR(VLOOKUP($A156,parlvotes_lh!$A$11:$ZZ$200,166,FALSE))=TRUE,"",IF(VLOOKUP($A156,parlvotes_lh!$A$11:$ZZ$200,166,FALSE)=0,"",VLOOKUP($A156,parlvotes_lh!$A$11:$ZZ$200,166,FALSE)))</f>
        <v/>
      </c>
      <c r="S156" s="221" t="str">
        <f>IF(ISERROR(VLOOKUP($A156,parlvotes_lh!$A$11:$ZZ$200,186,FALSE))=TRUE,"",IF(VLOOKUP($A156,parlvotes_lh!$A$11:$ZZ$200,186,FALSE)=0,"",VLOOKUP($A156,parlvotes_lh!$A$11:$ZZ$200,186,FALSE)))</f>
        <v/>
      </c>
      <c r="T156" s="221" t="str">
        <f>IF(ISERROR(VLOOKUP($A156,parlvotes_lh!$A$11:$ZZ$200,206,FALSE))=TRUE,"",IF(VLOOKUP($A156,parlvotes_lh!$A$11:$ZZ$200,206,FALSE)=0,"",VLOOKUP($A156,parlvotes_lh!$A$11:$ZZ$200,206,FALSE)))</f>
        <v/>
      </c>
      <c r="U156" s="221" t="str">
        <f>IF(ISERROR(VLOOKUP($A156,parlvotes_lh!$A$11:$ZZ$200,226,FALSE))=TRUE,"",IF(VLOOKUP($A156,parlvotes_lh!$A$11:$ZZ$200,226,FALSE)=0,"",VLOOKUP($A156,parlvotes_lh!$A$11:$ZZ$200,226,FALSE)))</f>
        <v/>
      </c>
      <c r="V156" s="221" t="str">
        <f>IF(ISERROR(VLOOKUP($A156,parlvotes_lh!$A$11:$ZZ$200,246,FALSE))=TRUE,"",IF(VLOOKUP($A156,parlvotes_lh!$A$11:$ZZ$200,246,FALSE)=0,"",VLOOKUP($A156,parlvotes_lh!$A$11:$ZZ$200,246,FALSE)))</f>
        <v/>
      </c>
      <c r="W156" s="221" t="str">
        <f>IF(ISERROR(VLOOKUP($A156,parlvotes_lh!$A$11:$ZZ$200,266,FALSE))=TRUE,"",IF(VLOOKUP($A156,parlvotes_lh!$A$11:$ZZ$200,266,FALSE)=0,"",VLOOKUP($A156,parlvotes_lh!$A$11:$ZZ$200,266,FALSE)))</f>
        <v/>
      </c>
      <c r="X156" s="221" t="str">
        <f>IF(ISERROR(VLOOKUP($A156,parlvotes_lh!$A$11:$ZZ$200,286,FALSE))=TRUE,"",IF(VLOOKUP($A156,parlvotes_lh!$A$11:$ZZ$200,286,FALSE)=0,"",VLOOKUP($A156,parlvotes_lh!$A$11:$ZZ$200,286,FALSE)))</f>
        <v/>
      </c>
      <c r="Y156" s="221" t="str">
        <f>IF(ISERROR(VLOOKUP($A156,parlvotes_lh!$A$11:$ZZ$200,306,FALSE))=TRUE,"",IF(VLOOKUP($A156,parlvotes_lh!$A$11:$ZZ$200,306,FALSE)=0,"",VLOOKUP($A156,parlvotes_lh!$A$11:$ZZ$200,306,FALSE)))</f>
        <v/>
      </c>
      <c r="Z156" s="221" t="str">
        <f>IF(ISERROR(VLOOKUP($A156,parlvotes_lh!$A$11:$ZZ$200,326,FALSE))=TRUE,"",IF(VLOOKUP($A156,parlvotes_lh!$A$11:$ZZ$200,326,FALSE)=0,"",VLOOKUP($A156,parlvotes_lh!$A$11:$ZZ$200,326,FALSE)))</f>
        <v/>
      </c>
      <c r="AA156" s="221" t="str">
        <f>IF(ISERROR(VLOOKUP($A156,parlvotes_lh!$A$11:$ZZ$200,346,FALSE))=TRUE,"",IF(VLOOKUP($A156,parlvotes_lh!$A$11:$ZZ$200,346,FALSE)=0,"",VLOOKUP($A156,parlvotes_lh!$A$11:$ZZ$200,346,FALSE)))</f>
        <v/>
      </c>
      <c r="AB156" s="221" t="str">
        <f>IF(ISERROR(VLOOKUP($A156,parlvotes_lh!$A$11:$ZZ$200,366,FALSE))=TRUE,"",IF(VLOOKUP($A156,parlvotes_lh!$A$11:$ZZ$200,366,FALSE)=0,"",VLOOKUP($A156,parlvotes_lh!$A$11:$ZZ$200,366,FALSE)))</f>
        <v/>
      </c>
      <c r="AC156" s="221" t="str">
        <f>IF(ISERROR(VLOOKUP($A156,parlvotes_lh!$A$11:$ZZ$200,386,FALSE))=TRUE,"",IF(VLOOKUP($A156,parlvotes_lh!$A$11:$ZZ$200,386,FALSE)=0,"",VLOOKUP($A156,parlvotes_lh!$A$11:$ZZ$200,386,FALSE)))</f>
        <v/>
      </c>
    </row>
    <row r="157" spans="1:29" ht="13.5" customHeight="1" x14ac:dyDescent="0.25">
      <c r="A157" s="215"/>
      <c r="B157" s="98" t="str">
        <f>IF(A157="","",MID(info_weblinks!$C$3,32,3))</f>
        <v/>
      </c>
      <c r="C157" s="98" t="str">
        <f>IF(info_parties!G157="","",info_parties!G157)</f>
        <v/>
      </c>
      <c r="D157" s="98" t="str">
        <f>IF(info_parties!K157="","",info_parties!K157)</f>
        <v/>
      </c>
      <c r="E157" s="98" t="str">
        <f>IF(info_parties!H157="","",info_parties!H157)</f>
        <v/>
      </c>
      <c r="F157" s="216" t="str">
        <f t="shared" si="16"/>
        <v/>
      </c>
      <c r="G157" s="217" t="str">
        <f t="shared" si="17"/>
        <v/>
      </c>
      <c r="H157" s="218" t="str">
        <f t="shared" si="18"/>
        <v/>
      </c>
      <c r="I157" s="219" t="str">
        <f t="shared" si="19"/>
        <v/>
      </c>
      <c r="J157" s="220" t="str">
        <f>IF(ISERROR(VLOOKUP($A157,parlvotes_lh!$A$11:$ZZ$200,6,FALSE))=TRUE,"",IF(VLOOKUP($A157,parlvotes_lh!$A$11:$ZZ$200,6,FALSE)=0,"",VLOOKUP($A157,parlvotes_lh!$A$11:$ZZ$200,6,FALSE)))</f>
        <v/>
      </c>
      <c r="K157" s="220" t="str">
        <f>IF(ISERROR(VLOOKUP($A157,parlvotes_lh!$A$11:$ZZ$200,26,FALSE))=TRUE,"",IF(VLOOKUP($A157,parlvotes_lh!$A$11:$ZZ$200,26,FALSE)=0,"",VLOOKUP($A157,parlvotes_lh!$A$11:$ZZ$200,26,FALSE)))</f>
        <v/>
      </c>
      <c r="L157" s="220" t="str">
        <f>IF(ISERROR(VLOOKUP($A157,parlvotes_lh!$A$11:$ZZ$200,46,FALSE))=TRUE,"",IF(VLOOKUP($A157,parlvotes_lh!$A$11:$ZZ$200,46,FALSE)=0,"",VLOOKUP($A157,parlvotes_lh!$A$11:$ZZ$200,46,FALSE)))</f>
        <v/>
      </c>
      <c r="M157" s="220" t="str">
        <f>IF(ISERROR(VLOOKUP($A157,parlvotes_lh!$A$11:$ZZ$200,66,FALSE))=TRUE,"",IF(VLOOKUP($A157,parlvotes_lh!$A$11:$ZZ$200,66,FALSE)=0,"",VLOOKUP($A157,parlvotes_lh!$A$11:$ZZ$200,66,FALSE)))</f>
        <v/>
      </c>
      <c r="N157" s="220" t="str">
        <f>IF(ISERROR(VLOOKUP($A157,parlvotes_lh!$A$11:$ZZ$200,86,FALSE))=TRUE,"",IF(VLOOKUP($A157,parlvotes_lh!$A$11:$ZZ$200,86,FALSE)=0,"",VLOOKUP($A157,parlvotes_lh!$A$11:$ZZ$200,86,FALSE)))</f>
        <v/>
      </c>
      <c r="O157" s="220" t="str">
        <f>IF(ISERROR(VLOOKUP($A157,parlvotes_lh!$A$11:$ZZ$200,106,FALSE))=TRUE,"",IF(VLOOKUP($A157,parlvotes_lh!$A$11:$ZZ$200,106,FALSE)=0,"",VLOOKUP($A157,parlvotes_lh!$A$11:$ZZ$200,106,FALSE)))</f>
        <v/>
      </c>
      <c r="P157" s="220" t="str">
        <f>IF(ISERROR(VLOOKUP($A157,parlvotes_lh!$A$11:$ZZ$200,126,FALSE))=TRUE,"",IF(VLOOKUP($A157,parlvotes_lh!$A$11:$ZZ$200,126,FALSE)=0,"",VLOOKUP($A157,parlvotes_lh!$A$11:$ZZ$200,126,FALSE)))</f>
        <v/>
      </c>
      <c r="Q157" s="221" t="str">
        <f>IF(ISERROR(VLOOKUP($A157,parlvotes_lh!$A$11:$ZZ$200,146,FALSE))=TRUE,"",IF(VLOOKUP($A157,parlvotes_lh!$A$11:$ZZ$200,146,FALSE)=0,"",VLOOKUP($A157,parlvotes_lh!$A$11:$ZZ$200,146,FALSE)))</f>
        <v/>
      </c>
      <c r="R157" s="221" t="str">
        <f>IF(ISERROR(VLOOKUP($A157,parlvotes_lh!$A$11:$ZZ$200,166,FALSE))=TRUE,"",IF(VLOOKUP($A157,parlvotes_lh!$A$11:$ZZ$200,166,FALSE)=0,"",VLOOKUP($A157,parlvotes_lh!$A$11:$ZZ$200,166,FALSE)))</f>
        <v/>
      </c>
      <c r="S157" s="221" t="str">
        <f>IF(ISERROR(VLOOKUP($A157,parlvotes_lh!$A$11:$ZZ$200,186,FALSE))=TRUE,"",IF(VLOOKUP($A157,parlvotes_lh!$A$11:$ZZ$200,186,FALSE)=0,"",VLOOKUP($A157,parlvotes_lh!$A$11:$ZZ$200,186,FALSE)))</f>
        <v/>
      </c>
      <c r="T157" s="221" t="str">
        <f>IF(ISERROR(VLOOKUP($A157,parlvotes_lh!$A$11:$ZZ$200,206,FALSE))=TRUE,"",IF(VLOOKUP($A157,parlvotes_lh!$A$11:$ZZ$200,206,FALSE)=0,"",VLOOKUP($A157,parlvotes_lh!$A$11:$ZZ$200,206,FALSE)))</f>
        <v/>
      </c>
      <c r="U157" s="221" t="str">
        <f>IF(ISERROR(VLOOKUP($A157,parlvotes_lh!$A$11:$ZZ$200,226,FALSE))=TRUE,"",IF(VLOOKUP($A157,parlvotes_lh!$A$11:$ZZ$200,226,FALSE)=0,"",VLOOKUP($A157,parlvotes_lh!$A$11:$ZZ$200,226,FALSE)))</f>
        <v/>
      </c>
      <c r="V157" s="221" t="str">
        <f>IF(ISERROR(VLOOKUP($A157,parlvotes_lh!$A$11:$ZZ$200,246,FALSE))=TRUE,"",IF(VLOOKUP($A157,parlvotes_lh!$A$11:$ZZ$200,246,FALSE)=0,"",VLOOKUP($A157,parlvotes_lh!$A$11:$ZZ$200,246,FALSE)))</f>
        <v/>
      </c>
      <c r="W157" s="221" t="str">
        <f>IF(ISERROR(VLOOKUP($A157,parlvotes_lh!$A$11:$ZZ$200,266,FALSE))=TRUE,"",IF(VLOOKUP($A157,parlvotes_lh!$A$11:$ZZ$200,266,FALSE)=0,"",VLOOKUP($A157,parlvotes_lh!$A$11:$ZZ$200,266,FALSE)))</f>
        <v/>
      </c>
      <c r="X157" s="221" t="str">
        <f>IF(ISERROR(VLOOKUP($A157,parlvotes_lh!$A$11:$ZZ$200,286,FALSE))=TRUE,"",IF(VLOOKUP($A157,parlvotes_lh!$A$11:$ZZ$200,286,FALSE)=0,"",VLOOKUP($A157,parlvotes_lh!$A$11:$ZZ$200,286,FALSE)))</f>
        <v/>
      </c>
      <c r="Y157" s="221" t="str">
        <f>IF(ISERROR(VLOOKUP($A157,parlvotes_lh!$A$11:$ZZ$200,306,FALSE))=TRUE,"",IF(VLOOKUP($A157,parlvotes_lh!$A$11:$ZZ$200,306,FALSE)=0,"",VLOOKUP($A157,parlvotes_lh!$A$11:$ZZ$200,306,FALSE)))</f>
        <v/>
      </c>
      <c r="Z157" s="221" t="str">
        <f>IF(ISERROR(VLOOKUP($A157,parlvotes_lh!$A$11:$ZZ$200,326,FALSE))=TRUE,"",IF(VLOOKUP($A157,parlvotes_lh!$A$11:$ZZ$200,326,FALSE)=0,"",VLOOKUP($A157,parlvotes_lh!$A$11:$ZZ$200,326,FALSE)))</f>
        <v/>
      </c>
      <c r="AA157" s="221" t="str">
        <f>IF(ISERROR(VLOOKUP($A157,parlvotes_lh!$A$11:$ZZ$200,346,FALSE))=TRUE,"",IF(VLOOKUP($A157,parlvotes_lh!$A$11:$ZZ$200,346,FALSE)=0,"",VLOOKUP($A157,parlvotes_lh!$A$11:$ZZ$200,346,FALSE)))</f>
        <v/>
      </c>
      <c r="AB157" s="221" t="str">
        <f>IF(ISERROR(VLOOKUP($A157,parlvotes_lh!$A$11:$ZZ$200,366,FALSE))=TRUE,"",IF(VLOOKUP($A157,parlvotes_lh!$A$11:$ZZ$200,366,FALSE)=0,"",VLOOKUP($A157,parlvotes_lh!$A$11:$ZZ$200,366,FALSE)))</f>
        <v/>
      </c>
      <c r="AC157" s="221" t="str">
        <f>IF(ISERROR(VLOOKUP($A157,parlvotes_lh!$A$11:$ZZ$200,386,FALSE))=TRUE,"",IF(VLOOKUP($A157,parlvotes_lh!$A$11:$ZZ$200,386,FALSE)=0,"",VLOOKUP($A157,parlvotes_lh!$A$11:$ZZ$200,386,FALSE)))</f>
        <v/>
      </c>
    </row>
    <row r="158" spans="1:29" ht="13.5" customHeight="1" x14ac:dyDescent="0.25">
      <c r="A158" s="215"/>
      <c r="B158" s="98" t="str">
        <f>IF(A158="","",MID(info_weblinks!$C$3,32,3))</f>
        <v/>
      </c>
      <c r="C158" s="98" t="str">
        <f>IF(info_parties!G158="","",info_parties!G158)</f>
        <v/>
      </c>
      <c r="D158" s="98" t="str">
        <f>IF(info_parties!K158="","",info_parties!K158)</f>
        <v/>
      </c>
      <c r="E158" s="98" t="str">
        <f>IF(info_parties!H158="","",info_parties!H158)</f>
        <v/>
      </c>
      <c r="F158" s="216" t="str">
        <f t="shared" si="16"/>
        <v/>
      </c>
      <c r="G158" s="217" t="str">
        <f t="shared" si="17"/>
        <v/>
      </c>
      <c r="H158" s="218" t="str">
        <f t="shared" si="18"/>
        <v/>
      </c>
      <c r="I158" s="219" t="str">
        <f t="shared" si="19"/>
        <v/>
      </c>
      <c r="J158" s="220" t="str">
        <f>IF(ISERROR(VLOOKUP($A158,parlvotes_lh!$A$11:$ZZ$200,6,FALSE))=TRUE,"",IF(VLOOKUP($A158,parlvotes_lh!$A$11:$ZZ$200,6,FALSE)=0,"",VLOOKUP($A158,parlvotes_lh!$A$11:$ZZ$200,6,FALSE)))</f>
        <v/>
      </c>
      <c r="K158" s="220" t="str">
        <f>IF(ISERROR(VLOOKUP($A158,parlvotes_lh!$A$11:$ZZ$200,26,FALSE))=TRUE,"",IF(VLOOKUP($A158,parlvotes_lh!$A$11:$ZZ$200,26,FALSE)=0,"",VLOOKUP($A158,parlvotes_lh!$A$11:$ZZ$200,26,FALSE)))</f>
        <v/>
      </c>
      <c r="L158" s="220" t="str">
        <f>IF(ISERROR(VLOOKUP($A158,parlvotes_lh!$A$11:$ZZ$200,46,FALSE))=TRUE,"",IF(VLOOKUP($A158,parlvotes_lh!$A$11:$ZZ$200,46,FALSE)=0,"",VLOOKUP($A158,parlvotes_lh!$A$11:$ZZ$200,46,FALSE)))</f>
        <v/>
      </c>
      <c r="M158" s="220" t="str">
        <f>IF(ISERROR(VLOOKUP($A158,parlvotes_lh!$A$11:$ZZ$200,66,FALSE))=TRUE,"",IF(VLOOKUP($A158,parlvotes_lh!$A$11:$ZZ$200,66,FALSE)=0,"",VLOOKUP($A158,parlvotes_lh!$A$11:$ZZ$200,66,FALSE)))</f>
        <v/>
      </c>
      <c r="N158" s="220" t="str">
        <f>IF(ISERROR(VLOOKUP($A158,parlvotes_lh!$A$11:$ZZ$200,86,FALSE))=TRUE,"",IF(VLOOKUP($A158,parlvotes_lh!$A$11:$ZZ$200,86,FALSE)=0,"",VLOOKUP($A158,parlvotes_lh!$A$11:$ZZ$200,86,FALSE)))</f>
        <v/>
      </c>
      <c r="O158" s="220" t="str">
        <f>IF(ISERROR(VLOOKUP($A158,parlvotes_lh!$A$11:$ZZ$200,106,FALSE))=TRUE,"",IF(VLOOKUP($A158,parlvotes_lh!$A$11:$ZZ$200,106,FALSE)=0,"",VLOOKUP($A158,parlvotes_lh!$A$11:$ZZ$200,106,FALSE)))</f>
        <v/>
      </c>
      <c r="P158" s="220" t="str">
        <f>IF(ISERROR(VLOOKUP($A158,parlvotes_lh!$A$11:$ZZ$200,126,FALSE))=TRUE,"",IF(VLOOKUP($A158,parlvotes_lh!$A$11:$ZZ$200,126,FALSE)=0,"",VLOOKUP($A158,parlvotes_lh!$A$11:$ZZ$200,126,FALSE)))</f>
        <v/>
      </c>
      <c r="Q158" s="221" t="str">
        <f>IF(ISERROR(VLOOKUP($A158,parlvotes_lh!$A$11:$ZZ$200,146,FALSE))=TRUE,"",IF(VLOOKUP($A158,parlvotes_lh!$A$11:$ZZ$200,146,FALSE)=0,"",VLOOKUP($A158,parlvotes_lh!$A$11:$ZZ$200,146,FALSE)))</f>
        <v/>
      </c>
      <c r="R158" s="221" t="str">
        <f>IF(ISERROR(VLOOKUP($A158,parlvotes_lh!$A$11:$ZZ$200,166,FALSE))=TRUE,"",IF(VLOOKUP($A158,parlvotes_lh!$A$11:$ZZ$200,166,FALSE)=0,"",VLOOKUP($A158,parlvotes_lh!$A$11:$ZZ$200,166,FALSE)))</f>
        <v/>
      </c>
      <c r="S158" s="221" t="str">
        <f>IF(ISERROR(VLOOKUP($A158,parlvotes_lh!$A$11:$ZZ$200,186,FALSE))=TRUE,"",IF(VLOOKUP($A158,parlvotes_lh!$A$11:$ZZ$200,186,FALSE)=0,"",VLOOKUP($A158,parlvotes_lh!$A$11:$ZZ$200,186,FALSE)))</f>
        <v/>
      </c>
      <c r="T158" s="221" t="str">
        <f>IF(ISERROR(VLOOKUP($A158,parlvotes_lh!$A$11:$ZZ$200,206,FALSE))=TRUE,"",IF(VLOOKUP($A158,parlvotes_lh!$A$11:$ZZ$200,206,FALSE)=0,"",VLOOKUP($A158,parlvotes_lh!$A$11:$ZZ$200,206,FALSE)))</f>
        <v/>
      </c>
      <c r="U158" s="221" t="str">
        <f>IF(ISERROR(VLOOKUP($A158,parlvotes_lh!$A$11:$ZZ$200,226,FALSE))=TRUE,"",IF(VLOOKUP($A158,parlvotes_lh!$A$11:$ZZ$200,226,FALSE)=0,"",VLOOKUP($A158,parlvotes_lh!$A$11:$ZZ$200,226,FALSE)))</f>
        <v/>
      </c>
      <c r="V158" s="221" t="str">
        <f>IF(ISERROR(VLOOKUP($A158,parlvotes_lh!$A$11:$ZZ$200,246,FALSE))=TRUE,"",IF(VLOOKUP($A158,parlvotes_lh!$A$11:$ZZ$200,246,FALSE)=0,"",VLOOKUP($A158,parlvotes_lh!$A$11:$ZZ$200,246,FALSE)))</f>
        <v/>
      </c>
      <c r="W158" s="221" t="str">
        <f>IF(ISERROR(VLOOKUP($A158,parlvotes_lh!$A$11:$ZZ$200,266,FALSE))=TRUE,"",IF(VLOOKUP($A158,parlvotes_lh!$A$11:$ZZ$200,266,FALSE)=0,"",VLOOKUP($A158,parlvotes_lh!$A$11:$ZZ$200,266,FALSE)))</f>
        <v/>
      </c>
      <c r="X158" s="221" t="str">
        <f>IF(ISERROR(VLOOKUP($A158,parlvotes_lh!$A$11:$ZZ$200,286,FALSE))=TRUE,"",IF(VLOOKUP($A158,parlvotes_lh!$A$11:$ZZ$200,286,FALSE)=0,"",VLOOKUP($A158,parlvotes_lh!$A$11:$ZZ$200,286,FALSE)))</f>
        <v/>
      </c>
      <c r="Y158" s="221" t="str">
        <f>IF(ISERROR(VLOOKUP($A158,parlvotes_lh!$A$11:$ZZ$200,306,FALSE))=TRUE,"",IF(VLOOKUP($A158,parlvotes_lh!$A$11:$ZZ$200,306,FALSE)=0,"",VLOOKUP($A158,parlvotes_lh!$A$11:$ZZ$200,306,FALSE)))</f>
        <v/>
      </c>
      <c r="Z158" s="221" t="str">
        <f>IF(ISERROR(VLOOKUP($A158,parlvotes_lh!$A$11:$ZZ$200,326,FALSE))=TRUE,"",IF(VLOOKUP($A158,parlvotes_lh!$A$11:$ZZ$200,326,FALSE)=0,"",VLOOKUP($A158,parlvotes_lh!$A$11:$ZZ$200,326,FALSE)))</f>
        <v/>
      </c>
      <c r="AA158" s="221" t="str">
        <f>IF(ISERROR(VLOOKUP($A158,parlvotes_lh!$A$11:$ZZ$200,346,FALSE))=TRUE,"",IF(VLOOKUP($A158,parlvotes_lh!$A$11:$ZZ$200,346,FALSE)=0,"",VLOOKUP($A158,parlvotes_lh!$A$11:$ZZ$200,346,FALSE)))</f>
        <v/>
      </c>
      <c r="AB158" s="221" t="str">
        <f>IF(ISERROR(VLOOKUP($A158,parlvotes_lh!$A$11:$ZZ$200,366,FALSE))=TRUE,"",IF(VLOOKUP($A158,parlvotes_lh!$A$11:$ZZ$200,366,FALSE)=0,"",VLOOKUP($A158,parlvotes_lh!$A$11:$ZZ$200,366,FALSE)))</f>
        <v/>
      </c>
      <c r="AC158" s="221" t="str">
        <f>IF(ISERROR(VLOOKUP($A158,parlvotes_lh!$A$11:$ZZ$200,386,FALSE))=TRUE,"",IF(VLOOKUP($A158,parlvotes_lh!$A$11:$ZZ$200,386,FALSE)=0,"",VLOOKUP($A158,parlvotes_lh!$A$11:$ZZ$200,386,FALSE)))</f>
        <v/>
      </c>
    </row>
    <row r="159" spans="1:29" ht="13.5" customHeight="1" x14ac:dyDescent="0.25">
      <c r="A159" s="215"/>
      <c r="B159" s="98" t="str">
        <f>IF(A159="","",MID(info_weblinks!$C$3,32,3))</f>
        <v/>
      </c>
      <c r="C159" s="98" t="str">
        <f>IF(info_parties!G159="","",info_parties!G159)</f>
        <v/>
      </c>
      <c r="D159" s="98" t="str">
        <f>IF(info_parties!K159="","",info_parties!K159)</f>
        <v/>
      </c>
      <c r="E159" s="98" t="str">
        <f>IF(info_parties!H159="","",info_parties!H159)</f>
        <v/>
      </c>
      <c r="F159" s="216" t="str">
        <f t="shared" si="16"/>
        <v/>
      </c>
      <c r="G159" s="217" t="str">
        <f t="shared" si="17"/>
        <v/>
      </c>
      <c r="H159" s="218" t="str">
        <f t="shared" si="18"/>
        <v/>
      </c>
      <c r="I159" s="219" t="str">
        <f t="shared" si="19"/>
        <v/>
      </c>
      <c r="J159" s="220" t="str">
        <f>IF(ISERROR(VLOOKUP($A159,parlvotes_lh!$A$11:$ZZ$200,6,FALSE))=TRUE,"",IF(VLOOKUP($A159,parlvotes_lh!$A$11:$ZZ$200,6,FALSE)=0,"",VLOOKUP($A159,parlvotes_lh!$A$11:$ZZ$200,6,FALSE)))</f>
        <v/>
      </c>
      <c r="K159" s="220" t="str">
        <f>IF(ISERROR(VLOOKUP($A159,parlvotes_lh!$A$11:$ZZ$200,26,FALSE))=TRUE,"",IF(VLOOKUP($A159,parlvotes_lh!$A$11:$ZZ$200,26,FALSE)=0,"",VLOOKUP($A159,parlvotes_lh!$A$11:$ZZ$200,26,FALSE)))</f>
        <v/>
      </c>
      <c r="L159" s="220" t="str">
        <f>IF(ISERROR(VLOOKUP($A159,parlvotes_lh!$A$11:$ZZ$200,46,FALSE))=TRUE,"",IF(VLOOKUP($A159,parlvotes_lh!$A$11:$ZZ$200,46,FALSE)=0,"",VLOOKUP($A159,parlvotes_lh!$A$11:$ZZ$200,46,FALSE)))</f>
        <v/>
      </c>
      <c r="M159" s="220" t="str">
        <f>IF(ISERROR(VLOOKUP($A159,parlvotes_lh!$A$11:$ZZ$200,66,FALSE))=TRUE,"",IF(VLOOKUP($A159,parlvotes_lh!$A$11:$ZZ$200,66,FALSE)=0,"",VLOOKUP($A159,parlvotes_lh!$A$11:$ZZ$200,66,FALSE)))</f>
        <v/>
      </c>
      <c r="N159" s="220" t="str">
        <f>IF(ISERROR(VLOOKUP($A159,parlvotes_lh!$A$11:$ZZ$200,86,FALSE))=TRUE,"",IF(VLOOKUP($A159,parlvotes_lh!$A$11:$ZZ$200,86,FALSE)=0,"",VLOOKUP($A159,parlvotes_lh!$A$11:$ZZ$200,86,FALSE)))</f>
        <v/>
      </c>
      <c r="O159" s="220" t="str">
        <f>IF(ISERROR(VLOOKUP($A159,parlvotes_lh!$A$11:$ZZ$200,106,FALSE))=TRUE,"",IF(VLOOKUP($A159,parlvotes_lh!$A$11:$ZZ$200,106,FALSE)=0,"",VLOOKUP($A159,parlvotes_lh!$A$11:$ZZ$200,106,FALSE)))</f>
        <v/>
      </c>
      <c r="P159" s="220" t="str">
        <f>IF(ISERROR(VLOOKUP($A159,parlvotes_lh!$A$11:$ZZ$200,126,FALSE))=TRUE,"",IF(VLOOKUP($A159,parlvotes_lh!$A$11:$ZZ$200,126,FALSE)=0,"",VLOOKUP($A159,parlvotes_lh!$A$11:$ZZ$200,126,FALSE)))</f>
        <v/>
      </c>
      <c r="Q159" s="221" t="str">
        <f>IF(ISERROR(VLOOKUP($A159,parlvotes_lh!$A$11:$ZZ$200,146,FALSE))=TRUE,"",IF(VLOOKUP($A159,parlvotes_lh!$A$11:$ZZ$200,146,FALSE)=0,"",VLOOKUP($A159,parlvotes_lh!$A$11:$ZZ$200,146,FALSE)))</f>
        <v/>
      </c>
      <c r="R159" s="221" t="str">
        <f>IF(ISERROR(VLOOKUP($A159,parlvotes_lh!$A$11:$ZZ$200,166,FALSE))=TRUE,"",IF(VLOOKUP($A159,parlvotes_lh!$A$11:$ZZ$200,166,FALSE)=0,"",VLOOKUP($A159,parlvotes_lh!$A$11:$ZZ$200,166,FALSE)))</f>
        <v/>
      </c>
      <c r="S159" s="221" t="str">
        <f>IF(ISERROR(VLOOKUP($A159,parlvotes_lh!$A$11:$ZZ$200,186,FALSE))=TRUE,"",IF(VLOOKUP($A159,parlvotes_lh!$A$11:$ZZ$200,186,FALSE)=0,"",VLOOKUP($A159,parlvotes_lh!$A$11:$ZZ$200,186,FALSE)))</f>
        <v/>
      </c>
      <c r="T159" s="221" t="str">
        <f>IF(ISERROR(VLOOKUP($A159,parlvotes_lh!$A$11:$ZZ$200,206,FALSE))=TRUE,"",IF(VLOOKUP($A159,parlvotes_lh!$A$11:$ZZ$200,206,FALSE)=0,"",VLOOKUP($A159,parlvotes_lh!$A$11:$ZZ$200,206,FALSE)))</f>
        <v/>
      </c>
      <c r="U159" s="221" t="str">
        <f>IF(ISERROR(VLOOKUP($A159,parlvotes_lh!$A$11:$ZZ$200,226,FALSE))=TRUE,"",IF(VLOOKUP($A159,parlvotes_lh!$A$11:$ZZ$200,226,FALSE)=0,"",VLOOKUP($A159,parlvotes_lh!$A$11:$ZZ$200,226,FALSE)))</f>
        <v/>
      </c>
      <c r="V159" s="221" t="str">
        <f>IF(ISERROR(VLOOKUP($A159,parlvotes_lh!$A$11:$ZZ$200,246,FALSE))=TRUE,"",IF(VLOOKUP($A159,parlvotes_lh!$A$11:$ZZ$200,246,FALSE)=0,"",VLOOKUP($A159,parlvotes_lh!$A$11:$ZZ$200,246,FALSE)))</f>
        <v/>
      </c>
      <c r="W159" s="221" t="str">
        <f>IF(ISERROR(VLOOKUP($A159,parlvotes_lh!$A$11:$ZZ$200,266,FALSE))=TRUE,"",IF(VLOOKUP($A159,parlvotes_lh!$A$11:$ZZ$200,266,FALSE)=0,"",VLOOKUP($A159,parlvotes_lh!$A$11:$ZZ$200,266,FALSE)))</f>
        <v/>
      </c>
      <c r="X159" s="221" t="str">
        <f>IF(ISERROR(VLOOKUP($A159,parlvotes_lh!$A$11:$ZZ$200,286,FALSE))=TRUE,"",IF(VLOOKUP($A159,parlvotes_lh!$A$11:$ZZ$200,286,FALSE)=0,"",VLOOKUP($A159,parlvotes_lh!$A$11:$ZZ$200,286,FALSE)))</f>
        <v/>
      </c>
      <c r="Y159" s="221" t="str">
        <f>IF(ISERROR(VLOOKUP($A159,parlvotes_lh!$A$11:$ZZ$200,306,FALSE))=TRUE,"",IF(VLOOKUP($A159,parlvotes_lh!$A$11:$ZZ$200,306,FALSE)=0,"",VLOOKUP($A159,parlvotes_lh!$A$11:$ZZ$200,306,FALSE)))</f>
        <v/>
      </c>
      <c r="Z159" s="221" t="str">
        <f>IF(ISERROR(VLOOKUP($A159,parlvotes_lh!$A$11:$ZZ$200,326,FALSE))=TRUE,"",IF(VLOOKUP($A159,parlvotes_lh!$A$11:$ZZ$200,326,FALSE)=0,"",VLOOKUP($A159,parlvotes_lh!$A$11:$ZZ$200,326,FALSE)))</f>
        <v/>
      </c>
      <c r="AA159" s="221" t="str">
        <f>IF(ISERROR(VLOOKUP($A159,parlvotes_lh!$A$11:$ZZ$200,346,FALSE))=TRUE,"",IF(VLOOKUP($A159,parlvotes_lh!$A$11:$ZZ$200,346,FALSE)=0,"",VLOOKUP($A159,parlvotes_lh!$A$11:$ZZ$200,346,FALSE)))</f>
        <v/>
      </c>
      <c r="AB159" s="221" t="str">
        <f>IF(ISERROR(VLOOKUP($A159,parlvotes_lh!$A$11:$ZZ$200,366,FALSE))=TRUE,"",IF(VLOOKUP($A159,parlvotes_lh!$A$11:$ZZ$200,366,FALSE)=0,"",VLOOKUP($A159,parlvotes_lh!$A$11:$ZZ$200,366,FALSE)))</f>
        <v/>
      </c>
      <c r="AC159" s="221" t="str">
        <f>IF(ISERROR(VLOOKUP($A159,parlvotes_lh!$A$11:$ZZ$200,386,FALSE))=TRUE,"",IF(VLOOKUP($A159,parlvotes_lh!$A$11:$ZZ$200,386,FALSE)=0,"",VLOOKUP($A159,parlvotes_lh!$A$11:$ZZ$200,386,FALSE)))</f>
        <v/>
      </c>
    </row>
    <row r="160" spans="1:29" ht="13.5" customHeight="1" x14ac:dyDescent="0.25">
      <c r="A160" s="215"/>
      <c r="B160" s="98" t="str">
        <f>IF(A160="","",MID(info_weblinks!$C$3,32,3))</f>
        <v/>
      </c>
      <c r="C160" s="98" t="str">
        <f>IF(info_parties!G160="","",info_parties!G160)</f>
        <v/>
      </c>
      <c r="D160" s="98" t="str">
        <f>IF(info_parties!K160="","",info_parties!K160)</f>
        <v/>
      </c>
      <c r="E160" s="98" t="str">
        <f>IF(info_parties!H160="","",info_parties!H160)</f>
        <v/>
      </c>
      <c r="F160" s="216" t="str">
        <f t="shared" si="16"/>
        <v/>
      </c>
      <c r="G160" s="217" t="str">
        <f t="shared" si="17"/>
        <v/>
      </c>
      <c r="H160" s="218" t="str">
        <f t="shared" si="18"/>
        <v/>
      </c>
      <c r="I160" s="219" t="str">
        <f t="shared" si="19"/>
        <v/>
      </c>
      <c r="J160" s="220" t="str">
        <f>IF(ISERROR(VLOOKUP($A160,parlvotes_lh!$A$11:$ZZ$200,6,FALSE))=TRUE,"",IF(VLOOKUP($A160,parlvotes_lh!$A$11:$ZZ$200,6,FALSE)=0,"",VLOOKUP($A160,parlvotes_lh!$A$11:$ZZ$200,6,FALSE)))</f>
        <v/>
      </c>
      <c r="K160" s="220" t="str">
        <f>IF(ISERROR(VLOOKUP($A160,parlvotes_lh!$A$11:$ZZ$200,26,FALSE))=TRUE,"",IF(VLOOKUP($A160,parlvotes_lh!$A$11:$ZZ$200,26,FALSE)=0,"",VLOOKUP($A160,parlvotes_lh!$A$11:$ZZ$200,26,FALSE)))</f>
        <v/>
      </c>
      <c r="L160" s="220" t="str">
        <f>IF(ISERROR(VLOOKUP($A160,parlvotes_lh!$A$11:$ZZ$200,46,FALSE))=TRUE,"",IF(VLOOKUP($A160,parlvotes_lh!$A$11:$ZZ$200,46,FALSE)=0,"",VLOOKUP($A160,parlvotes_lh!$A$11:$ZZ$200,46,FALSE)))</f>
        <v/>
      </c>
      <c r="M160" s="220" t="str">
        <f>IF(ISERROR(VLOOKUP($A160,parlvotes_lh!$A$11:$ZZ$200,66,FALSE))=TRUE,"",IF(VLOOKUP($A160,parlvotes_lh!$A$11:$ZZ$200,66,FALSE)=0,"",VLOOKUP($A160,parlvotes_lh!$A$11:$ZZ$200,66,FALSE)))</f>
        <v/>
      </c>
      <c r="N160" s="220" t="str">
        <f>IF(ISERROR(VLOOKUP($A160,parlvotes_lh!$A$11:$ZZ$200,86,FALSE))=TRUE,"",IF(VLOOKUP($A160,parlvotes_lh!$A$11:$ZZ$200,86,FALSE)=0,"",VLOOKUP($A160,parlvotes_lh!$A$11:$ZZ$200,86,FALSE)))</f>
        <v/>
      </c>
      <c r="O160" s="220" t="str">
        <f>IF(ISERROR(VLOOKUP($A160,parlvotes_lh!$A$11:$ZZ$200,106,FALSE))=TRUE,"",IF(VLOOKUP($A160,parlvotes_lh!$A$11:$ZZ$200,106,FALSE)=0,"",VLOOKUP($A160,parlvotes_lh!$A$11:$ZZ$200,106,FALSE)))</f>
        <v/>
      </c>
      <c r="P160" s="220" t="str">
        <f>IF(ISERROR(VLOOKUP($A160,parlvotes_lh!$A$11:$ZZ$200,126,FALSE))=TRUE,"",IF(VLOOKUP($A160,parlvotes_lh!$A$11:$ZZ$200,126,FALSE)=0,"",VLOOKUP($A160,parlvotes_lh!$A$11:$ZZ$200,126,FALSE)))</f>
        <v/>
      </c>
      <c r="Q160" s="221" t="str">
        <f>IF(ISERROR(VLOOKUP($A160,parlvotes_lh!$A$11:$ZZ$200,146,FALSE))=TRUE,"",IF(VLOOKUP($A160,parlvotes_lh!$A$11:$ZZ$200,146,FALSE)=0,"",VLOOKUP($A160,parlvotes_lh!$A$11:$ZZ$200,146,FALSE)))</f>
        <v/>
      </c>
      <c r="R160" s="221" t="str">
        <f>IF(ISERROR(VLOOKUP($A160,parlvotes_lh!$A$11:$ZZ$200,166,FALSE))=TRUE,"",IF(VLOOKUP($A160,parlvotes_lh!$A$11:$ZZ$200,166,FALSE)=0,"",VLOOKUP($A160,parlvotes_lh!$A$11:$ZZ$200,166,FALSE)))</f>
        <v/>
      </c>
      <c r="S160" s="221" t="str">
        <f>IF(ISERROR(VLOOKUP($A160,parlvotes_lh!$A$11:$ZZ$200,186,FALSE))=TRUE,"",IF(VLOOKUP($A160,parlvotes_lh!$A$11:$ZZ$200,186,FALSE)=0,"",VLOOKUP($A160,parlvotes_lh!$A$11:$ZZ$200,186,FALSE)))</f>
        <v/>
      </c>
      <c r="T160" s="221" t="str">
        <f>IF(ISERROR(VLOOKUP($A160,parlvotes_lh!$A$11:$ZZ$200,206,FALSE))=TRUE,"",IF(VLOOKUP($A160,parlvotes_lh!$A$11:$ZZ$200,206,FALSE)=0,"",VLOOKUP($A160,parlvotes_lh!$A$11:$ZZ$200,206,FALSE)))</f>
        <v/>
      </c>
      <c r="U160" s="221" t="str">
        <f>IF(ISERROR(VLOOKUP($A160,parlvotes_lh!$A$11:$ZZ$200,226,FALSE))=TRUE,"",IF(VLOOKUP($A160,parlvotes_lh!$A$11:$ZZ$200,226,FALSE)=0,"",VLOOKUP($A160,parlvotes_lh!$A$11:$ZZ$200,226,FALSE)))</f>
        <v/>
      </c>
      <c r="V160" s="221" t="str">
        <f>IF(ISERROR(VLOOKUP($A160,parlvotes_lh!$A$11:$ZZ$200,246,FALSE))=TRUE,"",IF(VLOOKUP($A160,parlvotes_lh!$A$11:$ZZ$200,246,FALSE)=0,"",VLOOKUP($A160,parlvotes_lh!$A$11:$ZZ$200,246,FALSE)))</f>
        <v/>
      </c>
      <c r="W160" s="221" t="str">
        <f>IF(ISERROR(VLOOKUP($A160,parlvotes_lh!$A$11:$ZZ$200,266,FALSE))=TRUE,"",IF(VLOOKUP($A160,parlvotes_lh!$A$11:$ZZ$200,266,FALSE)=0,"",VLOOKUP($A160,parlvotes_lh!$A$11:$ZZ$200,266,FALSE)))</f>
        <v/>
      </c>
      <c r="X160" s="221" t="str">
        <f>IF(ISERROR(VLOOKUP($A160,parlvotes_lh!$A$11:$ZZ$200,286,FALSE))=TRUE,"",IF(VLOOKUP($A160,parlvotes_lh!$A$11:$ZZ$200,286,FALSE)=0,"",VLOOKUP($A160,parlvotes_lh!$A$11:$ZZ$200,286,FALSE)))</f>
        <v/>
      </c>
      <c r="Y160" s="221" t="str">
        <f>IF(ISERROR(VLOOKUP($A160,parlvotes_lh!$A$11:$ZZ$200,306,FALSE))=TRUE,"",IF(VLOOKUP($A160,parlvotes_lh!$A$11:$ZZ$200,306,FALSE)=0,"",VLOOKUP($A160,parlvotes_lh!$A$11:$ZZ$200,306,FALSE)))</f>
        <v/>
      </c>
      <c r="Z160" s="221" t="str">
        <f>IF(ISERROR(VLOOKUP($A160,parlvotes_lh!$A$11:$ZZ$200,326,FALSE))=TRUE,"",IF(VLOOKUP($A160,parlvotes_lh!$A$11:$ZZ$200,326,FALSE)=0,"",VLOOKUP($A160,parlvotes_lh!$A$11:$ZZ$200,326,FALSE)))</f>
        <v/>
      </c>
      <c r="AA160" s="221" t="str">
        <f>IF(ISERROR(VLOOKUP($A160,parlvotes_lh!$A$11:$ZZ$200,346,FALSE))=TRUE,"",IF(VLOOKUP($A160,parlvotes_lh!$A$11:$ZZ$200,346,FALSE)=0,"",VLOOKUP($A160,parlvotes_lh!$A$11:$ZZ$200,346,FALSE)))</f>
        <v/>
      </c>
      <c r="AB160" s="221" t="str">
        <f>IF(ISERROR(VLOOKUP($A160,parlvotes_lh!$A$11:$ZZ$200,366,FALSE))=TRUE,"",IF(VLOOKUP($A160,parlvotes_lh!$A$11:$ZZ$200,366,FALSE)=0,"",VLOOKUP($A160,parlvotes_lh!$A$11:$ZZ$200,366,FALSE)))</f>
        <v/>
      </c>
      <c r="AC160" s="221" t="str">
        <f>IF(ISERROR(VLOOKUP($A160,parlvotes_lh!$A$11:$ZZ$200,386,FALSE))=TRUE,"",IF(VLOOKUP($A160,parlvotes_lh!$A$11:$ZZ$200,386,FALSE)=0,"",VLOOKUP($A160,parlvotes_lh!$A$11:$ZZ$200,386,FALSE)))</f>
        <v/>
      </c>
    </row>
    <row r="161" spans="1:29" ht="13.5" customHeight="1" x14ac:dyDescent="0.25">
      <c r="A161" s="215"/>
      <c r="B161" s="98" t="str">
        <f>IF(A161="","",MID(info_weblinks!$C$3,32,3))</f>
        <v/>
      </c>
      <c r="C161" s="98" t="str">
        <f>IF(info_parties!G161="","",info_parties!G161)</f>
        <v/>
      </c>
      <c r="D161" s="98" t="str">
        <f>IF(info_parties!K161="","",info_parties!K161)</f>
        <v/>
      </c>
      <c r="E161" s="98" t="str">
        <f>IF(info_parties!H161="","",info_parties!H161)</f>
        <v/>
      </c>
      <c r="F161" s="216" t="str">
        <f t="shared" si="16"/>
        <v/>
      </c>
      <c r="G161" s="217" t="str">
        <f t="shared" si="17"/>
        <v/>
      </c>
      <c r="H161" s="218" t="str">
        <f t="shared" si="18"/>
        <v/>
      </c>
      <c r="I161" s="219" t="str">
        <f t="shared" si="19"/>
        <v/>
      </c>
      <c r="J161" s="220" t="str">
        <f>IF(ISERROR(VLOOKUP($A161,parlvotes_lh!$A$11:$ZZ$200,6,FALSE))=TRUE,"",IF(VLOOKUP($A161,parlvotes_lh!$A$11:$ZZ$200,6,FALSE)=0,"",VLOOKUP($A161,parlvotes_lh!$A$11:$ZZ$200,6,FALSE)))</f>
        <v/>
      </c>
      <c r="K161" s="220" t="str">
        <f>IF(ISERROR(VLOOKUP($A161,parlvotes_lh!$A$11:$ZZ$200,26,FALSE))=TRUE,"",IF(VLOOKUP($A161,parlvotes_lh!$A$11:$ZZ$200,26,FALSE)=0,"",VLOOKUP($A161,parlvotes_lh!$A$11:$ZZ$200,26,FALSE)))</f>
        <v/>
      </c>
      <c r="L161" s="220" t="str">
        <f>IF(ISERROR(VLOOKUP($A161,parlvotes_lh!$A$11:$ZZ$200,46,FALSE))=TRUE,"",IF(VLOOKUP($A161,parlvotes_lh!$A$11:$ZZ$200,46,FALSE)=0,"",VLOOKUP($A161,parlvotes_lh!$A$11:$ZZ$200,46,FALSE)))</f>
        <v/>
      </c>
      <c r="M161" s="220" t="str">
        <f>IF(ISERROR(VLOOKUP($A161,parlvotes_lh!$A$11:$ZZ$200,66,FALSE))=TRUE,"",IF(VLOOKUP($A161,parlvotes_lh!$A$11:$ZZ$200,66,FALSE)=0,"",VLOOKUP($A161,parlvotes_lh!$A$11:$ZZ$200,66,FALSE)))</f>
        <v/>
      </c>
      <c r="N161" s="220" t="str">
        <f>IF(ISERROR(VLOOKUP($A161,parlvotes_lh!$A$11:$ZZ$200,86,FALSE))=TRUE,"",IF(VLOOKUP($A161,parlvotes_lh!$A$11:$ZZ$200,86,FALSE)=0,"",VLOOKUP($A161,parlvotes_lh!$A$11:$ZZ$200,86,FALSE)))</f>
        <v/>
      </c>
      <c r="O161" s="220" t="str">
        <f>IF(ISERROR(VLOOKUP($A161,parlvotes_lh!$A$11:$ZZ$200,106,FALSE))=TRUE,"",IF(VLOOKUP($A161,parlvotes_lh!$A$11:$ZZ$200,106,FALSE)=0,"",VLOOKUP($A161,parlvotes_lh!$A$11:$ZZ$200,106,FALSE)))</f>
        <v/>
      </c>
      <c r="P161" s="220" t="str">
        <f>IF(ISERROR(VLOOKUP($A161,parlvotes_lh!$A$11:$ZZ$200,126,FALSE))=TRUE,"",IF(VLOOKUP($A161,parlvotes_lh!$A$11:$ZZ$200,126,FALSE)=0,"",VLOOKUP($A161,parlvotes_lh!$A$11:$ZZ$200,126,FALSE)))</f>
        <v/>
      </c>
      <c r="Q161" s="221" t="str">
        <f>IF(ISERROR(VLOOKUP($A161,parlvotes_lh!$A$11:$ZZ$200,146,FALSE))=TRUE,"",IF(VLOOKUP($A161,parlvotes_lh!$A$11:$ZZ$200,146,FALSE)=0,"",VLOOKUP($A161,parlvotes_lh!$A$11:$ZZ$200,146,FALSE)))</f>
        <v/>
      </c>
      <c r="R161" s="221" t="str">
        <f>IF(ISERROR(VLOOKUP($A161,parlvotes_lh!$A$11:$ZZ$200,166,FALSE))=TRUE,"",IF(VLOOKUP($A161,parlvotes_lh!$A$11:$ZZ$200,166,FALSE)=0,"",VLOOKUP($A161,parlvotes_lh!$A$11:$ZZ$200,166,FALSE)))</f>
        <v/>
      </c>
      <c r="S161" s="221" t="str">
        <f>IF(ISERROR(VLOOKUP($A161,parlvotes_lh!$A$11:$ZZ$200,186,FALSE))=TRUE,"",IF(VLOOKUP($A161,parlvotes_lh!$A$11:$ZZ$200,186,FALSE)=0,"",VLOOKUP($A161,parlvotes_lh!$A$11:$ZZ$200,186,FALSE)))</f>
        <v/>
      </c>
      <c r="T161" s="221" t="str">
        <f>IF(ISERROR(VLOOKUP($A161,parlvotes_lh!$A$11:$ZZ$200,206,FALSE))=TRUE,"",IF(VLOOKUP($A161,parlvotes_lh!$A$11:$ZZ$200,206,FALSE)=0,"",VLOOKUP($A161,parlvotes_lh!$A$11:$ZZ$200,206,FALSE)))</f>
        <v/>
      </c>
      <c r="U161" s="221" t="str">
        <f>IF(ISERROR(VLOOKUP($A161,parlvotes_lh!$A$11:$ZZ$200,226,FALSE))=TRUE,"",IF(VLOOKUP($A161,parlvotes_lh!$A$11:$ZZ$200,226,FALSE)=0,"",VLOOKUP($A161,parlvotes_lh!$A$11:$ZZ$200,226,FALSE)))</f>
        <v/>
      </c>
      <c r="V161" s="221" t="str">
        <f>IF(ISERROR(VLOOKUP($A161,parlvotes_lh!$A$11:$ZZ$200,246,FALSE))=TRUE,"",IF(VLOOKUP($A161,parlvotes_lh!$A$11:$ZZ$200,246,FALSE)=0,"",VLOOKUP($A161,parlvotes_lh!$A$11:$ZZ$200,246,FALSE)))</f>
        <v/>
      </c>
      <c r="W161" s="221" t="str">
        <f>IF(ISERROR(VLOOKUP($A161,parlvotes_lh!$A$11:$ZZ$200,266,FALSE))=TRUE,"",IF(VLOOKUP($A161,parlvotes_lh!$A$11:$ZZ$200,266,FALSE)=0,"",VLOOKUP($A161,parlvotes_lh!$A$11:$ZZ$200,266,FALSE)))</f>
        <v/>
      </c>
      <c r="X161" s="221" t="str">
        <f>IF(ISERROR(VLOOKUP($A161,parlvotes_lh!$A$11:$ZZ$200,286,FALSE))=TRUE,"",IF(VLOOKUP($A161,parlvotes_lh!$A$11:$ZZ$200,286,FALSE)=0,"",VLOOKUP($A161,parlvotes_lh!$A$11:$ZZ$200,286,FALSE)))</f>
        <v/>
      </c>
      <c r="Y161" s="221" t="str">
        <f>IF(ISERROR(VLOOKUP($A161,parlvotes_lh!$A$11:$ZZ$200,306,FALSE))=TRUE,"",IF(VLOOKUP($A161,parlvotes_lh!$A$11:$ZZ$200,306,FALSE)=0,"",VLOOKUP($A161,parlvotes_lh!$A$11:$ZZ$200,306,FALSE)))</f>
        <v/>
      </c>
      <c r="Z161" s="221" t="str">
        <f>IF(ISERROR(VLOOKUP($A161,parlvotes_lh!$A$11:$ZZ$200,326,FALSE))=TRUE,"",IF(VLOOKUP($A161,parlvotes_lh!$A$11:$ZZ$200,326,FALSE)=0,"",VLOOKUP($A161,parlvotes_lh!$A$11:$ZZ$200,326,FALSE)))</f>
        <v/>
      </c>
      <c r="AA161" s="221" t="str">
        <f>IF(ISERROR(VLOOKUP($A161,parlvotes_lh!$A$11:$ZZ$200,346,FALSE))=TRUE,"",IF(VLOOKUP($A161,parlvotes_lh!$A$11:$ZZ$200,346,FALSE)=0,"",VLOOKUP($A161,parlvotes_lh!$A$11:$ZZ$200,346,FALSE)))</f>
        <v/>
      </c>
      <c r="AB161" s="221" t="str">
        <f>IF(ISERROR(VLOOKUP($A161,parlvotes_lh!$A$11:$ZZ$200,366,FALSE))=TRUE,"",IF(VLOOKUP($A161,parlvotes_lh!$A$11:$ZZ$200,366,FALSE)=0,"",VLOOKUP($A161,parlvotes_lh!$A$11:$ZZ$200,366,FALSE)))</f>
        <v/>
      </c>
      <c r="AC161" s="221" t="str">
        <f>IF(ISERROR(VLOOKUP($A161,parlvotes_lh!$A$11:$ZZ$200,386,FALSE))=TRUE,"",IF(VLOOKUP($A161,parlvotes_lh!$A$11:$ZZ$200,386,FALSE)=0,"",VLOOKUP($A161,parlvotes_lh!$A$11:$ZZ$200,386,FALSE)))</f>
        <v/>
      </c>
    </row>
    <row r="162" spans="1:29" ht="13.5" customHeight="1" x14ac:dyDescent="0.25">
      <c r="A162" s="215"/>
      <c r="B162" s="98" t="str">
        <f>IF(A162="","",MID(info_weblinks!$C$3,32,3))</f>
        <v/>
      </c>
      <c r="C162" s="98" t="str">
        <f>IF(info_parties!G162="","",info_parties!G162)</f>
        <v/>
      </c>
      <c r="D162" s="98" t="str">
        <f>IF(info_parties!K162="","",info_parties!K162)</f>
        <v/>
      </c>
      <c r="E162" s="98" t="str">
        <f>IF(info_parties!H162="","",info_parties!H162)</f>
        <v/>
      </c>
      <c r="F162" s="216" t="str">
        <f t="shared" ref="F162:F193" si="20">IF(MAX(J162:AC162)=0,"",INDEX(J$1:AC$1,MATCH(TRUE,INDEX((J162:AC162&lt;&gt;""),0),0)))</f>
        <v/>
      </c>
      <c r="G162" s="217" t="str">
        <f t="shared" ref="G162:G193" si="21">IF(MAX(J162:AC162)=0,"",INDEX(J$1:AC$1,1,MATCH(LOOKUP(9.99+307,J162:AC162),J162:AC162,0)))</f>
        <v/>
      </c>
      <c r="H162" s="218" t="str">
        <f t="shared" ref="H162:H193" si="22">IF(MAX(J162:AC162)=0,"",MAX(J162:AC162))</f>
        <v/>
      </c>
      <c r="I162" s="219" t="str">
        <f t="shared" ref="I162:I193" si="23">IF(H162="","",INDEX(J$1:AC$1,1,MATCH(H162,J162:AC162,0)))</f>
        <v/>
      </c>
      <c r="J162" s="220" t="str">
        <f>IF(ISERROR(VLOOKUP($A162,parlvotes_lh!$A$11:$ZZ$200,6,FALSE))=TRUE,"",IF(VLOOKUP($A162,parlvotes_lh!$A$11:$ZZ$200,6,FALSE)=0,"",VLOOKUP($A162,parlvotes_lh!$A$11:$ZZ$200,6,FALSE)))</f>
        <v/>
      </c>
      <c r="K162" s="220" t="str">
        <f>IF(ISERROR(VLOOKUP($A162,parlvotes_lh!$A$11:$ZZ$200,26,FALSE))=TRUE,"",IF(VLOOKUP($A162,parlvotes_lh!$A$11:$ZZ$200,26,FALSE)=0,"",VLOOKUP($A162,parlvotes_lh!$A$11:$ZZ$200,26,FALSE)))</f>
        <v/>
      </c>
      <c r="L162" s="220" t="str">
        <f>IF(ISERROR(VLOOKUP($A162,parlvotes_lh!$A$11:$ZZ$200,46,FALSE))=TRUE,"",IF(VLOOKUP($A162,parlvotes_lh!$A$11:$ZZ$200,46,FALSE)=0,"",VLOOKUP($A162,parlvotes_lh!$A$11:$ZZ$200,46,FALSE)))</f>
        <v/>
      </c>
      <c r="M162" s="220" t="str">
        <f>IF(ISERROR(VLOOKUP($A162,parlvotes_lh!$A$11:$ZZ$200,66,FALSE))=TRUE,"",IF(VLOOKUP($A162,parlvotes_lh!$A$11:$ZZ$200,66,FALSE)=0,"",VLOOKUP($A162,parlvotes_lh!$A$11:$ZZ$200,66,FALSE)))</f>
        <v/>
      </c>
      <c r="N162" s="220" t="str">
        <f>IF(ISERROR(VLOOKUP($A162,parlvotes_lh!$A$11:$ZZ$200,86,FALSE))=TRUE,"",IF(VLOOKUP($A162,parlvotes_lh!$A$11:$ZZ$200,86,FALSE)=0,"",VLOOKUP($A162,parlvotes_lh!$A$11:$ZZ$200,86,FALSE)))</f>
        <v/>
      </c>
      <c r="O162" s="220" t="str">
        <f>IF(ISERROR(VLOOKUP($A162,parlvotes_lh!$A$11:$ZZ$200,106,FALSE))=TRUE,"",IF(VLOOKUP($A162,parlvotes_lh!$A$11:$ZZ$200,106,FALSE)=0,"",VLOOKUP($A162,parlvotes_lh!$A$11:$ZZ$200,106,FALSE)))</f>
        <v/>
      </c>
      <c r="P162" s="220" t="str">
        <f>IF(ISERROR(VLOOKUP($A162,parlvotes_lh!$A$11:$ZZ$200,126,FALSE))=TRUE,"",IF(VLOOKUP($A162,parlvotes_lh!$A$11:$ZZ$200,126,FALSE)=0,"",VLOOKUP($A162,parlvotes_lh!$A$11:$ZZ$200,126,FALSE)))</f>
        <v/>
      </c>
      <c r="Q162" s="221" t="str">
        <f>IF(ISERROR(VLOOKUP($A162,parlvotes_lh!$A$11:$ZZ$200,146,FALSE))=TRUE,"",IF(VLOOKUP($A162,parlvotes_lh!$A$11:$ZZ$200,146,FALSE)=0,"",VLOOKUP($A162,parlvotes_lh!$A$11:$ZZ$200,146,FALSE)))</f>
        <v/>
      </c>
      <c r="R162" s="221" t="str">
        <f>IF(ISERROR(VLOOKUP($A162,parlvotes_lh!$A$11:$ZZ$200,166,FALSE))=TRUE,"",IF(VLOOKUP($A162,parlvotes_lh!$A$11:$ZZ$200,166,FALSE)=0,"",VLOOKUP($A162,parlvotes_lh!$A$11:$ZZ$200,166,FALSE)))</f>
        <v/>
      </c>
      <c r="S162" s="221" t="str">
        <f>IF(ISERROR(VLOOKUP($A162,parlvotes_lh!$A$11:$ZZ$200,186,FALSE))=TRUE,"",IF(VLOOKUP($A162,parlvotes_lh!$A$11:$ZZ$200,186,FALSE)=0,"",VLOOKUP($A162,parlvotes_lh!$A$11:$ZZ$200,186,FALSE)))</f>
        <v/>
      </c>
      <c r="T162" s="221" t="str">
        <f>IF(ISERROR(VLOOKUP($A162,parlvotes_lh!$A$11:$ZZ$200,206,FALSE))=TRUE,"",IF(VLOOKUP($A162,parlvotes_lh!$A$11:$ZZ$200,206,FALSE)=0,"",VLOOKUP($A162,parlvotes_lh!$A$11:$ZZ$200,206,FALSE)))</f>
        <v/>
      </c>
      <c r="U162" s="221" t="str">
        <f>IF(ISERROR(VLOOKUP($A162,parlvotes_lh!$A$11:$ZZ$200,226,FALSE))=TRUE,"",IF(VLOOKUP($A162,parlvotes_lh!$A$11:$ZZ$200,226,FALSE)=0,"",VLOOKUP($A162,parlvotes_lh!$A$11:$ZZ$200,226,FALSE)))</f>
        <v/>
      </c>
      <c r="V162" s="221" t="str">
        <f>IF(ISERROR(VLOOKUP($A162,parlvotes_lh!$A$11:$ZZ$200,246,FALSE))=TRUE,"",IF(VLOOKUP($A162,parlvotes_lh!$A$11:$ZZ$200,246,FALSE)=0,"",VLOOKUP($A162,parlvotes_lh!$A$11:$ZZ$200,246,FALSE)))</f>
        <v/>
      </c>
      <c r="W162" s="221" t="str">
        <f>IF(ISERROR(VLOOKUP($A162,parlvotes_lh!$A$11:$ZZ$200,266,FALSE))=TRUE,"",IF(VLOOKUP($A162,parlvotes_lh!$A$11:$ZZ$200,266,FALSE)=0,"",VLOOKUP($A162,parlvotes_lh!$A$11:$ZZ$200,266,FALSE)))</f>
        <v/>
      </c>
      <c r="X162" s="221" t="str">
        <f>IF(ISERROR(VLOOKUP($A162,parlvotes_lh!$A$11:$ZZ$200,286,FALSE))=TRUE,"",IF(VLOOKUP($A162,parlvotes_lh!$A$11:$ZZ$200,286,FALSE)=0,"",VLOOKUP($A162,parlvotes_lh!$A$11:$ZZ$200,286,FALSE)))</f>
        <v/>
      </c>
      <c r="Y162" s="221" t="str">
        <f>IF(ISERROR(VLOOKUP($A162,parlvotes_lh!$A$11:$ZZ$200,306,FALSE))=TRUE,"",IF(VLOOKUP($A162,parlvotes_lh!$A$11:$ZZ$200,306,FALSE)=0,"",VLOOKUP($A162,parlvotes_lh!$A$11:$ZZ$200,306,FALSE)))</f>
        <v/>
      </c>
      <c r="Z162" s="221" t="str">
        <f>IF(ISERROR(VLOOKUP($A162,parlvotes_lh!$A$11:$ZZ$200,326,FALSE))=TRUE,"",IF(VLOOKUP($A162,parlvotes_lh!$A$11:$ZZ$200,326,FALSE)=0,"",VLOOKUP($A162,parlvotes_lh!$A$11:$ZZ$200,326,FALSE)))</f>
        <v/>
      </c>
      <c r="AA162" s="221" t="str">
        <f>IF(ISERROR(VLOOKUP($A162,parlvotes_lh!$A$11:$ZZ$200,346,FALSE))=TRUE,"",IF(VLOOKUP($A162,parlvotes_lh!$A$11:$ZZ$200,346,FALSE)=0,"",VLOOKUP($A162,parlvotes_lh!$A$11:$ZZ$200,346,FALSE)))</f>
        <v/>
      </c>
      <c r="AB162" s="221" t="str">
        <f>IF(ISERROR(VLOOKUP($A162,parlvotes_lh!$A$11:$ZZ$200,366,FALSE))=TRUE,"",IF(VLOOKUP($A162,parlvotes_lh!$A$11:$ZZ$200,366,FALSE)=0,"",VLOOKUP($A162,parlvotes_lh!$A$11:$ZZ$200,366,FALSE)))</f>
        <v/>
      </c>
      <c r="AC162" s="221" t="str">
        <f>IF(ISERROR(VLOOKUP($A162,parlvotes_lh!$A$11:$ZZ$200,386,FALSE))=TRUE,"",IF(VLOOKUP($A162,parlvotes_lh!$A$11:$ZZ$200,386,FALSE)=0,"",VLOOKUP($A162,parlvotes_lh!$A$11:$ZZ$200,386,FALSE)))</f>
        <v/>
      </c>
    </row>
    <row r="163" spans="1:29" ht="13.5" customHeight="1" x14ac:dyDescent="0.25">
      <c r="A163" s="215"/>
      <c r="B163" s="98" t="str">
        <f>IF(A163="","",MID(info_weblinks!$C$3,32,3))</f>
        <v/>
      </c>
      <c r="C163" s="98" t="str">
        <f>IF(info_parties!G163="","",info_parties!G163)</f>
        <v/>
      </c>
      <c r="D163" s="98" t="str">
        <f>IF(info_parties!K163="","",info_parties!K163)</f>
        <v/>
      </c>
      <c r="E163" s="98" t="str">
        <f>IF(info_parties!H163="","",info_parties!H163)</f>
        <v/>
      </c>
      <c r="F163" s="216" t="str">
        <f t="shared" si="20"/>
        <v/>
      </c>
      <c r="G163" s="217" t="str">
        <f t="shared" si="21"/>
        <v/>
      </c>
      <c r="H163" s="218" t="str">
        <f t="shared" si="22"/>
        <v/>
      </c>
      <c r="I163" s="219" t="str">
        <f t="shared" si="23"/>
        <v/>
      </c>
      <c r="J163" s="220" t="str">
        <f>IF(ISERROR(VLOOKUP($A163,parlvotes_lh!$A$11:$ZZ$200,6,FALSE))=TRUE,"",IF(VLOOKUP($A163,parlvotes_lh!$A$11:$ZZ$200,6,FALSE)=0,"",VLOOKUP($A163,parlvotes_lh!$A$11:$ZZ$200,6,FALSE)))</f>
        <v/>
      </c>
      <c r="K163" s="220" t="str">
        <f>IF(ISERROR(VLOOKUP($A163,parlvotes_lh!$A$11:$ZZ$200,26,FALSE))=TRUE,"",IF(VLOOKUP($A163,parlvotes_lh!$A$11:$ZZ$200,26,FALSE)=0,"",VLOOKUP($A163,parlvotes_lh!$A$11:$ZZ$200,26,FALSE)))</f>
        <v/>
      </c>
      <c r="L163" s="220" t="str">
        <f>IF(ISERROR(VLOOKUP($A163,parlvotes_lh!$A$11:$ZZ$200,46,FALSE))=TRUE,"",IF(VLOOKUP($A163,parlvotes_lh!$A$11:$ZZ$200,46,FALSE)=0,"",VLOOKUP($A163,parlvotes_lh!$A$11:$ZZ$200,46,FALSE)))</f>
        <v/>
      </c>
      <c r="M163" s="220" t="str">
        <f>IF(ISERROR(VLOOKUP($A163,parlvotes_lh!$A$11:$ZZ$200,66,FALSE))=TRUE,"",IF(VLOOKUP($A163,parlvotes_lh!$A$11:$ZZ$200,66,FALSE)=0,"",VLOOKUP($A163,parlvotes_lh!$A$11:$ZZ$200,66,FALSE)))</f>
        <v/>
      </c>
      <c r="N163" s="220" t="str">
        <f>IF(ISERROR(VLOOKUP($A163,parlvotes_lh!$A$11:$ZZ$200,86,FALSE))=TRUE,"",IF(VLOOKUP($A163,parlvotes_lh!$A$11:$ZZ$200,86,FALSE)=0,"",VLOOKUP($A163,parlvotes_lh!$A$11:$ZZ$200,86,FALSE)))</f>
        <v/>
      </c>
      <c r="O163" s="220" t="str">
        <f>IF(ISERROR(VLOOKUP($A163,parlvotes_lh!$A$11:$ZZ$200,106,FALSE))=TRUE,"",IF(VLOOKUP($A163,parlvotes_lh!$A$11:$ZZ$200,106,FALSE)=0,"",VLOOKUP($A163,parlvotes_lh!$A$11:$ZZ$200,106,FALSE)))</f>
        <v/>
      </c>
      <c r="P163" s="220" t="str">
        <f>IF(ISERROR(VLOOKUP($A163,parlvotes_lh!$A$11:$ZZ$200,126,FALSE))=TRUE,"",IF(VLOOKUP($A163,parlvotes_lh!$A$11:$ZZ$200,126,FALSE)=0,"",VLOOKUP($A163,parlvotes_lh!$A$11:$ZZ$200,126,FALSE)))</f>
        <v/>
      </c>
      <c r="Q163" s="221" t="str">
        <f>IF(ISERROR(VLOOKUP($A163,parlvotes_lh!$A$11:$ZZ$200,146,FALSE))=TRUE,"",IF(VLOOKUP($A163,parlvotes_lh!$A$11:$ZZ$200,146,FALSE)=0,"",VLOOKUP($A163,parlvotes_lh!$A$11:$ZZ$200,146,FALSE)))</f>
        <v/>
      </c>
      <c r="R163" s="221" t="str">
        <f>IF(ISERROR(VLOOKUP($A163,parlvotes_lh!$A$11:$ZZ$200,166,FALSE))=TRUE,"",IF(VLOOKUP($A163,parlvotes_lh!$A$11:$ZZ$200,166,FALSE)=0,"",VLOOKUP($A163,parlvotes_lh!$A$11:$ZZ$200,166,FALSE)))</f>
        <v/>
      </c>
      <c r="S163" s="221" t="str">
        <f>IF(ISERROR(VLOOKUP($A163,parlvotes_lh!$A$11:$ZZ$200,186,FALSE))=TRUE,"",IF(VLOOKUP($A163,parlvotes_lh!$A$11:$ZZ$200,186,FALSE)=0,"",VLOOKUP($A163,parlvotes_lh!$A$11:$ZZ$200,186,FALSE)))</f>
        <v/>
      </c>
      <c r="T163" s="221" t="str">
        <f>IF(ISERROR(VLOOKUP($A163,parlvotes_lh!$A$11:$ZZ$200,206,FALSE))=TRUE,"",IF(VLOOKUP($A163,parlvotes_lh!$A$11:$ZZ$200,206,FALSE)=0,"",VLOOKUP($A163,parlvotes_lh!$A$11:$ZZ$200,206,FALSE)))</f>
        <v/>
      </c>
      <c r="U163" s="221" t="str">
        <f>IF(ISERROR(VLOOKUP($A163,parlvotes_lh!$A$11:$ZZ$200,226,FALSE))=TRUE,"",IF(VLOOKUP($A163,parlvotes_lh!$A$11:$ZZ$200,226,FALSE)=0,"",VLOOKUP($A163,parlvotes_lh!$A$11:$ZZ$200,226,FALSE)))</f>
        <v/>
      </c>
      <c r="V163" s="221" t="str">
        <f>IF(ISERROR(VLOOKUP($A163,parlvotes_lh!$A$11:$ZZ$200,246,FALSE))=TRUE,"",IF(VLOOKUP($A163,parlvotes_lh!$A$11:$ZZ$200,246,FALSE)=0,"",VLOOKUP($A163,parlvotes_lh!$A$11:$ZZ$200,246,FALSE)))</f>
        <v/>
      </c>
      <c r="W163" s="221" t="str">
        <f>IF(ISERROR(VLOOKUP($A163,parlvotes_lh!$A$11:$ZZ$200,266,FALSE))=TRUE,"",IF(VLOOKUP($A163,parlvotes_lh!$A$11:$ZZ$200,266,FALSE)=0,"",VLOOKUP($A163,parlvotes_lh!$A$11:$ZZ$200,266,FALSE)))</f>
        <v/>
      </c>
      <c r="X163" s="221" t="str">
        <f>IF(ISERROR(VLOOKUP($A163,parlvotes_lh!$A$11:$ZZ$200,286,FALSE))=TRUE,"",IF(VLOOKUP($A163,parlvotes_lh!$A$11:$ZZ$200,286,FALSE)=0,"",VLOOKUP($A163,parlvotes_lh!$A$11:$ZZ$200,286,FALSE)))</f>
        <v/>
      </c>
      <c r="Y163" s="221" t="str">
        <f>IF(ISERROR(VLOOKUP($A163,parlvotes_lh!$A$11:$ZZ$200,306,FALSE))=TRUE,"",IF(VLOOKUP($A163,parlvotes_lh!$A$11:$ZZ$200,306,FALSE)=0,"",VLOOKUP($A163,parlvotes_lh!$A$11:$ZZ$200,306,FALSE)))</f>
        <v/>
      </c>
      <c r="Z163" s="221" t="str">
        <f>IF(ISERROR(VLOOKUP($A163,parlvotes_lh!$A$11:$ZZ$200,326,FALSE))=TRUE,"",IF(VLOOKUP($A163,parlvotes_lh!$A$11:$ZZ$200,326,FALSE)=0,"",VLOOKUP($A163,parlvotes_lh!$A$11:$ZZ$200,326,FALSE)))</f>
        <v/>
      </c>
      <c r="AA163" s="221" t="str">
        <f>IF(ISERROR(VLOOKUP($A163,parlvotes_lh!$A$11:$ZZ$200,346,FALSE))=TRUE,"",IF(VLOOKUP($A163,parlvotes_lh!$A$11:$ZZ$200,346,FALSE)=0,"",VLOOKUP($A163,parlvotes_lh!$A$11:$ZZ$200,346,FALSE)))</f>
        <v/>
      </c>
      <c r="AB163" s="221" t="str">
        <f>IF(ISERROR(VLOOKUP($A163,parlvotes_lh!$A$11:$ZZ$200,366,FALSE))=TRUE,"",IF(VLOOKUP($A163,parlvotes_lh!$A$11:$ZZ$200,366,FALSE)=0,"",VLOOKUP($A163,parlvotes_lh!$A$11:$ZZ$200,366,FALSE)))</f>
        <v/>
      </c>
      <c r="AC163" s="221" t="str">
        <f>IF(ISERROR(VLOOKUP($A163,parlvotes_lh!$A$11:$ZZ$200,386,FALSE))=TRUE,"",IF(VLOOKUP($A163,parlvotes_lh!$A$11:$ZZ$200,386,FALSE)=0,"",VLOOKUP($A163,parlvotes_lh!$A$11:$ZZ$200,386,FALSE)))</f>
        <v/>
      </c>
    </row>
    <row r="164" spans="1:29" ht="13.5" customHeight="1" x14ac:dyDescent="0.25">
      <c r="A164" s="215"/>
      <c r="B164" s="98" t="str">
        <f>IF(A164="","",MID(info_weblinks!$C$3,32,3))</f>
        <v/>
      </c>
      <c r="C164" s="98" t="str">
        <f>IF(info_parties!G164="","",info_parties!G164)</f>
        <v/>
      </c>
      <c r="D164" s="98" t="str">
        <f>IF(info_parties!K164="","",info_parties!K164)</f>
        <v/>
      </c>
      <c r="E164" s="98" t="str">
        <f>IF(info_parties!H164="","",info_parties!H164)</f>
        <v/>
      </c>
      <c r="F164" s="216" t="str">
        <f t="shared" si="20"/>
        <v/>
      </c>
      <c r="G164" s="217" t="str">
        <f t="shared" si="21"/>
        <v/>
      </c>
      <c r="H164" s="218" t="str">
        <f t="shared" si="22"/>
        <v/>
      </c>
      <c r="I164" s="219" t="str">
        <f t="shared" si="23"/>
        <v/>
      </c>
      <c r="J164" s="220" t="str">
        <f>IF(ISERROR(VLOOKUP($A164,parlvotes_lh!$A$11:$ZZ$200,6,FALSE))=TRUE,"",IF(VLOOKUP($A164,parlvotes_lh!$A$11:$ZZ$200,6,FALSE)=0,"",VLOOKUP($A164,parlvotes_lh!$A$11:$ZZ$200,6,FALSE)))</f>
        <v/>
      </c>
      <c r="K164" s="220" t="str">
        <f>IF(ISERROR(VLOOKUP($A164,parlvotes_lh!$A$11:$ZZ$200,26,FALSE))=TRUE,"",IF(VLOOKUP($A164,parlvotes_lh!$A$11:$ZZ$200,26,FALSE)=0,"",VLOOKUP($A164,parlvotes_lh!$A$11:$ZZ$200,26,FALSE)))</f>
        <v/>
      </c>
      <c r="L164" s="220" t="str">
        <f>IF(ISERROR(VLOOKUP($A164,parlvotes_lh!$A$11:$ZZ$200,46,FALSE))=TRUE,"",IF(VLOOKUP($A164,parlvotes_lh!$A$11:$ZZ$200,46,FALSE)=0,"",VLOOKUP($A164,parlvotes_lh!$A$11:$ZZ$200,46,FALSE)))</f>
        <v/>
      </c>
      <c r="M164" s="220" t="str">
        <f>IF(ISERROR(VLOOKUP($A164,parlvotes_lh!$A$11:$ZZ$200,66,FALSE))=TRUE,"",IF(VLOOKUP($A164,parlvotes_lh!$A$11:$ZZ$200,66,FALSE)=0,"",VLOOKUP($A164,parlvotes_lh!$A$11:$ZZ$200,66,FALSE)))</f>
        <v/>
      </c>
      <c r="N164" s="220" t="str">
        <f>IF(ISERROR(VLOOKUP($A164,parlvotes_lh!$A$11:$ZZ$200,86,FALSE))=TRUE,"",IF(VLOOKUP($A164,parlvotes_lh!$A$11:$ZZ$200,86,FALSE)=0,"",VLOOKUP($A164,parlvotes_lh!$A$11:$ZZ$200,86,FALSE)))</f>
        <v/>
      </c>
      <c r="O164" s="220" t="str">
        <f>IF(ISERROR(VLOOKUP($A164,parlvotes_lh!$A$11:$ZZ$200,106,FALSE))=TRUE,"",IF(VLOOKUP($A164,parlvotes_lh!$A$11:$ZZ$200,106,FALSE)=0,"",VLOOKUP($A164,parlvotes_lh!$A$11:$ZZ$200,106,FALSE)))</f>
        <v/>
      </c>
      <c r="P164" s="220" t="str">
        <f>IF(ISERROR(VLOOKUP($A164,parlvotes_lh!$A$11:$ZZ$200,126,FALSE))=TRUE,"",IF(VLOOKUP($A164,parlvotes_lh!$A$11:$ZZ$200,126,FALSE)=0,"",VLOOKUP($A164,parlvotes_lh!$A$11:$ZZ$200,126,FALSE)))</f>
        <v/>
      </c>
      <c r="Q164" s="221" t="str">
        <f>IF(ISERROR(VLOOKUP($A164,parlvotes_lh!$A$11:$ZZ$200,146,FALSE))=TRUE,"",IF(VLOOKUP($A164,parlvotes_lh!$A$11:$ZZ$200,146,FALSE)=0,"",VLOOKUP($A164,parlvotes_lh!$A$11:$ZZ$200,146,FALSE)))</f>
        <v/>
      </c>
      <c r="R164" s="221" t="str">
        <f>IF(ISERROR(VLOOKUP($A164,parlvotes_lh!$A$11:$ZZ$200,166,FALSE))=TRUE,"",IF(VLOOKUP($A164,parlvotes_lh!$A$11:$ZZ$200,166,FALSE)=0,"",VLOOKUP($A164,parlvotes_lh!$A$11:$ZZ$200,166,FALSE)))</f>
        <v/>
      </c>
      <c r="S164" s="221" t="str">
        <f>IF(ISERROR(VLOOKUP($A164,parlvotes_lh!$A$11:$ZZ$200,186,FALSE))=TRUE,"",IF(VLOOKUP($A164,parlvotes_lh!$A$11:$ZZ$200,186,FALSE)=0,"",VLOOKUP($A164,parlvotes_lh!$A$11:$ZZ$200,186,FALSE)))</f>
        <v/>
      </c>
      <c r="T164" s="221" t="str">
        <f>IF(ISERROR(VLOOKUP($A164,parlvotes_lh!$A$11:$ZZ$200,206,FALSE))=TRUE,"",IF(VLOOKUP($A164,parlvotes_lh!$A$11:$ZZ$200,206,FALSE)=0,"",VLOOKUP($A164,parlvotes_lh!$A$11:$ZZ$200,206,FALSE)))</f>
        <v/>
      </c>
      <c r="U164" s="221" t="str">
        <f>IF(ISERROR(VLOOKUP($A164,parlvotes_lh!$A$11:$ZZ$200,226,FALSE))=TRUE,"",IF(VLOOKUP($A164,parlvotes_lh!$A$11:$ZZ$200,226,FALSE)=0,"",VLOOKUP($A164,parlvotes_lh!$A$11:$ZZ$200,226,FALSE)))</f>
        <v/>
      </c>
      <c r="V164" s="221" t="str">
        <f>IF(ISERROR(VLOOKUP($A164,parlvotes_lh!$A$11:$ZZ$200,246,FALSE))=TRUE,"",IF(VLOOKUP($A164,parlvotes_lh!$A$11:$ZZ$200,246,FALSE)=0,"",VLOOKUP($A164,parlvotes_lh!$A$11:$ZZ$200,246,FALSE)))</f>
        <v/>
      </c>
      <c r="W164" s="221" t="str">
        <f>IF(ISERROR(VLOOKUP($A164,parlvotes_lh!$A$11:$ZZ$200,266,FALSE))=TRUE,"",IF(VLOOKUP($A164,parlvotes_lh!$A$11:$ZZ$200,266,FALSE)=0,"",VLOOKUP($A164,parlvotes_lh!$A$11:$ZZ$200,266,FALSE)))</f>
        <v/>
      </c>
      <c r="X164" s="221" t="str">
        <f>IF(ISERROR(VLOOKUP($A164,parlvotes_lh!$A$11:$ZZ$200,286,FALSE))=TRUE,"",IF(VLOOKUP($A164,parlvotes_lh!$A$11:$ZZ$200,286,FALSE)=0,"",VLOOKUP($A164,parlvotes_lh!$A$11:$ZZ$200,286,FALSE)))</f>
        <v/>
      </c>
      <c r="Y164" s="221" t="str">
        <f>IF(ISERROR(VLOOKUP($A164,parlvotes_lh!$A$11:$ZZ$200,306,FALSE))=TRUE,"",IF(VLOOKUP($A164,parlvotes_lh!$A$11:$ZZ$200,306,FALSE)=0,"",VLOOKUP($A164,parlvotes_lh!$A$11:$ZZ$200,306,FALSE)))</f>
        <v/>
      </c>
      <c r="Z164" s="221" t="str">
        <f>IF(ISERROR(VLOOKUP($A164,parlvotes_lh!$A$11:$ZZ$200,326,FALSE))=TRUE,"",IF(VLOOKUP($A164,parlvotes_lh!$A$11:$ZZ$200,326,FALSE)=0,"",VLOOKUP($A164,parlvotes_lh!$A$11:$ZZ$200,326,FALSE)))</f>
        <v/>
      </c>
      <c r="AA164" s="221" t="str">
        <f>IF(ISERROR(VLOOKUP($A164,parlvotes_lh!$A$11:$ZZ$200,346,FALSE))=TRUE,"",IF(VLOOKUP($A164,parlvotes_lh!$A$11:$ZZ$200,346,FALSE)=0,"",VLOOKUP($A164,parlvotes_lh!$A$11:$ZZ$200,346,FALSE)))</f>
        <v/>
      </c>
      <c r="AB164" s="221" t="str">
        <f>IF(ISERROR(VLOOKUP($A164,parlvotes_lh!$A$11:$ZZ$200,366,FALSE))=TRUE,"",IF(VLOOKUP($A164,parlvotes_lh!$A$11:$ZZ$200,366,FALSE)=0,"",VLOOKUP($A164,parlvotes_lh!$A$11:$ZZ$200,366,FALSE)))</f>
        <v/>
      </c>
      <c r="AC164" s="221" t="str">
        <f>IF(ISERROR(VLOOKUP($A164,parlvotes_lh!$A$11:$ZZ$200,386,FALSE))=TRUE,"",IF(VLOOKUP($A164,parlvotes_lh!$A$11:$ZZ$200,386,FALSE)=0,"",VLOOKUP($A164,parlvotes_lh!$A$11:$ZZ$200,386,FALSE)))</f>
        <v/>
      </c>
    </row>
    <row r="165" spans="1:29" ht="13.5" customHeight="1" x14ac:dyDescent="0.25">
      <c r="A165" s="215"/>
      <c r="B165" s="98" t="str">
        <f>IF(A165="","",MID(info_weblinks!$C$3,32,3))</f>
        <v/>
      </c>
      <c r="C165" s="98" t="str">
        <f>IF(info_parties!G165="","",info_parties!G165)</f>
        <v/>
      </c>
      <c r="D165" s="98" t="str">
        <f>IF(info_parties!K165="","",info_parties!K165)</f>
        <v/>
      </c>
      <c r="E165" s="98" t="str">
        <f>IF(info_parties!H165="","",info_parties!H165)</f>
        <v/>
      </c>
      <c r="F165" s="216" t="str">
        <f t="shared" si="20"/>
        <v/>
      </c>
      <c r="G165" s="217" t="str">
        <f t="shared" si="21"/>
        <v/>
      </c>
      <c r="H165" s="218" t="str">
        <f t="shared" si="22"/>
        <v/>
      </c>
      <c r="I165" s="219" t="str">
        <f t="shared" si="23"/>
        <v/>
      </c>
      <c r="J165" s="220" t="str">
        <f>IF(ISERROR(VLOOKUP($A165,parlvotes_lh!$A$11:$ZZ$200,6,FALSE))=TRUE,"",IF(VLOOKUP($A165,parlvotes_lh!$A$11:$ZZ$200,6,FALSE)=0,"",VLOOKUP($A165,parlvotes_lh!$A$11:$ZZ$200,6,FALSE)))</f>
        <v/>
      </c>
      <c r="K165" s="220" t="str">
        <f>IF(ISERROR(VLOOKUP($A165,parlvotes_lh!$A$11:$ZZ$200,26,FALSE))=TRUE,"",IF(VLOOKUP($A165,parlvotes_lh!$A$11:$ZZ$200,26,FALSE)=0,"",VLOOKUP($A165,parlvotes_lh!$A$11:$ZZ$200,26,FALSE)))</f>
        <v/>
      </c>
      <c r="L165" s="220" t="str">
        <f>IF(ISERROR(VLOOKUP($A165,parlvotes_lh!$A$11:$ZZ$200,46,FALSE))=TRUE,"",IF(VLOOKUP($A165,parlvotes_lh!$A$11:$ZZ$200,46,FALSE)=0,"",VLOOKUP($A165,parlvotes_lh!$A$11:$ZZ$200,46,FALSE)))</f>
        <v/>
      </c>
      <c r="M165" s="220" t="str">
        <f>IF(ISERROR(VLOOKUP($A165,parlvotes_lh!$A$11:$ZZ$200,66,FALSE))=TRUE,"",IF(VLOOKUP($A165,parlvotes_lh!$A$11:$ZZ$200,66,FALSE)=0,"",VLOOKUP($A165,parlvotes_lh!$A$11:$ZZ$200,66,FALSE)))</f>
        <v/>
      </c>
      <c r="N165" s="220" t="str">
        <f>IF(ISERROR(VLOOKUP($A165,parlvotes_lh!$A$11:$ZZ$200,86,FALSE))=TRUE,"",IF(VLOOKUP($A165,parlvotes_lh!$A$11:$ZZ$200,86,FALSE)=0,"",VLOOKUP($A165,parlvotes_lh!$A$11:$ZZ$200,86,FALSE)))</f>
        <v/>
      </c>
      <c r="O165" s="220" t="str">
        <f>IF(ISERROR(VLOOKUP($A165,parlvotes_lh!$A$11:$ZZ$200,106,FALSE))=TRUE,"",IF(VLOOKUP($A165,parlvotes_lh!$A$11:$ZZ$200,106,FALSE)=0,"",VLOOKUP($A165,parlvotes_lh!$A$11:$ZZ$200,106,FALSE)))</f>
        <v/>
      </c>
      <c r="P165" s="220" t="str">
        <f>IF(ISERROR(VLOOKUP($A165,parlvotes_lh!$A$11:$ZZ$200,126,FALSE))=TRUE,"",IF(VLOOKUP($A165,parlvotes_lh!$A$11:$ZZ$200,126,FALSE)=0,"",VLOOKUP($A165,parlvotes_lh!$A$11:$ZZ$200,126,FALSE)))</f>
        <v/>
      </c>
      <c r="Q165" s="221" t="str">
        <f>IF(ISERROR(VLOOKUP($A165,parlvotes_lh!$A$11:$ZZ$200,146,FALSE))=TRUE,"",IF(VLOOKUP($A165,parlvotes_lh!$A$11:$ZZ$200,146,FALSE)=0,"",VLOOKUP($A165,parlvotes_lh!$A$11:$ZZ$200,146,FALSE)))</f>
        <v/>
      </c>
      <c r="R165" s="221" t="str">
        <f>IF(ISERROR(VLOOKUP($A165,parlvotes_lh!$A$11:$ZZ$200,166,FALSE))=TRUE,"",IF(VLOOKUP($A165,parlvotes_lh!$A$11:$ZZ$200,166,FALSE)=0,"",VLOOKUP($A165,parlvotes_lh!$A$11:$ZZ$200,166,FALSE)))</f>
        <v/>
      </c>
      <c r="S165" s="221" t="str">
        <f>IF(ISERROR(VLOOKUP($A165,parlvotes_lh!$A$11:$ZZ$200,186,FALSE))=TRUE,"",IF(VLOOKUP($A165,parlvotes_lh!$A$11:$ZZ$200,186,FALSE)=0,"",VLOOKUP($A165,parlvotes_lh!$A$11:$ZZ$200,186,FALSE)))</f>
        <v/>
      </c>
      <c r="T165" s="221" t="str">
        <f>IF(ISERROR(VLOOKUP($A165,parlvotes_lh!$A$11:$ZZ$200,206,FALSE))=TRUE,"",IF(VLOOKUP($A165,parlvotes_lh!$A$11:$ZZ$200,206,FALSE)=0,"",VLOOKUP($A165,parlvotes_lh!$A$11:$ZZ$200,206,FALSE)))</f>
        <v/>
      </c>
      <c r="U165" s="221" t="str">
        <f>IF(ISERROR(VLOOKUP($A165,parlvotes_lh!$A$11:$ZZ$200,226,FALSE))=TRUE,"",IF(VLOOKUP($A165,parlvotes_lh!$A$11:$ZZ$200,226,FALSE)=0,"",VLOOKUP($A165,parlvotes_lh!$A$11:$ZZ$200,226,FALSE)))</f>
        <v/>
      </c>
      <c r="V165" s="221" t="str">
        <f>IF(ISERROR(VLOOKUP($A165,parlvotes_lh!$A$11:$ZZ$200,246,FALSE))=TRUE,"",IF(VLOOKUP($A165,parlvotes_lh!$A$11:$ZZ$200,246,FALSE)=0,"",VLOOKUP($A165,parlvotes_lh!$A$11:$ZZ$200,246,FALSE)))</f>
        <v/>
      </c>
      <c r="W165" s="221" t="str">
        <f>IF(ISERROR(VLOOKUP($A165,parlvotes_lh!$A$11:$ZZ$200,266,FALSE))=TRUE,"",IF(VLOOKUP($A165,parlvotes_lh!$A$11:$ZZ$200,266,FALSE)=0,"",VLOOKUP($A165,parlvotes_lh!$A$11:$ZZ$200,266,FALSE)))</f>
        <v/>
      </c>
      <c r="X165" s="221" t="str">
        <f>IF(ISERROR(VLOOKUP($A165,parlvotes_lh!$A$11:$ZZ$200,286,FALSE))=TRUE,"",IF(VLOOKUP($A165,parlvotes_lh!$A$11:$ZZ$200,286,FALSE)=0,"",VLOOKUP($A165,parlvotes_lh!$A$11:$ZZ$200,286,FALSE)))</f>
        <v/>
      </c>
      <c r="Y165" s="221" t="str">
        <f>IF(ISERROR(VLOOKUP($A165,parlvotes_lh!$A$11:$ZZ$200,306,FALSE))=TRUE,"",IF(VLOOKUP($A165,parlvotes_lh!$A$11:$ZZ$200,306,FALSE)=0,"",VLOOKUP($A165,parlvotes_lh!$A$11:$ZZ$200,306,FALSE)))</f>
        <v/>
      </c>
      <c r="Z165" s="221" t="str">
        <f>IF(ISERROR(VLOOKUP($A165,parlvotes_lh!$A$11:$ZZ$200,326,FALSE))=TRUE,"",IF(VLOOKUP($A165,parlvotes_lh!$A$11:$ZZ$200,326,FALSE)=0,"",VLOOKUP($A165,parlvotes_lh!$A$11:$ZZ$200,326,FALSE)))</f>
        <v/>
      </c>
      <c r="AA165" s="221" t="str">
        <f>IF(ISERROR(VLOOKUP($A165,parlvotes_lh!$A$11:$ZZ$200,346,FALSE))=TRUE,"",IF(VLOOKUP($A165,parlvotes_lh!$A$11:$ZZ$200,346,FALSE)=0,"",VLOOKUP($A165,parlvotes_lh!$A$11:$ZZ$200,346,FALSE)))</f>
        <v/>
      </c>
      <c r="AB165" s="221" t="str">
        <f>IF(ISERROR(VLOOKUP($A165,parlvotes_lh!$A$11:$ZZ$200,366,FALSE))=TRUE,"",IF(VLOOKUP($A165,parlvotes_lh!$A$11:$ZZ$200,366,FALSE)=0,"",VLOOKUP($A165,parlvotes_lh!$A$11:$ZZ$200,366,FALSE)))</f>
        <v/>
      </c>
      <c r="AC165" s="221" t="str">
        <f>IF(ISERROR(VLOOKUP($A165,parlvotes_lh!$A$11:$ZZ$200,386,FALSE))=TRUE,"",IF(VLOOKUP($A165,parlvotes_lh!$A$11:$ZZ$200,386,FALSE)=0,"",VLOOKUP($A165,parlvotes_lh!$A$11:$ZZ$200,386,FALSE)))</f>
        <v/>
      </c>
    </row>
    <row r="166" spans="1:29" ht="13.5" customHeight="1" x14ac:dyDescent="0.25">
      <c r="A166" s="215"/>
      <c r="B166" s="98" t="str">
        <f>IF(A166="","",MID(info_weblinks!$C$3,32,3))</f>
        <v/>
      </c>
      <c r="C166" s="98" t="str">
        <f>IF(info_parties!G166="","",info_parties!G166)</f>
        <v/>
      </c>
      <c r="D166" s="98" t="str">
        <f>IF(info_parties!K166="","",info_parties!K166)</f>
        <v/>
      </c>
      <c r="E166" s="98" t="str">
        <f>IF(info_parties!H166="","",info_parties!H166)</f>
        <v/>
      </c>
      <c r="F166" s="216" t="str">
        <f t="shared" si="20"/>
        <v/>
      </c>
      <c r="G166" s="217" t="str">
        <f t="shared" si="21"/>
        <v/>
      </c>
      <c r="H166" s="218" t="str">
        <f t="shared" si="22"/>
        <v/>
      </c>
      <c r="I166" s="219" t="str">
        <f t="shared" si="23"/>
        <v/>
      </c>
      <c r="J166" s="220" t="str">
        <f>IF(ISERROR(VLOOKUP($A166,parlvotes_lh!$A$11:$ZZ$200,6,FALSE))=TRUE,"",IF(VLOOKUP($A166,parlvotes_lh!$A$11:$ZZ$200,6,FALSE)=0,"",VLOOKUP($A166,parlvotes_lh!$A$11:$ZZ$200,6,FALSE)))</f>
        <v/>
      </c>
      <c r="K166" s="220" t="str">
        <f>IF(ISERROR(VLOOKUP($A166,parlvotes_lh!$A$11:$ZZ$200,26,FALSE))=TRUE,"",IF(VLOOKUP($A166,parlvotes_lh!$A$11:$ZZ$200,26,FALSE)=0,"",VLOOKUP($A166,parlvotes_lh!$A$11:$ZZ$200,26,FALSE)))</f>
        <v/>
      </c>
      <c r="L166" s="220" t="str">
        <f>IF(ISERROR(VLOOKUP($A166,parlvotes_lh!$A$11:$ZZ$200,46,FALSE))=TRUE,"",IF(VLOOKUP($A166,parlvotes_lh!$A$11:$ZZ$200,46,FALSE)=0,"",VLOOKUP($A166,parlvotes_lh!$A$11:$ZZ$200,46,FALSE)))</f>
        <v/>
      </c>
      <c r="M166" s="220" t="str">
        <f>IF(ISERROR(VLOOKUP($A166,parlvotes_lh!$A$11:$ZZ$200,66,FALSE))=TRUE,"",IF(VLOOKUP($A166,parlvotes_lh!$A$11:$ZZ$200,66,FALSE)=0,"",VLOOKUP($A166,parlvotes_lh!$A$11:$ZZ$200,66,FALSE)))</f>
        <v/>
      </c>
      <c r="N166" s="220" t="str">
        <f>IF(ISERROR(VLOOKUP($A166,parlvotes_lh!$A$11:$ZZ$200,86,FALSE))=TRUE,"",IF(VLOOKUP($A166,parlvotes_lh!$A$11:$ZZ$200,86,FALSE)=0,"",VLOOKUP($A166,parlvotes_lh!$A$11:$ZZ$200,86,FALSE)))</f>
        <v/>
      </c>
      <c r="O166" s="220" t="str">
        <f>IF(ISERROR(VLOOKUP($A166,parlvotes_lh!$A$11:$ZZ$200,106,FALSE))=TRUE,"",IF(VLOOKUP($A166,parlvotes_lh!$A$11:$ZZ$200,106,FALSE)=0,"",VLOOKUP($A166,parlvotes_lh!$A$11:$ZZ$200,106,FALSE)))</f>
        <v/>
      </c>
      <c r="P166" s="220" t="str">
        <f>IF(ISERROR(VLOOKUP($A166,parlvotes_lh!$A$11:$ZZ$200,126,FALSE))=TRUE,"",IF(VLOOKUP($A166,parlvotes_lh!$A$11:$ZZ$200,126,FALSE)=0,"",VLOOKUP($A166,parlvotes_lh!$A$11:$ZZ$200,126,FALSE)))</f>
        <v/>
      </c>
      <c r="Q166" s="221" t="str">
        <f>IF(ISERROR(VLOOKUP($A166,parlvotes_lh!$A$11:$ZZ$200,146,FALSE))=TRUE,"",IF(VLOOKUP($A166,parlvotes_lh!$A$11:$ZZ$200,146,FALSE)=0,"",VLOOKUP($A166,parlvotes_lh!$A$11:$ZZ$200,146,FALSE)))</f>
        <v/>
      </c>
      <c r="R166" s="221" t="str">
        <f>IF(ISERROR(VLOOKUP($A166,parlvotes_lh!$A$11:$ZZ$200,166,FALSE))=TRUE,"",IF(VLOOKUP($A166,parlvotes_lh!$A$11:$ZZ$200,166,FALSE)=0,"",VLOOKUP($A166,parlvotes_lh!$A$11:$ZZ$200,166,FALSE)))</f>
        <v/>
      </c>
      <c r="S166" s="221" t="str">
        <f>IF(ISERROR(VLOOKUP($A166,parlvotes_lh!$A$11:$ZZ$200,186,FALSE))=TRUE,"",IF(VLOOKUP($A166,parlvotes_lh!$A$11:$ZZ$200,186,FALSE)=0,"",VLOOKUP($A166,parlvotes_lh!$A$11:$ZZ$200,186,FALSE)))</f>
        <v/>
      </c>
      <c r="T166" s="221" t="str">
        <f>IF(ISERROR(VLOOKUP($A166,parlvotes_lh!$A$11:$ZZ$200,206,FALSE))=TRUE,"",IF(VLOOKUP($A166,parlvotes_lh!$A$11:$ZZ$200,206,FALSE)=0,"",VLOOKUP($A166,parlvotes_lh!$A$11:$ZZ$200,206,FALSE)))</f>
        <v/>
      </c>
      <c r="U166" s="221" t="str">
        <f>IF(ISERROR(VLOOKUP($A166,parlvotes_lh!$A$11:$ZZ$200,226,FALSE))=TRUE,"",IF(VLOOKUP($A166,parlvotes_lh!$A$11:$ZZ$200,226,FALSE)=0,"",VLOOKUP($A166,parlvotes_lh!$A$11:$ZZ$200,226,FALSE)))</f>
        <v/>
      </c>
      <c r="V166" s="221" t="str">
        <f>IF(ISERROR(VLOOKUP($A166,parlvotes_lh!$A$11:$ZZ$200,246,FALSE))=TRUE,"",IF(VLOOKUP($A166,parlvotes_lh!$A$11:$ZZ$200,246,FALSE)=0,"",VLOOKUP($A166,parlvotes_lh!$A$11:$ZZ$200,246,FALSE)))</f>
        <v/>
      </c>
      <c r="W166" s="221" t="str">
        <f>IF(ISERROR(VLOOKUP($A166,parlvotes_lh!$A$11:$ZZ$200,266,FALSE))=TRUE,"",IF(VLOOKUP($A166,parlvotes_lh!$A$11:$ZZ$200,266,FALSE)=0,"",VLOOKUP($A166,parlvotes_lh!$A$11:$ZZ$200,266,FALSE)))</f>
        <v/>
      </c>
      <c r="X166" s="221" t="str">
        <f>IF(ISERROR(VLOOKUP($A166,parlvotes_lh!$A$11:$ZZ$200,286,FALSE))=TRUE,"",IF(VLOOKUP($A166,parlvotes_lh!$A$11:$ZZ$200,286,FALSE)=0,"",VLOOKUP($A166,parlvotes_lh!$A$11:$ZZ$200,286,FALSE)))</f>
        <v/>
      </c>
      <c r="Y166" s="221" t="str">
        <f>IF(ISERROR(VLOOKUP($A166,parlvotes_lh!$A$11:$ZZ$200,306,FALSE))=TRUE,"",IF(VLOOKUP($A166,parlvotes_lh!$A$11:$ZZ$200,306,FALSE)=0,"",VLOOKUP($A166,parlvotes_lh!$A$11:$ZZ$200,306,FALSE)))</f>
        <v/>
      </c>
      <c r="Z166" s="221" t="str">
        <f>IF(ISERROR(VLOOKUP($A166,parlvotes_lh!$A$11:$ZZ$200,326,FALSE))=TRUE,"",IF(VLOOKUP($A166,parlvotes_lh!$A$11:$ZZ$200,326,FALSE)=0,"",VLOOKUP($A166,parlvotes_lh!$A$11:$ZZ$200,326,FALSE)))</f>
        <v/>
      </c>
      <c r="AA166" s="221" t="str">
        <f>IF(ISERROR(VLOOKUP($A166,parlvotes_lh!$A$11:$ZZ$200,346,FALSE))=TRUE,"",IF(VLOOKUP($A166,parlvotes_lh!$A$11:$ZZ$200,346,FALSE)=0,"",VLOOKUP($A166,parlvotes_lh!$A$11:$ZZ$200,346,FALSE)))</f>
        <v/>
      </c>
      <c r="AB166" s="221" t="str">
        <f>IF(ISERROR(VLOOKUP($A166,parlvotes_lh!$A$11:$ZZ$200,366,FALSE))=TRUE,"",IF(VLOOKUP($A166,parlvotes_lh!$A$11:$ZZ$200,366,FALSE)=0,"",VLOOKUP($A166,parlvotes_lh!$A$11:$ZZ$200,366,FALSE)))</f>
        <v/>
      </c>
      <c r="AC166" s="221" t="str">
        <f>IF(ISERROR(VLOOKUP($A166,parlvotes_lh!$A$11:$ZZ$200,386,FALSE))=TRUE,"",IF(VLOOKUP($A166,parlvotes_lh!$A$11:$ZZ$200,386,FALSE)=0,"",VLOOKUP($A166,parlvotes_lh!$A$11:$ZZ$200,386,FALSE)))</f>
        <v/>
      </c>
    </row>
    <row r="167" spans="1:29" ht="13.5" customHeight="1" x14ac:dyDescent="0.25">
      <c r="A167" s="215"/>
      <c r="B167" s="98" t="str">
        <f>IF(A167="","",MID(info_weblinks!$C$3,32,3))</f>
        <v/>
      </c>
      <c r="C167" s="98" t="str">
        <f>IF(info_parties!G167="","",info_parties!G167)</f>
        <v/>
      </c>
      <c r="D167" s="98" t="str">
        <f>IF(info_parties!K167="","",info_parties!K167)</f>
        <v/>
      </c>
      <c r="E167" s="98" t="str">
        <f>IF(info_parties!H167="","",info_parties!H167)</f>
        <v/>
      </c>
      <c r="F167" s="216" t="str">
        <f t="shared" si="20"/>
        <v/>
      </c>
      <c r="G167" s="217" t="str">
        <f t="shared" si="21"/>
        <v/>
      </c>
      <c r="H167" s="218" t="str">
        <f t="shared" si="22"/>
        <v/>
      </c>
      <c r="I167" s="219" t="str">
        <f t="shared" si="23"/>
        <v/>
      </c>
      <c r="J167" s="220" t="str">
        <f>IF(ISERROR(VLOOKUP($A167,parlvotes_lh!$A$11:$ZZ$200,6,FALSE))=TRUE,"",IF(VLOOKUP($A167,parlvotes_lh!$A$11:$ZZ$200,6,FALSE)=0,"",VLOOKUP($A167,parlvotes_lh!$A$11:$ZZ$200,6,FALSE)))</f>
        <v/>
      </c>
      <c r="K167" s="220" t="str">
        <f>IF(ISERROR(VLOOKUP($A167,parlvotes_lh!$A$11:$ZZ$200,26,FALSE))=TRUE,"",IF(VLOOKUP($A167,parlvotes_lh!$A$11:$ZZ$200,26,FALSE)=0,"",VLOOKUP($A167,parlvotes_lh!$A$11:$ZZ$200,26,FALSE)))</f>
        <v/>
      </c>
      <c r="L167" s="220" t="str">
        <f>IF(ISERROR(VLOOKUP($A167,parlvotes_lh!$A$11:$ZZ$200,46,FALSE))=TRUE,"",IF(VLOOKUP($A167,parlvotes_lh!$A$11:$ZZ$200,46,FALSE)=0,"",VLOOKUP($A167,parlvotes_lh!$A$11:$ZZ$200,46,FALSE)))</f>
        <v/>
      </c>
      <c r="M167" s="220" t="str">
        <f>IF(ISERROR(VLOOKUP($A167,parlvotes_lh!$A$11:$ZZ$200,66,FALSE))=TRUE,"",IF(VLOOKUP($A167,parlvotes_lh!$A$11:$ZZ$200,66,FALSE)=0,"",VLOOKUP($A167,parlvotes_lh!$A$11:$ZZ$200,66,FALSE)))</f>
        <v/>
      </c>
      <c r="N167" s="220" t="str">
        <f>IF(ISERROR(VLOOKUP($A167,parlvotes_lh!$A$11:$ZZ$200,86,FALSE))=TRUE,"",IF(VLOOKUP($A167,parlvotes_lh!$A$11:$ZZ$200,86,FALSE)=0,"",VLOOKUP($A167,parlvotes_lh!$A$11:$ZZ$200,86,FALSE)))</f>
        <v/>
      </c>
      <c r="O167" s="220" t="str">
        <f>IF(ISERROR(VLOOKUP($A167,parlvotes_lh!$A$11:$ZZ$200,106,FALSE))=TRUE,"",IF(VLOOKUP($A167,parlvotes_lh!$A$11:$ZZ$200,106,FALSE)=0,"",VLOOKUP($A167,parlvotes_lh!$A$11:$ZZ$200,106,FALSE)))</f>
        <v/>
      </c>
      <c r="P167" s="220" t="str">
        <f>IF(ISERROR(VLOOKUP($A167,parlvotes_lh!$A$11:$ZZ$200,126,FALSE))=TRUE,"",IF(VLOOKUP($A167,parlvotes_lh!$A$11:$ZZ$200,126,FALSE)=0,"",VLOOKUP($A167,parlvotes_lh!$A$11:$ZZ$200,126,FALSE)))</f>
        <v/>
      </c>
      <c r="Q167" s="221" t="str">
        <f>IF(ISERROR(VLOOKUP($A167,parlvotes_lh!$A$11:$ZZ$200,146,FALSE))=TRUE,"",IF(VLOOKUP($A167,parlvotes_lh!$A$11:$ZZ$200,146,FALSE)=0,"",VLOOKUP($A167,parlvotes_lh!$A$11:$ZZ$200,146,FALSE)))</f>
        <v/>
      </c>
      <c r="R167" s="221" t="str">
        <f>IF(ISERROR(VLOOKUP($A167,parlvotes_lh!$A$11:$ZZ$200,166,FALSE))=TRUE,"",IF(VLOOKUP($A167,parlvotes_lh!$A$11:$ZZ$200,166,FALSE)=0,"",VLOOKUP($A167,parlvotes_lh!$A$11:$ZZ$200,166,FALSE)))</f>
        <v/>
      </c>
      <c r="S167" s="221" t="str">
        <f>IF(ISERROR(VLOOKUP($A167,parlvotes_lh!$A$11:$ZZ$200,186,FALSE))=TRUE,"",IF(VLOOKUP($A167,parlvotes_lh!$A$11:$ZZ$200,186,FALSE)=0,"",VLOOKUP($A167,parlvotes_lh!$A$11:$ZZ$200,186,FALSE)))</f>
        <v/>
      </c>
      <c r="T167" s="221" t="str">
        <f>IF(ISERROR(VLOOKUP($A167,parlvotes_lh!$A$11:$ZZ$200,206,FALSE))=TRUE,"",IF(VLOOKUP($A167,parlvotes_lh!$A$11:$ZZ$200,206,FALSE)=0,"",VLOOKUP($A167,parlvotes_lh!$A$11:$ZZ$200,206,FALSE)))</f>
        <v/>
      </c>
      <c r="U167" s="221" t="str">
        <f>IF(ISERROR(VLOOKUP($A167,parlvotes_lh!$A$11:$ZZ$200,226,FALSE))=TRUE,"",IF(VLOOKUP($A167,parlvotes_lh!$A$11:$ZZ$200,226,FALSE)=0,"",VLOOKUP($A167,parlvotes_lh!$A$11:$ZZ$200,226,FALSE)))</f>
        <v/>
      </c>
      <c r="V167" s="221" t="str">
        <f>IF(ISERROR(VLOOKUP($A167,parlvotes_lh!$A$11:$ZZ$200,246,FALSE))=TRUE,"",IF(VLOOKUP($A167,parlvotes_lh!$A$11:$ZZ$200,246,FALSE)=0,"",VLOOKUP($A167,parlvotes_lh!$A$11:$ZZ$200,246,FALSE)))</f>
        <v/>
      </c>
      <c r="W167" s="221" t="str">
        <f>IF(ISERROR(VLOOKUP($A167,parlvotes_lh!$A$11:$ZZ$200,266,FALSE))=TRUE,"",IF(VLOOKUP($A167,parlvotes_lh!$A$11:$ZZ$200,266,FALSE)=0,"",VLOOKUP($A167,parlvotes_lh!$A$11:$ZZ$200,266,FALSE)))</f>
        <v/>
      </c>
      <c r="X167" s="221" t="str">
        <f>IF(ISERROR(VLOOKUP($A167,parlvotes_lh!$A$11:$ZZ$200,286,FALSE))=TRUE,"",IF(VLOOKUP($A167,parlvotes_lh!$A$11:$ZZ$200,286,FALSE)=0,"",VLOOKUP($A167,parlvotes_lh!$A$11:$ZZ$200,286,FALSE)))</f>
        <v/>
      </c>
      <c r="Y167" s="221" t="str">
        <f>IF(ISERROR(VLOOKUP($A167,parlvotes_lh!$A$11:$ZZ$200,306,FALSE))=TRUE,"",IF(VLOOKUP($A167,parlvotes_lh!$A$11:$ZZ$200,306,FALSE)=0,"",VLOOKUP($A167,parlvotes_lh!$A$11:$ZZ$200,306,FALSE)))</f>
        <v/>
      </c>
      <c r="Z167" s="221" t="str">
        <f>IF(ISERROR(VLOOKUP($A167,parlvotes_lh!$A$11:$ZZ$200,326,FALSE))=TRUE,"",IF(VLOOKUP($A167,parlvotes_lh!$A$11:$ZZ$200,326,FALSE)=0,"",VLOOKUP($A167,parlvotes_lh!$A$11:$ZZ$200,326,FALSE)))</f>
        <v/>
      </c>
      <c r="AA167" s="221" t="str">
        <f>IF(ISERROR(VLOOKUP($A167,parlvotes_lh!$A$11:$ZZ$200,346,FALSE))=TRUE,"",IF(VLOOKUP($A167,parlvotes_lh!$A$11:$ZZ$200,346,FALSE)=0,"",VLOOKUP($A167,parlvotes_lh!$A$11:$ZZ$200,346,FALSE)))</f>
        <v/>
      </c>
      <c r="AB167" s="221" t="str">
        <f>IF(ISERROR(VLOOKUP($A167,parlvotes_lh!$A$11:$ZZ$200,366,FALSE))=TRUE,"",IF(VLOOKUP($A167,parlvotes_lh!$A$11:$ZZ$200,366,FALSE)=0,"",VLOOKUP($A167,parlvotes_lh!$A$11:$ZZ$200,366,FALSE)))</f>
        <v/>
      </c>
      <c r="AC167" s="221" t="str">
        <f>IF(ISERROR(VLOOKUP($A167,parlvotes_lh!$A$11:$ZZ$200,386,FALSE))=TRUE,"",IF(VLOOKUP($A167,parlvotes_lh!$A$11:$ZZ$200,386,FALSE)=0,"",VLOOKUP($A167,parlvotes_lh!$A$11:$ZZ$200,386,FALSE)))</f>
        <v/>
      </c>
    </row>
    <row r="168" spans="1:29" ht="13.5" customHeight="1" x14ac:dyDescent="0.25">
      <c r="A168" s="215"/>
      <c r="B168" s="98" t="str">
        <f>IF(A168="","",MID(info_weblinks!$C$3,32,3))</f>
        <v/>
      </c>
      <c r="C168" s="98" t="str">
        <f>IF(info_parties!G168="","",info_parties!G168)</f>
        <v/>
      </c>
      <c r="D168" s="98" t="str">
        <f>IF(info_parties!K168="","",info_parties!K168)</f>
        <v/>
      </c>
      <c r="E168" s="98" t="str">
        <f>IF(info_parties!H168="","",info_parties!H168)</f>
        <v/>
      </c>
      <c r="F168" s="216" t="str">
        <f t="shared" si="20"/>
        <v/>
      </c>
      <c r="G168" s="217" t="str">
        <f t="shared" si="21"/>
        <v/>
      </c>
      <c r="H168" s="218" t="str">
        <f t="shared" si="22"/>
        <v/>
      </c>
      <c r="I168" s="219" t="str">
        <f t="shared" si="23"/>
        <v/>
      </c>
      <c r="J168" s="220" t="str">
        <f>IF(ISERROR(VLOOKUP($A168,parlvotes_lh!$A$11:$ZZ$200,6,FALSE))=TRUE,"",IF(VLOOKUP($A168,parlvotes_lh!$A$11:$ZZ$200,6,FALSE)=0,"",VLOOKUP($A168,parlvotes_lh!$A$11:$ZZ$200,6,FALSE)))</f>
        <v/>
      </c>
      <c r="K168" s="220" t="str">
        <f>IF(ISERROR(VLOOKUP($A168,parlvotes_lh!$A$11:$ZZ$200,26,FALSE))=TRUE,"",IF(VLOOKUP($A168,parlvotes_lh!$A$11:$ZZ$200,26,FALSE)=0,"",VLOOKUP($A168,parlvotes_lh!$A$11:$ZZ$200,26,FALSE)))</f>
        <v/>
      </c>
      <c r="L168" s="220" t="str">
        <f>IF(ISERROR(VLOOKUP($A168,parlvotes_lh!$A$11:$ZZ$200,46,FALSE))=TRUE,"",IF(VLOOKUP($A168,parlvotes_lh!$A$11:$ZZ$200,46,FALSE)=0,"",VLOOKUP($A168,parlvotes_lh!$A$11:$ZZ$200,46,FALSE)))</f>
        <v/>
      </c>
      <c r="M168" s="220" t="str">
        <f>IF(ISERROR(VLOOKUP($A168,parlvotes_lh!$A$11:$ZZ$200,66,FALSE))=TRUE,"",IF(VLOOKUP($A168,parlvotes_lh!$A$11:$ZZ$200,66,FALSE)=0,"",VLOOKUP($A168,parlvotes_lh!$A$11:$ZZ$200,66,FALSE)))</f>
        <v/>
      </c>
      <c r="N168" s="220" t="str">
        <f>IF(ISERROR(VLOOKUP($A168,parlvotes_lh!$A$11:$ZZ$200,86,FALSE))=TRUE,"",IF(VLOOKUP($A168,parlvotes_lh!$A$11:$ZZ$200,86,FALSE)=0,"",VLOOKUP($A168,parlvotes_lh!$A$11:$ZZ$200,86,FALSE)))</f>
        <v/>
      </c>
      <c r="O168" s="220" t="str">
        <f>IF(ISERROR(VLOOKUP($A168,parlvotes_lh!$A$11:$ZZ$200,106,FALSE))=TRUE,"",IF(VLOOKUP($A168,parlvotes_lh!$A$11:$ZZ$200,106,FALSE)=0,"",VLOOKUP($A168,parlvotes_lh!$A$11:$ZZ$200,106,FALSE)))</f>
        <v/>
      </c>
      <c r="P168" s="220" t="str">
        <f>IF(ISERROR(VLOOKUP($A168,parlvotes_lh!$A$11:$ZZ$200,126,FALSE))=TRUE,"",IF(VLOOKUP($A168,parlvotes_lh!$A$11:$ZZ$200,126,FALSE)=0,"",VLOOKUP($A168,parlvotes_lh!$A$11:$ZZ$200,126,FALSE)))</f>
        <v/>
      </c>
      <c r="Q168" s="221" t="str">
        <f>IF(ISERROR(VLOOKUP($A168,parlvotes_lh!$A$11:$ZZ$200,146,FALSE))=TRUE,"",IF(VLOOKUP($A168,parlvotes_lh!$A$11:$ZZ$200,146,FALSE)=0,"",VLOOKUP($A168,parlvotes_lh!$A$11:$ZZ$200,146,FALSE)))</f>
        <v/>
      </c>
      <c r="R168" s="221" t="str">
        <f>IF(ISERROR(VLOOKUP($A168,parlvotes_lh!$A$11:$ZZ$200,166,FALSE))=TRUE,"",IF(VLOOKUP($A168,parlvotes_lh!$A$11:$ZZ$200,166,FALSE)=0,"",VLOOKUP($A168,parlvotes_lh!$A$11:$ZZ$200,166,FALSE)))</f>
        <v/>
      </c>
      <c r="S168" s="221" t="str">
        <f>IF(ISERROR(VLOOKUP($A168,parlvotes_lh!$A$11:$ZZ$200,186,FALSE))=TRUE,"",IF(VLOOKUP($A168,parlvotes_lh!$A$11:$ZZ$200,186,FALSE)=0,"",VLOOKUP($A168,parlvotes_lh!$A$11:$ZZ$200,186,FALSE)))</f>
        <v/>
      </c>
      <c r="T168" s="221" t="str">
        <f>IF(ISERROR(VLOOKUP($A168,parlvotes_lh!$A$11:$ZZ$200,206,FALSE))=TRUE,"",IF(VLOOKUP($A168,parlvotes_lh!$A$11:$ZZ$200,206,FALSE)=0,"",VLOOKUP($A168,parlvotes_lh!$A$11:$ZZ$200,206,FALSE)))</f>
        <v/>
      </c>
      <c r="U168" s="221" t="str">
        <f>IF(ISERROR(VLOOKUP($A168,parlvotes_lh!$A$11:$ZZ$200,226,FALSE))=TRUE,"",IF(VLOOKUP($A168,parlvotes_lh!$A$11:$ZZ$200,226,FALSE)=0,"",VLOOKUP($A168,parlvotes_lh!$A$11:$ZZ$200,226,FALSE)))</f>
        <v/>
      </c>
      <c r="V168" s="221" t="str">
        <f>IF(ISERROR(VLOOKUP($A168,parlvotes_lh!$A$11:$ZZ$200,246,FALSE))=TRUE,"",IF(VLOOKUP($A168,parlvotes_lh!$A$11:$ZZ$200,246,FALSE)=0,"",VLOOKUP($A168,parlvotes_lh!$A$11:$ZZ$200,246,FALSE)))</f>
        <v/>
      </c>
      <c r="W168" s="221" t="str">
        <f>IF(ISERROR(VLOOKUP($A168,parlvotes_lh!$A$11:$ZZ$200,266,FALSE))=TRUE,"",IF(VLOOKUP($A168,parlvotes_lh!$A$11:$ZZ$200,266,FALSE)=0,"",VLOOKUP($A168,parlvotes_lh!$A$11:$ZZ$200,266,FALSE)))</f>
        <v/>
      </c>
      <c r="X168" s="221" t="str">
        <f>IF(ISERROR(VLOOKUP($A168,parlvotes_lh!$A$11:$ZZ$200,286,FALSE))=TRUE,"",IF(VLOOKUP($A168,parlvotes_lh!$A$11:$ZZ$200,286,FALSE)=0,"",VLOOKUP($A168,parlvotes_lh!$A$11:$ZZ$200,286,FALSE)))</f>
        <v/>
      </c>
      <c r="Y168" s="221" t="str">
        <f>IF(ISERROR(VLOOKUP($A168,parlvotes_lh!$A$11:$ZZ$200,306,FALSE))=TRUE,"",IF(VLOOKUP($A168,parlvotes_lh!$A$11:$ZZ$200,306,FALSE)=0,"",VLOOKUP($A168,parlvotes_lh!$A$11:$ZZ$200,306,FALSE)))</f>
        <v/>
      </c>
      <c r="Z168" s="221" t="str">
        <f>IF(ISERROR(VLOOKUP($A168,parlvotes_lh!$A$11:$ZZ$200,326,FALSE))=TRUE,"",IF(VLOOKUP($A168,parlvotes_lh!$A$11:$ZZ$200,326,FALSE)=0,"",VLOOKUP($A168,parlvotes_lh!$A$11:$ZZ$200,326,FALSE)))</f>
        <v/>
      </c>
      <c r="AA168" s="221" t="str">
        <f>IF(ISERROR(VLOOKUP($A168,parlvotes_lh!$A$11:$ZZ$200,346,FALSE))=TRUE,"",IF(VLOOKUP($A168,parlvotes_lh!$A$11:$ZZ$200,346,FALSE)=0,"",VLOOKUP($A168,parlvotes_lh!$A$11:$ZZ$200,346,FALSE)))</f>
        <v/>
      </c>
      <c r="AB168" s="221" t="str">
        <f>IF(ISERROR(VLOOKUP($A168,parlvotes_lh!$A$11:$ZZ$200,366,FALSE))=TRUE,"",IF(VLOOKUP($A168,parlvotes_lh!$A$11:$ZZ$200,366,FALSE)=0,"",VLOOKUP($A168,parlvotes_lh!$A$11:$ZZ$200,366,FALSE)))</f>
        <v/>
      </c>
      <c r="AC168" s="221" t="str">
        <f>IF(ISERROR(VLOOKUP($A168,parlvotes_lh!$A$11:$ZZ$200,386,FALSE))=TRUE,"",IF(VLOOKUP($A168,parlvotes_lh!$A$11:$ZZ$200,386,FALSE)=0,"",VLOOKUP($A168,parlvotes_lh!$A$11:$ZZ$200,386,FALSE)))</f>
        <v/>
      </c>
    </row>
    <row r="169" spans="1:29" ht="13.5" customHeight="1" x14ac:dyDescent="0.25">
      <c r="A169" s="215"/>
      <c r="B169" s="98" t="str">
        <f>IF(A169="","",MID(info_weblinks!$C$3,32,3))</f>
        <v/>
      </c>
      <c r="C169" s="98" t="str">
        <f>IF(info_parties!G169="","",info_parties!G169)</f>
        <v/>
      </c>
      <c r="D169" s="98" t="str">
        <f>IF(info_parties!K169="","",info_parties!K169)</f>
        <v/>
      </c>
      <c r="E169" s="98" t="str">
        <f>IF(info_parties!H169="","",info_parties!H169)</f>
        <v/>
      </c>
      <c r="F169" s="216" t="str">
        <f t="shared" si="20"/>
        <v/>
      </c>
      <c r="G169" s="217" t="str">
        <f t="shared" si="21"/>
        <v/>
      </c>
      <c r="H169" s="218" t="str">
        <f t="shared" si="22"/>
        <v/>
      </c>
      <c r="I169" s="219" t="str">
        <f t="shared" si="23"/>
        <v/>
      </c>
      <c r="J169" s="220" t="str">
        <f>IF(ISERROR(VLOOKUP($A169,parlvotes_lh!$A$11:$ZZ$200,6,FALSE))=TRUE,"",IF(VLOOKUP($A169,parlvotes_lh!$A$11:$ZZ$200,6,FALSE)=0,"",VLOOKUP($A169,parlvotes_lh!$A$11:$ZZ$200,6,FALSE)))</f>
        <v/>
      </c>
      <c r="K169" s="220" t="str">
        <f>IF(ISERROR(VLOOKUP($A169,parlvotes_lh!$A$11:$ZZ$200,26,FALSE))=TRUE,"",IF(VLOOKUP($A169,parlvotes_lh!$A$11:$ZZ$200,26,FALSE)=0,"",VLOOKUP($A169,parlvotes_lh!$A$11:$ZZ$200,26,FALSE)))</f>
        <v/>
      </c>
      <c r="L169" s="220" t="str">
        <f>IF(ISERROR(VLOOKUP($A169,parlvotes_lh!$A$11:$ZZ$200,46,FALSE))=TRUE,"",IF(VLOOKUP($A169,parlvotes_lh!$A$11:$ZZ$200,46,FALSE)=0,"",VLOOKUP($A169,parlvotes_lh!$A$11:$ZZ$200,46,FALSE)))</f>
        <v/>
      </c>
      <c r="M169" s="220" t="str">
        <f>IF(ISERROR(VLOOKUP($A169,parlvotes_lh!$A$11:$ZZ$200,66,FALSE))=TRUE,"",IF(VLOOKUP($A169,parlvotes_lh!$A$11:$ZZ$200,66,FALSE)=0,"",VLOOKUP($A169,parlvotes_lh!$A$11:$ZZ$200,66,FALSE)))</f>
        <v/>
      </c>
      <c r="N169" s="220" t="str">
        <f>IF(ISERROR(VLOOKUP($A169,parlvotes_lh!$A$11:$ZZ$200,86,FALSE))=TRUE,"",IF(VLOOKUP($A169,parlvotes_lh!$A$11:$ZZ$200,86,FALSE)=0,"",VLOOKUP($A169,parlvotes_lh!$A$11:$ZZ$200,86,FALSE)))</f>
        <v/>
      </c>
      <c r="O169" s="220" t="str">
        <f>IF(ISERROR(VLOOKUP($A169,parlvotes_lh!$A$11:$ZZ$200,106,FALSE))=TRUE,"",IF(VLOOKUP($A169,parlvotes_lh!$A$11:$ZZ$200,106,FALSE)=0,"",VLOOKUP($A169,parlvotes_lh!$A$11:$ZZ$200,106,FALSE)))</f>
        <v/>
      </c>
      <c r="P169" s="220" t="str">
        <f>IF(ISERROR(VLOOKUP($A169,parlvotes_lh!$A$11:$ZZ$200,126,FALSE))=TRUE,"",IF(VLOOKUP($A169,parlvotes_lh!$A$11:$ZZ$200,126,FALSE)=0,"",VLOOKUP($A169,parlvotes_lh!$A$11:$ZZ$200,126,FALSE)))</f>
        <v/>
      </c>
      <c r="Q169" s="221" t="str">
        <f>IF(ISERROR(VLOOKUP($A169,parlvotes_lh!$A$11:$ZZ$200,146,FALSE))=TRUE,"",IF(VLOOKUP($A169,parlvotes_lh!$A$11:$ZZ$200,146,FALSE)=0,"",VLOOKUP($A169,parlvotes_lh!$A$11:$ZZ$200,146,FALSE)))</f>
        <v/>
      </c>
      <c r="R169" s="221" t="str">
        <f>IF(ISERROR(VLOOKUP($A169,parlvotes_lh!$A$11:$ZZ$200,166,FALSE))=TRUE,"",IF(VLOOKUP($A169,parlvotes_lh!$A$11:$ZZ$200,166,FALSE)=0,"",VLOOKUP($A169,parlvotes_lh!$A$11:$ZZ$200,166,FALSE)))</f>
        <v/>
      </c>
      <c r="S169" s="221" t="str">
        <f>IF(ISERROR(VLOOKUP($A169,parlvotes_lh!$A$11:$ZZ$200,186,FALSE))=TRUE,"",IF(VLOOKUP($A169,parlvotes_lh!$A$11:$ZZ$200,186,FALSE)=0,"",VLOOKUP($A169,parlvotes_lh!$A$11:$ZZ$200,186,FALSE)))</f>
        <v/>
      </c>
      <c r="T169" s="221" t="str">
        <f>IF(ISERROR(VLOOKUP($A169,parlvotes_lh!$A$11:$ZZ$200,206,FALSE))=TRUE,"",IF(VLOOKUP($A169,parlvotes_lh!$A$11:$ZZ$200,206,FALSE)=0,"",VLOOKUP($A169,parlvotes_lh!$A$11:$ZZ$200,206,FALSE)))</f>
        <v/>
      </c>
      <c r="U169" s="221" t="str">
        <f>IF(ISERROR(VLOOKUP($A169,parlvotes_lh!$A$11:$ZZ$200,226,FALSE))=TRUE,"",IF(VLOOKUP($A169,parlvotes_lh!$A$11:$ZZ$200,226,FALSE)=0,"",VLOOKUP($A169,parlvotes_lh!$A$11:$ZZ$200,226,FALSE)))</f>
        <v/>
      </c>
      <c r="V169" s="221" t="str">
        <f>IF(ISERROR(VLOOKUP($A169,parlvotes_lh!$A$11:$ZZ$200,246,FALSE))=TRUE,"",IF(VLOOKUP($A169,parlvotes_lh!$A$11:$ZZ$200,246,FALSE)=0,"",VLOOKUP($A169,parlvotes_lh!$A$11:$ZZ$200,246,FALSE)))</f>
        <v/>
      </c>
      <c r="W169" s="221" t="str">
        <f>IF(ISERROR(VLOOKUP($A169,parlvotes_lh!$A$11:$ZZ$200,266,FALSE))=TRUE,"",IF(VLOOKUP($A169,parlvotes_lh!$A$11:$ZZ$200,266,FALSE)=0,"",VLOOKUP($A169,parlvotes_lh!$A$11:$ZZ$200,266,FALSE)))</f>
        <v/>
      </c>
      <c r="X169" s="221" t="str">
        <f>IF(ISERROR(VLOOKUP($A169,parlvotes_lh!$A$11:$ZZ$200,286,FALSE))=TRUE,"",IF(VLOOKUP($A169,parlvotes_lh!$A$11:$ZZ$200,286,FALSE)=0,"",VLOOKUP($A169,parlvotes_lh!$A$11:$ZZ$200,286,FALSE)))</f>
        <v/>
      </c>
      <c r="Y169" s="221" t="str">
        <f>IF(ISERROR(VLOOKUP($A169,parlvotes_lh!$A$11:$ZZ$200,306,FALSE))=TRUE,"",IF(VLOOKUP($A169,parlvotes_lh!$A$11:$ZZ$200,306,FALSE)=0,"",VLOOKUP($A169,parlvotes_lh!$A$11:$ZZ$200,306,FALSE)))</f>
        <v/>
      </c>
      <c r="Z169" s="221" t="str">
        <f>IF(ISERROR(VLOOKUP($A169,parlvotes_lh!$A$11:$ZZ$200,326,FALSE))=TRUE,"",IF(VLOOKUP($A169,parlvotes_lh!$A$11:$ZZ$200,326,FALSE)=0,"",VLOOKUP($A169,parlvotes_lh!$A$11:$ZZ$200,326,FALSE)))</f>
        <v/>
      </c>
      <c r="AA169" s="221" t="str">
        <f>IF(ISERROR(VLOOKUP($A169,parlvotes_lh!$A$11:$ZZ$200,346,FALSE))=TRUE,"",IF(VLOOKUP($A169,parlvotes_lh!$A$11:$ZZ$200,346,FALSE)=0,"",VLOOKUP($A169,parlvotes_lh!$A$11:$ZZ$200,346,FALSE)))</f>
        <v/>
      </c>
      <c r="AB169" s="221" t="str">
        <f>IF(ISERROR(VLOOKUP($A169,parlvotes_lh!$A$11:$ZZ$200,366,FALSE))=TRUE,"",IF(VLOOKUP($A169,parlvotes_lh!$A$11:$ZZ$200,366,FALSE)=0,"",VLOOKUP($A169,parlvotes_lh!$A$11:$ZZ$200,366,FALSE)))</f>
        <v/>
      </c>
      <c r="AC169" s="221" t="str">
        <f>IF(ISERROR(VLOOKUP($A169,parlvotes_lh!$A$11:$ZZ$200,386,FALSE))=TRUE,"",IF(VLOOKUP($A169,parlvotes_lh!$A$11:$ZZ$200,386,FALSE)=0,"",VLOOKUP($A169,parlvotes_lh!$A$11:$ZZ$200,386,FALSE)))</f>
        <v/>
      </c>
    </row>
    <row r="170" spans="1:29" ht="13.5" customHeight="1" x14ac:dyDescent="0.25">
      <c r="A170" s="215"/>
      <c r="B170" s="98" t="str">
        <f>IF(A170="","",MID(info_weblinks!$C$3,32,3))</f>
        <v/>
      </c>
      <c r="C170" s="98" t="str">
        <f>IF(info_parties!G170="","",info_parties!G170)</f>
        <v/>
      </c>
      <c r="D170" s="98" t="str">
        <f>IF(info_parties!K170="","",info_parties!K170)</f>
        <v/>
      </c>
      <c r="E170" s="98" t="str">
        <f>IF(info_parties!H170="","",info_parties!H170)</f>
        <v/>
      </c>
      <c r="F170" s="216" t="str">
        <f t="shared" si="20"/>
        <v/>
      </c>
      <c r="G170" s="217" t="str">
        <f t="shared" si="21"/>
        <v/>
      </c>
      <c r="H170" s="218" t="str">
        <f t="shared" si="22"/>
        <v/>
      </c>
      <c r="I170" s="219" t="str">
        <f t="shared" si="23"/>
        <v/>
      </c>
      <c r="J170" s="220" t="str">
        <f>IF(ISERROR(VLOOKUP($A170,parlvotes_lh!$A$11:$ZZ$200,6,FALSE))=TRUE,"",IF(VLOOKUP($A170,parlvotes_lh!$A$11:$ZZ$200,6,FALSE)=0,"",VLOOKUP($A170,parlvotes_lh!$A$11:$ZZ$200,6,FALSE)))</f>
        <v/>
      </c>
      <c r="K170" s="220" t="str">
        <f>IF(ISERROR(VLOOKUP($A170,parlvotes_lh!$A$11:$ZZ$200,26,FALSE))=TRUE,"",IF(VLOOKUP($A170,parlvotes_lh!$A$11:$ZZ$200,26,FALSE)=0,"",VLOOKUP($A170,parlvotes_lh!$A$11:$ZZ$200,26,FALSE)))</f>
        <v/>
      </c>
      <c r="L170" s="220" t="str">
        <f>IF(ISERROR(VLOOKUP($A170,parlvotes_lh!$A$11:$ZZ$200,46,FALSE))=TRUE,"",IF(VLOOKUP($A170,parlvotes_lh!$A$11:$ZZ$200,46,FALSE)=0,"",VLOOKUP($A170,parlvotes_lh!$A$11:$ZZ$200,46,FALSE)))</f>
        <v/>
      </c>
      <c r="M170" s="220" t="str">
        <f>IF(ISERROR(VLOOKUP($A170,parlvotes_lh!$A$11:$ZZ$200,66,FALSE))=TRUE,"",IF(VLOOKUP($A170,parlvotes_lh!$A$11:$ZZ$200,66,FALSE)=0,"",VLOOKUP($A170,parlvotes_lh!$A$11:$ZZ$200,66,FALSE)))</f>
        <v/>
      </c>
      <c r="N170" s="220" t="str">
        <f>IF(ISERROR(VLOOKUP($A170,parlvotes_lh!$A$11:$ZZ$200,86,FALSE))=TRUE,"",IF(VLOOKUP($A170,parlvotes_lh!$A$11:$ZZ$200,86,FALSE)=0,"",VLOOKUP($A170,parlvotes_lh!$A$11:$ZZ$200,86,FALSE)))</f>
        <v/>
      </c>
      <c r="O170" s="220" t="str">
        <f>IF(ISERROR(VLOOKUP($A170,parlvotes_lh!$A$11:$ZZ$200,106,FALSE))=TRUE,"",IF(VLOOKUP($A170,parlvotes_lh!$A$11:$ZZ$200,106,FALSE)=0,"",VLOOKUP($A170,parlvotes_lh!$A$11:$ZZ$200,106,FALSE)))</f>
        <v/>
      </c>
      <c r="P170" s="220" t="str">
        <f>IF(ISERROR(VLOOKUP($A170,parlvotes_lh!$A$11:$ZZ$200,126,FALSE))=TRUE,"",IF(VLOOKUP($A170,parlvotes_lh!$A$11:$ZZ$200,126,FALSE)=0,"",VLOOKUP($A170,parlvotes_lh!$A$11:$ZZ$200,126,FALSE)))</f>
        <v/>
      </c>
      <c r="Q170" s="221" t="str">
        <f>IF(ISERROR(VLOOKUP($A170,parlvotes_lh!$A$11:$ZZ$200,146,FALSE))=TRUE,"",IF(VLOOKUP($A170,parlvotes_lh!$A$11:$ZZ$200,146,FALSE)=0,"",VLOOKUP($A170,parlvotes_lh!$A$11:$ZZ$200,146,FALSE)))</f>
        <v/>
      </c>
      <c r="R170" s="221" t="str">
        <f>IF(ISERROR(VLOOKUP($A170,parlvotes_lh!$A$11:$ZZ$200,166,FALSE))=TRUE,"",IF(VLOOKUP($A170,parlvotes_lh!$A$11:$ZZ$200,166,FALSE)=0,"",VLOOKUP($A170,parlvotes_lh!$A$11:$ZZ$200,166,FALSE)))</f>
        <v/>
      </c>
      <c r="S170" s="221" t="str">
        <f>IF(ISERROR(VLOOKUP($A170,parlvotes_lh!$A$11:$ZZ$200,186,FALSE))=TRUE,"",IF(VLOOKUP($A170,parlvotes_lh!$A$11:$ZZ$200,186,FALSE)=0,"",VLOOKUP($A170,parlvotes_lh!$A$11:$ZZ$200,186,FALSE)))</f>
        <v/>
      </c>
      <c r="T170" s="221" t="str">
        <f>IF(ISERROR(VLOOKUP($A170,parlvotes_lh!$A$11:$ZZ$200,206,FALSE))=TRUE,"",IF(VLOOKUP($A170,parlvotes_lh!$A$11:$ZZ$200,206,FALSE)=0,"",VLOOKUP($A170,parlvotes_lh!$A$11:$ZZ$200,206,FALSE)))</f>
        <v/>
      </c>
      <c r="U170" s="221" t="str">
        <f>IF(ISERROR(VLOOKUP($A170,parlvotes_lh!$A$11:$ZZ$200,226,FALSE))=TRUE,"",IF(VLOOKUP($A170,parlvotes_lh!$A$11:$ZZ$200,226,FALSE)=0,"",VLOOKUP($A170,parlvotes_lh!$A$11:$ZZ$200,226,FALSE)))</f>
        <v/>
      </c>
      <c r="V170" s="221" t="str">
        <f>IF(ISERROR(VLOOKUP($A170,parlvotes_lh!$A$11:$ZZ$200,246,FALSE))=TRUE,"",IF(VLOOKUP($A170,parlvotes_lh!$A$11:$ZZ$200,246,FALSE)=0,"",VLOOKUP($A170,parlvotes_lh!$A$11:$ZZ$200,246,FALSE)))</f>
        <v/>
      </c>
      <c r="W170" s="221" t="str">
        <f>IF(ISERROR(VLOOKUP($A170,parlvotes_lh!$A$11:$ZZ$200,266,FALSE))=TRUE,"",IF(VLOOKUP($A170,parlvotes_lh!$A$11:$ZZ$200,266,FALSE)=0,"",VLOOKUP($A170,parlvotes_lh!$A$11:$ZZ$200,266,FALSE)))</f>
        <v/>
      </c>
      <c r="X170" s="221" t="str">
        <f>IF(ISERROR(VLOOKUP($A170,parlvotes_lh!$A$11:$ZZ$200,286,FALSE))=TRUE,"",IF(VLOOKUP($A170,parlvotes_lh!$A$11:$ZZ$200,286,FALSE)=0,"",VLOOKUP($A170,parlvotes_lh!$A$11:$ZZ$200,286,FALSE)))</f>
        <v/>
      </c>
      <c r="Y170" s="221" t="str">
        <f>IF(ISERROR(VLOOKUP($A170,parlvotes_lh!$A$11:$ZZ$200,306,FALSE))=TRUE,"",IF(VLOOKUP($A170,parlvotes_lh!$A$11:$ZZ$200,306,FALSE)=0,"",VLOOKUP($A170,parlvotes_lh!$A$11:$ZZ$200,306,FALSE)))</f>
        <v/>
      </c>
      <c r="Z170" s="221" t="str">
        <f>IF(ISERROR(VLOOKUP($A170,parlvotes_lh!$A$11:$ZZ$200,326,FALSE))=TRUE,"",IF(VLOOKUP($A170,parlvotes_lh!$A$11:$ZZ$200,326,FALSE)=0,"",VLOOKUP($A170,parlvotes_lh!$A$11:$ZZ$200,326,FALSE)))</f>
        <v/>
      </c>
      <c r="AA170" s="221" t="str">
        <f>IF(ISERROR(VLOOKUP($A170,parlvotes_lh!$A$11:$ZZ$200,346,FALSE))=TRUE,"",IF(VLOOKUP($A170,parlvotes_lh!$A$11:$ZZ$200,346,FALSE)=0,"",VLOOKUP($A170,parlvotes_lh!$A$11:$ZZ$200,346,FALSE)))</f>
        <v/>
      </c>
      <c r="AB170" s="221" t="str">
        <f>IF(ISERROR(VLOOKUP($A170,parlvotes_lh!$A$11:$ZZ$200,366,FALSE))=TRUE,"",IF(VLOOKUP($A170,parlvotes_lh!$A$11:$ZZ$200,366,FALSE)=0,"",VLOOKUP($A170,parlvotes_lh!$A$11:$ZZ$200,366,FALSE)))</f>
        <v/>
      </c>
      <c r="AC170" s="221" t="str">
        <f>IF(ISERROR(VLOOKUP($A170,parlvotes_lh!$A$11:$ZZ$200,386,FALSE))=TRUE,"",IF(VLOOKUP($A170,parlvotes_lh!$A$11:$ZZ$200,386,FALSE)=0,"",VLOOKUP($A170,parlvotes_lh!$A$11:$ZZ$200,386,FALSE)))</f>
        <v/>
      </c>
    </row>
    <row r="171" spans="1:29" ht="13.5" customHeight="1" x14ac:dyDescent="0.25">
      <c r="A171" s="215"/>
      <c r="B171" s="98" t="str">
        <f>IF(A171="","",MID(info_weblinks!$C$3,32,3))</f>
        <v/>
      </c>
      <c r="C171" s="98" t="str">
        <f>IF(info_parties!G171="","",info_parties!G171)</f>
        <v/>
      </c>
      <c r="D171" s="98" t="str">
        <f>IF(info_parties!K171="","",info_parties!K171)</f>
        <v/>
      </c>
      <c r="E171" s="98" t="str">
        <f>IF(info_parties!H171="","",info_parties!H171)</f>
        <v/>
      </c>
      <c r="F171" s="216" t="str">
        <f t="shared" si="20"/>
        <v/>
      </c>
      <c r="G171" s="217" t="str">
        <f t="shared" si="21"/>
        <v/>
      </c>
      <c r="H171" s="218" t="str">
        <f t="shared" si="22"/>
        <v/>
      </c>
      <c r="I171" s="219" t="str">
        <f t="shared" si="23"/>
        <v/>
      </c>
      <c r="J171" s="220" t="str">
        <f>IF(ISERROR(VLOOKUP($A171,parlvotes_lh!$A$11:$ZZ$200,6,FALSE))=TRUE,"",IF(VLOOKUP($A171,parlvotes_lh!$A$11:$ZZ$200,6,FALSE)=0,"",VLOOKUP($A171,parlvotes_lh!$A$11:$ZZ$200,6,FALSE)))</f>
        <v/>
      </c>
      <c r="K171" s="220" t="str">
        <f>IF(ISERROR(VLOOKUP($A171,parlvotes_lh!$A$11:$ZZ$200,26,FALSE))=TRUE,"",IF(VLOOKUP($A171,parlvotes_lh!$A$11:$ZZ$200,26,FALSE)=0,"",VLOOKUP($A171,parlvotes_lh!$A$11:$ZZ$200,26,FALSE)))</f>
        <v/>
      </c>
      <c r="L171" s="220" t="str">
        <f>IF(ISERROR(VLOOKUP($A171,parlvotes_lh!$A$11:$ZZ$200,46,FALSE))=TRUE,"",IF(VLOOKUP($A171,parlvotes_lh!$A$11:$ZZ$200,46,FALSE)=0,"",VLOOKUP($A171,parlvotes_lh!$A$11:$ZZ$200,46,FALSE)))</f>
        <v/>
      </c>
      <c r="M171" s="220" t="str">
        <f>IF(ISERROR(VLOOKUP($A171,parlvotes_lh!$A$11:$ZZ$200,66,FALSE))=TRUE,"",IF(VLOOKUP($A171,parlvotes_lh!$A$11:$ZZ$200,66,FALSE)=0,"",VLOOKUP($A171,parlvotes_lh!$A$11:$ZZ$200,66,FALSE)))</f>
        <v/>
      </c>
      <c r="N171" s="220" t="str">
        <f>IF(ISERROR(VLOOKUP($A171,parlvotes_lh!$A$11:$ZZ$200,86,FALSE))=TRUE,"",IF(VLOOKUP($A171,parlvotes_lh!$A$11:$ZZ$200,86,FALSE)=0,"",VLOOKUP($A171,parlvotes_lh!$A$11:$ZZ$200,86,FALSE)))</f>
        <v/>
      </c>
      <c r="O171" s="220" t="str">
        <f>IF(ISERROR(VLOOKUP($A171,parlvotes_lh!$A$11:$ZZ$200,106,FALSE))=TRUE,"",IF(VLOOKUP($A171,parlvotes_lh!$A$11:$ZZ$200,106,FALSE)=0,"",VLOOKUP($A171,parlvotes_lh!$A$11:$ZZ$200,106,FALSE)))</f>
        <v/>
      </c>
      <c r="P171" s="220" t="str">
        <f>IF(ISERROR(VLOOKUP($A171,parlvotes_lh!$A$11:$ZZ$200,126,FALSE))=TRUE,"",IF(VLOOKUP($A171,parlvotes_lh!$A$11:$ZZ$200,126,FALSE)=0,"",VLOOKUP($A171,parlvotes_lh!$A$11:$ZZ$200,126,FALSE)))</f>
        <v/>
      </c>
      <c r="Q171" s="221" t="str">
        <f>IF(ISERROR(VLOOKUP($A171,parlvotes_lh!$A$11:$ZZ$200,146,FALSE))=TRUE,"",IF(VLOOKUP($A171,parlvotes_lh!$A$11:$ZZ$200,146,FALSE)=0,"",VLOOKUP($A171,parlvotes_lh!$A$11:$ZZ$200,146,FALSE)))</f>
        <v/>
      </c>
      <c r="R171" s="221" t="str">
        <f>IF(ISERROR(VLOOKUP($A171,parlvotes_lh!$A$11:$ZZ$200,166,FALSE))=TRUE,"",IF(VLOOKUP($A171,parlvotes_lh!$A$11:$ZZ$200,166,FALSE)=0,"",VLOOKUP($A171,parlvotes_lh!$A$11:$ZZ$200,166,FALSE)))</f>
        <v/>
      </c>
      <c r="S171" s="221" t="str">
        <f>IF(ISERROR(VLOOKUP($A171,parlvotes_lh!$A$11:$ZZ$200,186,FALSE))=TRUE,"",IF(VLOOKUP($A171,parlvotes_lh!$A$11:$ZZ$200,186,FALSE)=0,"",VLOOKUP($A171,parlvotes_lh!$A$11:$ZZ$200,186,FALSE)))</f>
        <v/>
      </c>
      <c r="T171" s="221" t="str">
        <f>IF(ISERROR(VLOOKUP($A171,parlvotes_lh!$A$11:$ZZ$200,206,FALSE))=TRUE,"",IF(VLOOKUP($A171,parlvotes_lh!$A$11:$ZZ$200,206,FALSE)=0,"",VLOOKUP($A171,parlvotes_lh!$A$11:$ZZ$200,206,FALSE)))</f>
        <v/>
      </c>
      <c r="U171" s="221" t="str">
        <f>IF(ISERROR(VLOOKUP($A171,parlvotes_lh!$A$11:$ZZ$200,226,FALSE))=TRUE,"",IF(VLOOKUP($A171,parlvotes_lh!$A$11:$ZZ$200,226,FALSE)=0,"",VLOOKUP($A171,parlvotes_lh!$A$11:$ZZ$200,226,FALSE)))</f>
        <v/>
      </c>
      <c r="V171" s="221" t="str">
        <f>IF(ISERROR(VLOOKUP($A171,parlvotes_lh!$A$11:$ZZ$200,246,FALSE))=TRUE,"",IF(VLOOKUP($A171,parlvotes_lh!$A$11:$ZZ$200,246,FALSE)=0,"",VLOOKUP($A171,parlvotes_lh!$A$11:$ZZ$200,246,FALSE)))</f>
        <v/>
      </c>
      <c r="W171" s="221" t="str">
        <f>IF(ISERROR(VLOOKUP($A171,parlvotes_lh!$A$11:$ZZ$200,266,FALSE))=TRUE,"",IF(VLOOKUP($A171,parlvotes_lh!$A$11:$ZZ$200,266,FALSE)=0,"",VLOOKUP($A171,parlvotes_lh!$A$11:$ZZ$200,266,FALSE)))</f>
        <v/>
      </c>
      <c r="X171" s="221" t="str">
        <f>IF(ISERROR(VLOOKUP($A171,parlvotes_lh!$A$11:$ZZ$200,286,FALSE))=TRUE,"",IF(VLOOKUP($A171,parlvotes_lh!$A$11:$ZZ$200,286,FALSE)=0,"",VLOOKUP($A171,parlvotes_lh!$A$11:$ZZ$200,286,FALSE)))</f>
        <v/>
      </c>
      <c r="Y171" s="221" t="str">
        <f>IF(ISERROR(VLOOKUP($A171,parlvotes_lh!$A$11:$ZZ$200,306,FALSE))=TRUE,"",IF(VLOOKUP($A171,parlvotes_lh!$A$11:$ZZ$200,306,FALSE)=0,"",VLOOKUP($A171,parlvotes_lh!$A$11:$ZZ$200,306,FALSE)))</f>
        <v/>
      </c>
      <c r="Z171" s="221" t="str">
        <f>IF(ISERROR(VLOOKUP($A171,parlvotes_lh!$A$11:$ZZ$200,326,FALSE))=TRUE,"",IF(VLOOKUP($A171,parlvotes_lh!$A$11:$ZZ$200,326,FALSE)=0,"",VLOOKUP($A171,parlvotes_lh!$A$11:$ZZ$200,326,FALSE)))</f>
        <v/>
      </c>
      <c r="AA171" s="221" t="str">
        <f>IF(ISERROR(VLOOKUP($A171,parlvotes_lh!$A$11:$ZZ$200,346,FALSE))=TRUE,"",IF(VLOOKUP($A171,parlvotes_lh!$A$11:$ZZ$200,346,FALSE)=0,"",VLOOKUP($A171,parlvotes_lh!$A$11:$ZZ$200,346,FALSE)))</f>
        <v/>
      </c>
      <c r="AB171" s="221" t="str">
        <f>IF(ISERROR(VLOOKUP($A171,parlvotes_lh!$A$11:$ZZ$200,366,FALSE))=TRUE,"",IF(VLOOKUP($A171,parlvotes_lh!$A$11:$ZZ$200,366,FALSE)=0,"",VLOOKUP($A171,parlvotes_lh!$A$11:$ZZ$200,366,FALSE)))</f>
        <v/>
      </c>
      <c r="AC171" s="221" t="str">
        <f>IF(ISERROR(VLOOKUP($A171,parlvotes_lh!$A$11:$ZZ$200,386,FALSE))=TRUE,"",IF(VLOOKUP($A171,parlvotes_lh!$A$11:$ZZ$200,386,FALSE)=0,"",VLOOKUP($A171,parlvotes_lh!$A$11:$ZZ$200,386,FALSE)))</f>
        <v/>
      </c>
    </row>
    <row r="172" spans="1:29" ht="13.5" customHeight="1" x14ac:dyDescent="0.25">
      <c r="A172" s="215"/>
      <c r="B172" s="98" t="str">
        <f>IF(A172="","",MID(info_weblinks!$C$3,32,3))</f>
        <v/>
      </c>
      <c r="C172" s="98" t="str">
        <f>IF(info_parties!G172="","",info_parties!G172)</f>
        <v/>
      </c>
      <c r="D172" s="98" t="str">
        <f>IF(info_parties!K172="","",info_parties!K172)</f>
        <v/>
      </c>
      <c r="E172" s="98" t="str">
        <f>IF(info_parties!H172="","",info_parties!H172)</f>
        <v/>
      </c>
      <c r="F172" s="216" t="str">
        <f t="shared" si="20"/>
        <v/>
      </c>
      <c r="G172" s="217" t="str">
        <f t="shared" si="21"/>
        <v/>
      </c>
      <c r="H172" s="218" t="str">
        <f t="shared" si="22"/>
        <v/>
      </c>
      <c r="I172" s="219" t="str">
        <f t="shared" si="23"/>
        <v/>
      </c>
      <c r="J172" s="220" t="str">
        <f>IF(ISERROR(VLOOKUP($A172,parlvotes_lh!$A$11:$ZZ$200,6,FALSE))=TRUE,"",IF(VLOOKUP($A172,parlvotes_lh!$A$11:$ZZ$200,6,FALSE)=0,"",VLOOKUP($A172,parlvotes_lh!$A$11:$ZZ$200,6,FALSE)))</f>
        <v/>
      </c>
      <c r="K172" s="220" t="str">
        <f>IF(ISERROR(VLOOKUP($A172,parlvotes_lh!$A$11:$ZZ$200,26,FALSE))=TRUE,"",IF(VLOOKUP($A172,parlvotes_lh!$A$11:$ZZ$200,26,FALSE)=0,"",VLOOKUP($A172,parlvotes_lh!$A$11:$ZZ$200,26,FALSE)))</f>
        <v/>
      </c>
      <c r="L172" s="220" t="str">
        <f>IF(ISERROR(VLOOKUP($A172,parlvotes_lh!$A$11:$ZZ$200,46,FALSE))=TRUE,"",IF(VLOOKUP($A172,parlvotes_lh!$A$11:$ZZ$200,46,FALSE)=0,"",VLOOKUP($A172,parlvotes_lh!$A$11:$ZZ$200,46,FALSE)))</f>
        <v/>
      </c>
      <c r="M172" s="220" t="str">
        <f>IF(ISERROR(VLOOKUP($A172,parlvotes_lh!$A$11:$ZZ$200,66,FALSE))=TRUE,"",IF(VLOOKUP($A172,parlvotes_lh!$A$11:$ZZ$200,66,FALSE)=0,"",VLOOKUP($A172,parlvotes_lh!$A$11:$ZZ$200,66,FALSE)))</f>
        <v/>
      </c>
      <c r="N172" s="220" t="str">
        <f>IF(ISERROR(VLOOKUP($A172,parlvotes_lh!$A$11:$ZZ$200,86,FALSE))=TRUE,"",IF(VLOOKUP($A172,parlvotes_lh!$A$11:$ZZ$200,86,FALSE)=0,"",VLOOKUP($A172,parlvotes_lh!$A$11:$ZZ$200,86,FALSE)))</f>
        <v/>
      </c>
      <c r="O172" s="220" t="str">
        <f>IF(ISERROR(VLOOKUP($A172,parlvotes_lh!$A$11:$ZZ$200,106,FALSE))=TRUE,"",IF(VLOOKUP($A172,parlvotes_lh!$A$11:$ZZ$200,106,FALSE)=0,"",VLOOKUP($A172,parlvotes_lh!$A$11:$ZZ$200,106,FALSE)))</f>
        <v/>
      </c>
      <c r="P172" s="220" t="str">
        <f>IF(ISERROR(VLOOKUP($A172,parlvotes_lh!$A$11:$ZZ$200,126,FALSE))=TRUE,"",IF(VLOOKUP($A172,parlvotes_lh!$A$11:$ZZ$200,126,FALSE)=0,"",VLOOKUP($A172,parlvotes_lh!$A$11:$ZZ$200,126,FALSE)))</f>
        <v/>
      </c>
      <c r="Q172" s="221" t="str">
        <f>IF(ISERROR(VLOOKUP($A172,parlvotes_lh!$A$11:$ZZ$200,146,FALSE))=TRUE,"",IF(VLOOKUP($A172,parlvotes_lh!$A$11:$ZZ$200,146,FALSE)=0,"",VLOOKUP($A172,parlvotes_lh!$A$11:$ZZ$200,146,FALSE)))</f>
        <v/>
      </c>
      <c r="R172" s="221" t="str">
        <f>IF(ISERROR(VLOOKUP($A172,parlvotes_lh!$A$11:$ZZ$200,166,FALSE))=TRUE,"",IF(VLOOKUP($A172,parlvotes_lh!$A$11:$ZZ$200,166,FALSE)=0,"",VLOOKUP($A172,parlvotes_lh!$A$11:$ZZ$200,166,FALSE)))</f>
        <v/>
      </c>
      <c r="S172" s="221" t="str">
        <f>IF(ISERROR(VLOOKUP($A172,parlvotes_lh!$A$11:$ZZ$200,186,FALSE))=TRUE,"",IF(VLOOKUP($A172,parlvotes_lh!$A$11:$ZZ$200,186,FALSE)=0,"",VLOOKUP($A172,parlvotes_lh!$A$11:$ZZ$200,186,FALSE)))</f>
        <v/>
      </c>
      <c r="T172" s="221" t="str">
        <f>IF(ISERROR(VLOOKUP($A172,parlvotes_lh!$A$11:$ZZ$200,206,FALSE))=TRUE,"",IF(VLOOKUP($A172,parlvotes_lh!$A$11:$ZZ$200,206,FALSE)=0,"",VLOOKUP($A172,parlvotes_lh!$A$11:$ZZ$200,206,FALSE)))</f>
        <v/>
      </c>
      <c r="U172" s="221" t="str">
        <f>IF(ISERROR(VLOOKUP($A172,parlvotes_lh!$A$11:$ZZ$200,226,FALSE))=TRUE,"",IF(VLOOKUP($A172,parlvotes_lh!$A$11:$ZZ$200,226,FALSE)=0,"",VLOOKUP($A172,parlvotes_lh!$A$11:$ZZ$200,226,FALSE)))</f>
        <v/>
      </c>
      <c r="V172" s="221" t="str">
        <f>IF(ISERROR(VLOOKUP($A172,parlvotes_lh!$A$11:$ZZ$200,246,FALSE))=TRUE,"",IF(VLOOKUP($A172,parlvotes_lh!$A$11:$ZZ$200,246,FALSE)=0,"",VLOOKUP($A172,parlvotes_lh!$A$11:$ZZ$200,246,FALSE)))</f>
        <v/>
      </c>
      <c r="W172" s="221" t="str">
        <f>IF(ISERROR(VLOOKUP($A172,parlvotes_lh!$A$11:$ZZ$200,266,FALSE))=TRUE,"",IF(VLOOKUP($A172,parlvotes_lh!$A$11:$ZZ$200,266,FALSE)=0,"",VLOOKUP($A172,parlvotes_lh!$A$11:$ZZ$200,266,FALSE)))</f>
        <v/>
      </c>
      <c r="X172" s="221" t="str">
        <f>IF(ISERROR(VLOOKUP($A172,parlvotes_lh!$A$11:$ZZ$200,286,FALSE))=TRUE,"",IF(VLOOKUP($A172,parlvotes_lh!$A$11:$ZZ$200,286,FALSE)=0,"",VLOOKUP($A172,parlvotes_lh!$A$11:$ZZ$200,286,FALSE)))</f>
        <v/>
      </c>
      <c r="Y172" s="221" t="str">
        <f>IF(ISERROR(VLOOKUP($A172,parlvotes_lh!$A$11:$ZZ$200,306,FALSE))=TRUE,"",IF(VLOOKUP($A172,parlvotes_lh!$A$11:$ZZ$200,306,FALSE)=0,"",VLOOKUP($A172,parlvotes_lh!$A$11:$ZZ$200,306,FALSE)))</f>
        <v/>
      </c>
      <c r="Z172" s="221" t="str">
        <f>IF(ISERROR(VLOOKUP($A172,parlvotes_lh!$A$11:$ZZ$200,326,FALSE))=TRUE,"",IF(VLOOKUP($A172,parlvotes_lh!$A$11:$ZZ$200,326,FALSE)=0,"",VLOOKUP($A172,parlvotes_lh!$A$11:$ZZ$200,326,FALSE)))</f>
        <v/>
      </c>
      <c r="AA172" s="221" t="str">
        <f>IF(ISERROR(VLOOKUP($A172,parlvotes_lh!$A$11:$ZZ$200,346,FALSE))=TRUE,"",IF(VLOOKUP($A172,parlvotes_lh!$A$11:$ZZ$200,346,FALSE)=0,"",VLOOKUP($A172,parlvotes_lh!$A$11:$ZZ$200,346,FALSE)))</f>
        <v/>
      </c>
      <c r="AB172" s="221" t="str">
        <f>IF(ISERROR(VLOOKUP($A172,parlvotes_lh!$A$11:$ZZ$200,366,FALSE))=TRUE,"",IF(VLOOKUP($A172,parlvotes_lh!$A$11:$ZZ$200,366,FALSE)=0,"",VLOOKUP($A172,parlvotes_lh!$A$11:$ZZ$200,366,FALSE)))</f>
        <v/>
      </c>
      <c r="AC172" s="221" t="str">
        <f>IF(ISERROR(VLOOKUP($A172,parlvotes_lh!$A$11:$ZZ$200,386,FALSE))=TRUE,"",IF(VLOOKUP($A172,parlvotes_lh!$A$11:$ZZ$200,386,FALSE)=0,"",VLOOKUP($A172,parlvotes_lh!$A$11:$ZZ$200,386,FALSE)))</f>
        <v/>
      </c>
    </row>
    <row r="173" spans="1:29" ht="13.5" customHeight="1" x14ac:dyDescent="0.25">
      <c r="A173" s="215"/>
      <c r="B173" s="98" t="str">
        <f>IF(A173="","",MID(info_weblinks!$C$3,32,3))</f>
        <v/>
      </c>
      <c r="C173" s="98" t="str">
        <f>IF(info_parties!G173="","",info_parties!G173)</f>
        <v/>
      </c>
      <c r="D173" s="98" t="str">
        <f>IF(info_parties!K173="","",info_parties!K173)</f>
        <v/>
      </c>
      <c r="E173" s="98" t="str">
        <f>IF(info_parties!H173="","",info_parties!H173)</f>
        <v/>
      </c>
      <c r="F173" s="216" t="str">
        <f t="shared" si="20"/>
        <v/>
      </c>
      <c r="G173" s="217" t="str">
        <f t="shared" si="21"/>
        <v/>
      </c>
      <c r="H173" s="218" t="str">
        <f t="shared" si="22"/>
        <v/>
      </c>
      <c r="I173" s="219" t="str">
        <f t="shared" si="23"/>
        <v/>
      </c>
      <c r="J173" s="220" t="str">
        <f>IF(ISERROR(VLOOKUP($A173,parlvotes_lh!$A$11:$ZZ$200,6,FALSE))=TRUE,"",IF(VLOOKUP($A173,parlvotes_lh!$A$11:$ZZ$200,6,FALSE)=0,"",VLOOKUP($A173,parlvotes_lh!$A$11:$ZZ$200,6,FALSE)))</f>
        <v/>
      </c>
      <c r="K173" s="220" t="str">
        <f>IF(ISERROR(VLOOKUP($A173,parlvotes_lh!$A$11:$ZZ$200,26,FALSE))=TRUE,"",IF(VLOOKUP($A173,parlvotes_lh!$A$11:$ZZ$200,26,FALSE)=0,"",VLOOKUP($A173,parlvotes_lh!$A$11:$ZZ$200,26,FALSE)))</f>
        <v/>
      </c>
      <c r="L173" s="220" t="str">
        <f>IF(ISERROR(VLOOKUP($A173,parlvotes_lh!$A$11:$ZZ$200,46,FALSE))=TRUE,"",IF(VLOOKUP($A173,parlvotes_lh!$A$11:$ZZ$200,46,FALSE)=0,"",VLOOKUP($A173,parlvotes_lh!$A$11:$ZZ$200,46,FALSE)))</f>
        <v/>
      </c>
      <c r="M173" s="220" t="str">
        <f>IF(ISERROR(VLOOKUP($A173,parlvotes_lh!$A$11:$ZZ$200,66,FALSE))=TRUE,"",IF(VLOOKUP($A173,parlvotes_lh!$A$11:$ZZ$200,66,FALSE)=0,"",VLOOKUP($A173,parlvotes_lh!$A$11:$ZZ$200,66,FALSE)))</f>
        <v/>
      </c>
      <c r="N173" s="220" t="str">
        <f>IF(ISERROR(VLOOKUP($A173,parlvotes_lh!$A$11:$ZZ$200,86,FALSE))=TRUE,"",IF(VLOOKUP($A173,parlvotes_lh!$A$11:$ZZ$200,86,FALSE)=0,"",VLOOKUP($A173,parlvotes_lh!$A$11:$ZZ$200,86,FALSE)))</f>
        <v/>
      </c>
      <c r="O173" s="220" t="str">
        <f>IF(ISERROR(VLOOKUP($A173,parlvotes_lh!$A$11:$ZZ$200,106,FALSE))=TRUE,"",IF(VLOOKUP($A173,parlvotes_lh!$A$11:$ZZ$200,106,FALSE)=0,"",VLOOKUP($A173,parlvotes_lh!$A$11:$ZZ$200,106,FALSE)))</f>
        <v/>
      </c>
      <c r="P173" s="220" t="str">
        <f>IF(ISERROR(VLOOKUP($A173,parlvotes_lh!$A$11:$ZZ$200,126,FALSE))=TRUE,"",IF(VLOOKUP($A173,parlvotes_lh!$A$11:$ZZ$200,126,FALSE)=0,"",VLOOKUP($A173,parlvotes_lh!$A$11:$ZZ$200,126,FALSE)))</f>
        <v/>
      </c>
      <c r="Q173" s="221" t="str">
        <f>IF(ISERROR(VLOOKUP($A173,parlvotes_lh!$A$11:$ZZ$200,146,FALSE))=TRUE,"",IF(VLOOKUP($A173,parlvotes_lh!$A$11:$ZZ$200,146,FALSE)=0,"",VLOOKUP($A173,parlvotes_lh!$A$11:$ZZ$200,146,FALSE)))</f>
        <v/>
      </c>
      <c r="R173" s="221" t="str">
        <f>IF(ISERROR(VLOOKUP($A173,parlvotes_lh!$A$11:$ZZ$200,166,FALSE))=TRUE,"",IF(VLOOKUP($A173,parlvotes_lh!$A$11:$ZZ$200,166,FALSE)=0,"",VLOOKUP($A173,parlvotes_lh!$A$11:$ZZ$200,166,FALSE)))</f>
        <v/>
      </c>
      <c r="S173" s="221" t="str">
        <f>IF(ISERROR(VLOOKUP($A173,parlvotes_lh!$A$11:$ZZ$200,186,FALSE))=TRUE,"",IF(VLOOKUP($A173,parlvotes_lh!$A$11:$ZZ$200,186,FALSE)=0,"",VLOOKUP($A173,parlvotes_lh!$A$11:$ZZ$200,186,FALSE)))</f>
        <v/>
      </c>
      <c r="T173" s="221" t="str">
        <f>IF(ISERROR(VLOOKUP($A173,parlvotes_lh!$A$11:$ZZ$200,206,FALSE))=TRUE,"",IF(VLOOKUP($A173,parlvotes_lh!$A$11:$ZZ$200,206,FALSE)=0,"",VLOOKUP($A173,parlvotes_lh!$A$11:$ZZ$200,206,FALSE)))</f>
        <v/>
      </c>
      <c r="U173" s="221" t="str">
        <f>IF(ISERROR(VLOOKUP($A173,parlvotes_lh!$A$11:$ZZ$200,226,FALSE))=TRUE,"",IF(VLOOKUP($A173,parlvotes_lh!$A$11:$ZZ$200,226,FALSE)=0,"",VLOOKUP($A173,parlvotes_lh!$A$11:$ZZ$200,226,FALSE)))</f>
        <v/>
      </c>
      <c r="V173" s="221" t="str">
        <f>IF(ISERROR(VLOOKUP($A173,parlvotes_lh!$A$11:$ZZ$200,246,FALSE))=TRUE,"",IF(VLOOKUP($A173,parlvotes_lh!$A$11:$ZZ$200,246,FALSE)=0,"",VLOOKUP($A173,parlvotes_lh!$A$11:$ZZ$200,246,FALSE)))</f>
        <v/>
      </c>
      <c r="W173" s="221" t="str">
        <f>IF(ISERROR(VLOOKUP($A173,parlvotes_lh!$A$11:$ZZ$200,266,FALSE))=TRUE,"",IF(VLOOKUP($A173,parlvotes_lh!$A$11:$ZZ$200,266,FALSE)=0,"",VLOOKUP($A173,parlvotes_lh!$A$11:$ZZ$200,266,FALSE)))</f>
        <v/>
      </c>
      <c r="X173" s="221" t="str">
        <f>IF(ISERROR(VLOOKUP($A173,parlvotes_lh!$A$11:$ZZ$200,286,FALSE))=TRUE,"",IF(VLOOKUP($A173,parlvotes_lh!$A$11:$ZZ$200,286,FALSE)=0,"",VLOOKUP($A173,parlvotes_lh!$A$11:$ZZ$200,286,FALSE)))</f>
        <v/>
      </c>
      <c r="Y173" s="221" t="str">
        <f>IF(ISERROR(VLOOKUP($A173,parlvotes_lh!$A$11:$ZZ$200,306,FALSE))=TRUE,"",IF(VLOOKUP($A173,parlvotes_lh!$A$11:$ZZ$200,306,FALSE)=0,"",VLOOKUP($A173,parlvotes_lh!$A$11:$ZZ$200,306,FALSE)))</f>
        <v/>
      </c>
      <c r="Z173" s="221" t="str">
        <f>IF(ISERROR(VLOOKUP($A173,parlvotes_lh!$A$11:$ZZ$200,326,FALSE))=TRUE,"",IF(VLOOKUP($A173,parlvotes_lh!$A$11:$ZZ$200,326,FALSE)=0,"",VLOOKUP($A173,parlvotes_lh!$A$11:$ZZ$200,326,FALSE)))</f>
        <v/>
      </c>
      <c r="AA173" s="221" t="str">
        <f>IF(ISERROR(VLOOKUP($A173,parlvotes_lh!$A$11:$ZZ$200,346,FALSE))=TRUE,"",IF(VLOOKUP($A173,parlvotes_lh!$A$11:$ZZ$200,346,FALSE)=0,"",VLOOKUP($A173,parlvotes_lh!$A$11:$ZZ$200,346,FALSE)))</f>
        <v/>
      </c>
      <c r="AB173" s="221" t="str">
        <f>IF(ISERROR(VLOOKUP($A173,parlvotes_lh!$A$11:$ZZ$200,366,FALSE))=TRUE,"",IF(VLOOKUP($A173,parlvotes_lh!$A$11:$ZZ$200,366,FALSE)=0,"",VLOOKUP($A173,parlvotes_lh!$A$11:$ZZ$200,366,FALSE)))</f>
        <v/>
      </c>
      <c r="AC173" s="221" t="str">
        <f>IF(ISERROR(VLOOKUP($A173,parlvotes_lh!$A$11:$ZZ$200,386,FALSE))=TRUE,"",IF(VLOOKUP($A173,parlvotes_lh!$A$11:$ZZ$200,386,FALSE)=0,"",VLOOKUP($A173,parlvotes_lh!$A$11:$ZZ$200,386,FALSE)))</f>
        <v/>
      </c>
    </row>
    <row r="174" spans="1:29" ht="13.5" customHeight="1" x14ac:dyDescent="0.25">
      <c r="A174" s="215"/>
      <c r="B174" s="98" t="str">
        <f>IF(A174="","",MID(info_weblinks!$C$3,32,3))</f>
        <v/>
      </c>
      <c r="C174" s="98" t="str">
        <f>IF(info_parties!G174="","",info_parties!G174)</f>
        <v/>
      </c>
      <c r="D174" s="98" t="str">
        <f>IF(info_parties!K174="","",info_parties!K174)</f>
        <v/>
      </c>
      <c r="E174" s="98" t="str">
        <f>IF(info_parties!H174="","",info_parties!H174)</f>
        <v/>
      </c>
      <c r="F174" s="216" t="str">
        <f t="shared" si="20"/>
        <v/>
      </c>
      <c r="G174" s="217" t="str">
        <f t="shared" si="21"/>
        <v/>
      </c>
      <c r="H174" s="218" t="str">
        <f t="shared" si="22"/>
        <v/>
      </c>
      <c r="I174" s="219" t="str">
        <f t="shared" si="23"/>
        <v/>
      </c>
      <c r="J174" s="220" t="str">
        <f>IF(ISERROR(VLOOKUP($A174,parlvotes_lh!$A$11:$ZZ$200,6,FALSE))=TRUE,"",IF(VLOOKUP($A174,parlvotes_lh!$A$11:$ZZ$200,6,FALSE)=0,"",VLOOKUP($A174,parlvotes_lh!$A$11:$ZZ$200,6,FALSE)))</f>
        <v/>
      </c>
      <c r="K174" s="220" t="str">
        <f>IF(ISERROR(VLOOKUP($A174,parlvotes_lh!$A$11:$ZZ$200,26,FALSE))=TRUE,"",IF(VLOOKUP($A174,parlvotes_lh!$A$11:$ZZ$200,26,FALSE)=0,"",VLOOKUP($A174,parlvotes_lh!$A$11:$ZZ$200,26,FALSE)))</f>
        <v/>
      </c>
      <c r="L174" s="220" t="str">
        <f>IF(ISERROR(VLOOKUP($A174,parlvotes_lh!$A$11:$ZZ$200,46,FALSE))=TRUE,"",IF(VLOOKUP($A174,parlvotes_lh!$A$11:$ZZ$200,46,FALSE)=0,"",VLOOKUP($A174,parlvotes_lh!$A$11:$ZZ$200,46,FALSE)))</f>
        <v/>
      </c>
      <c r="M174" s="220" t="str">
        <f>IF(ISERROR(VLOOKUP($A174,parlvotes_lh!$A$11:$ZZ$200,66,FALSE))=TRUE,"",IF(VLOOKUP($A174,parlvotes_lh!$A$11:$ZZ$200,66,FALSE)=0,"",VLOOKUP($A174,parlvotes_lh!$A$11:$ZZ$200,66,FALSE)))</f>
        <v/>
      </c>
      <c r="N174" s="220" t="str">
        <f>IF(ISERROR(VLOOKUP($A174,parlvotes_lh!$A$11:$ZZ$200,86,FALSE))=TRUE,"",IF(VLOOKUP($A174,parlvotes_lh!$A$11:$ZZ$200,86,FALSE)=0,"",VLOOKUP($A174,parlvotes_lh!$A$11:$ZZ$200,86,FALSE)))</f>
        <v/>
      </c>
      <c r="O174" s="220" t="str">
        <f>IF(ISERROR(VLOOKUP($A174,parlvotes_lh!$A$11:$ZZ$200,106,FALSE))=TRUE,"",IF(VLOOKUP($A174,parlvotes_lh!$A$11:$ZZ$200,106,FALSE)=0,"",VLOOKUP($A174,parlvotes_lh!$A$11:$ZZ$200,106,FALSE)))</f>
        <v/>
      </c>
      <c r="P174" s="220" t="str">
        <f>IF(ISERROR(VLOOKUP($A174,parlvotes_lh!$A$11:$ZZ$200,126,FALSE))=TRUE,"",IF(VLOOKUP($A174,parlvotes_lh!$A$11:$ZZ$200,126,FALSE)=0,"",VLOOKUP($A174,parlvotes_lh!$A$11:$ZZ$200,126,FALSE)))</f>
        <v/>
      </c>
      <c r="Q174" s="221" t="str">
        <f>IF(ISERROR(VLOOKUP($A174,parlvotes_lh!$A$11:$ZZ$200,146,FALSE))=TRUE,"",IF(VLOOKUP($A174,parlvotes_lh!$A$11:$ZZ$200,146,FALSE)=0,"",VLOOKUP($A174,parlvotes_lh!$A$11:$ZZ$200,146,FALSE)))</f>
        <v/>
      </c>
      <c r="R174" s="221" t="str">
        <f>IF(ISERROR(VLOOKUP($A174,parlvotes_lh!$A$11:$ZZ$200,166,FALSE))=TRUE,"",IF(VLOOKUP($A174,parlvotes_lh!$A$11:$ZZ$200,166,FALSE)=0,"",VLOOKUP($A174,parlvotes_lh!$A$11:$ZZ$200,166,FALSE)))</f>
        <v/>
      </c>
      <c r="S174" s="221" t="str">
        <f>IF(ISERROR(VLOOKUP($A174,parlvotes_lh!$A$11:$ZZ$200,186,FALSE))=TRUE,"",IF(VLOOKUP($A174,parlvotes_lh!$A$11:$ZZ$200,186,FALSE)=0,"",VLOOKUP($A174,parlvotes_lh!$A$11:$ZZ$200,186,FALSE)))</f>
        <v/>
      </c>
      <c r="T174" s="221" t="str">
        <f>IF(ISERROR(VLOOKUP($A174,parlvotes_lh!$A$11:$ZZ$200,206,FALSE))=TRUE,"",IF(VLOOKUP($A174,parlvotes_lh!$A$11:$ZZ$200,206,FALSE)=0,"",VLOOKUP($A174,parlvotes_lh!$A$11:$ZZ$200,206,FALSE)))</f>
        <v/>
      </c>
      <c r="U174" s="221" t="str">
        <f>IF(ISERROR(VLOOKUP($A174,parlvotes_lh!$A$11:$ZZ$200,226,FALSE))=TRUE,"",IF(VLOOKUP($A174,parlvotes_lh!$A$11:$ZZ$200,226,FALSE)=0,"",VLOOKUP($A174,parlvotes_lh!$A$11:$ZZ$200,226,FALSE)))</f>
        <v/>
      </c>
      <c r="V174" s="221" t="str">
        <f>IF(ISERROR(VLOOKUP($A174,parlvotes_lh!$A$11:$ZZ$200,246,FALSE))=TRUE,"",IF(VLOOKUP($A174,parlvotes_lh!$A$11:$ZZ$200,246,FALSE)=0,"",VLOOKUP($A174,parlvotes_lh!$A$11:$ZZ$200,246,FALSE)))</f>
        <v/>
      </c>
      <c r="W174" s="221" t="str">
        <f>IF(ISERROR(VLOOKUP($A174,parlvotes_lh!$A$11:$ZZ$200,266,FALSE))=TRUE,"",IF(VLOOKUP($A174,parlvotes_lh!$A$11:$ZZ$200,266,FALSE)=0,"",VLOOKUP($A174,parlvotes_lh!$A$11:$ZZ$200,266,FALSE)))</f>
        <v/>
      </c>
      <c r="X174" s="221" t="str">
        <f>IF(ISERROR(VLOOKUP($A174,parlvotes_lh!$A$11:$ZZ$200,286,FALSE))=TRUE,"",IF(VLOOKUP($A174,parlvotes_lh!$A$11:$ZZ$200,286,FALSE)=0,"",VLOOKUP($A174,parlvotes_lh!$A$11:$ZZ$200,286,FALSE)))</f>
        <v/>
      </c>
      <c r="Y174" s="221" t="str">
        <f>IF(ISERROR(VLOOKUP($A174,parlvotes_lh!$A$11:$ZZ$200,306,FALSE))=TRUE,"",IF(VLOOKUP($A174,parlvotes_lh!$A$11:$ZZ$200,306,FALSE)=0,"",VLOOKUP($A174,parlvotes_lh!$A$11:$ZZ$200,306,FALSE)))</f>
        <v/>
      </c>
      <c r="Z174" s="221" t="str">
        <f>IF(ISERROR(VLOOKUP($A174,parlvotes_lh!$A$11:$ZZ$200,326,FALSE))=TRUE,"",IF(VLOOKUP($A174,parlvotes_lh!$A$11:$ZZ$200,326,FALSE)=0,"",VLOOKUP($A174,parlvotes_lh!$A$11:$ZZ$200,326,FALSE)))</f>
        <v/>
      </c>
      <c r="AA174" s="221" t="str">
        <f>IF(ISERROR(VLOOKUP($A174,parlvotes_lh!$A$11:$ZZ$200,346,FALSE))=TRUE,"",IF(VLOOKUP($A174,parlvotes_lh!$A$11:$ZZ$200,346,FALSE)=0,"",VLOOKUP($A174,parlvotes_lh!$A$11:$ZZ$200,346,FALSE)))</f>
        <v/>
      </c>
      <c r="AB174" s="221" t="str">
        <f>IF(ISERROR(VLOOKUP($A174,parlvotes_lh!$A$11:$ZZ$200,366,FALSE))=TRUE,"",IF(VLOOKUP($A174,parlvotes_lh!$A$11:$ZZ$200,366,FALSE)=0,"",VLOOKUP($A174,parlvotes_lh!$A$11:$ZZ$200,366,FALSE)))</f>
        <v/>
      </c>
      <c r="AC174" s="221" t="str">
        <f>IF(ISERROR(VLOOKUP($A174,parlvotes_lh!$A$11:$ZZ$200,386,FALSE))=TRUE,"",IF(VLOOKUP($A174,parlvotes_lh!$A$11:$ZZ$200,386,FALSE)=0,"",VLOOKUP($A174,parlvotes_lh!$A$11:$ZZ$200,386,FALSE)))</f>
        <v/>
      </c>
    </row>
    <row r="175" spans="1:29" ht="13.5" customHeight="1" x14ac:dyDescent="0.25">
      <c r="A175" s="215"/>
      <c r="B175" s="98" t="str">
        <f>IF(A175="","",MID(info_weblinks!$C$3,32,3))</f>
        <v/>
      </c>
      <c r="C175" s="98" t="str">
        <f>IF(info_parties!G175="","",info_parties!G175)</f>
        <v/>
      </c>
      <c r="D175" s="98" t="str">
        <f>IF(info_parties!K175="","",info_parties!K175)</f>
        <v/>
      </c>
      <c r="E175" s="98" t="str">
        <f>IF(info_parties!H175="","",info_parties!H175)</f>
        <v/>
      </c>
      <c r="F175" s="216" t="str">
        <f t="shared" si="20"/>
        <v/>
      </c>
      <c r="G175" s="217" t="str">
        <f t="shared" si="21"/>
        <v/>
      </c>
      <c r="H175" s="218" t="str">
        <f t="shared" si="22"/>
        <v/>
      </c>
      <c r="I175" s="219" t="str">
        <f t="shared" si="23"/>
        <v/>
      </c>
      <c r="J175" s="220" t="str">
        <f>IF(ISERROR(VLOOKUP($A175,parlvotes_lh!$A$11:$ZZ$200,6,FALSE))=TRUE,"",IF(VLOOKUP($A175,parlvotes_lh!$A$11:$ZZ$200,6,FALSE)=0,"",VLOOKUP($A175,parlvotes_lh!$A$11:$ZZ$200,6,FALSE)))</f>
        <v/>
      </c>
      <c r="K175" s="220" t="str">
        <f>IF(ISERROR(VLOOKUP($A175,parlvotes_lh!$A$11:$ZZ$200,26,FALSE))=TRUE,"",IF(VLOOKUP($A175,parlvotes_lh!$A$11:$ZZ$200,26,FALSE)=0,"",VLOOKUP($A175,parlvotes_lh!$A$11:$ZZ$200,26,FALSE)))</f>
        <v/>
      </c>
      <c r="L175" s="220" t="str">
        <f>IF(ISERROR(VLOOKUP($A175,parlvotes_lh!$A$11:$ZZ$200,46,FALSE))=TRUE,"",IF(VLOOKUP($A175,parlvotes_lh!$A$11:$ZZ$200,46,FALSE)=0,"",VLOOKUP($A175,parlvotes_lh!$A$11:$ZZ$200,46,FALSE)))</f>
        <v/>
      </c>
      <c r="M175" s="220" t="str">
        <f>IF(ISERROR(VLOOKUP($A175,parlvotes_lh!$A$11:$ZZ$200,66,FALSE))=TRUE,"",IF(VLOOKUP($A175,parlvotes_lh!$A$11:$ZZ$200,66,FALSE)=0,"",VLOOKUP($A175,parlvotes_lh!$A$11:$ZZ$200,66,FALSE)))</f>
        <v/>
      </c>
      <c r="N175" s="220" t="str">
        <f>IF(ISERROR(VLOOKUP($A175,parlvotes_lh!$A$11:$ZZ$200,86,FALSE))=TRUE,"",IF(VLOOKUP($A175,parlvotes_lh!$A$11:$ZZ$200,86,FALSE)=0,"",VLOOKUP($A175,parlvotes_lh!$A$11:$ZZ$200,86,FALSE)))</f>
        <v/>
      </c>
      <c r="O175" s="220" t="str">
        <f>IF(ISERROR(VLOOKUP($A175,parlvotes_lh!$A$11:$ZZ$200,106,FALSE))=TRUE,"",IF(VLOOKUP($A175,parlvotes_lh!$A$11:$ZZ$200,106,FALSE)=0,"",VLOOKUP($A175,parlvotes_lh!$A$11:$ZZ$200,106,FALSE)))</f>
        <v/>
      </c>
      <c r="P175" s="220" t="str">
        <f>IF(ISERROR(VLOOKUP($A175,parlvotes_lh!$A$11:$ZZ$200,126,FALSE))=TRUE,"",IF(VLOOKUP($A175,parlvotes_lh!$A$11:$ZZ$200,126,FALSE)=0,"",VLOOKUP($A175,parlvotes_lh!$A$11:$ZZ$200,126,FALSE)))</f>
        <v/>
      </c>
      <c r="Q175" s="221" t="str">
        <f>IF(ISERROR(VLOOKUP($A175,parlvotes_lh!$A$11:$ZZ$200,146,FALSE))=TRUE,"",IF(VLOOKUP($A175,parlvotes_lh!$A$11:$ZZ$200,146,FALSE)=0,"",VLOOKUP($A175,parlvotes_lh!$A$11:$ZZ$200,146,FALSE)))</f>
        <v/>
      </c>
      <c r="R175" s="221" t="str">
        <f>IF(ISERROR(VLOOKUP($A175,parlvotes_lh!$A$11:$ZZ$200,166,FALSE))=TRUE,"",IF(VLOOKUP($A175,parlvotes_lh!$A$11:$ZZ$200,166,FALSE)=0,"",VLOOKUP($A175,parlvotes_lh!$A$11:$ZZ$200,166,FALSE)))</f>
        <v/>
      </c>
      <c r="S175" s="221" t="str">
        <f>IF(ISERROR(VLOOKUP($A175,parlvotes_lh!$A$11:$ZZ$200,186,FALSE))=TRUE,"",IF(VLOOKUP($A175,parlvotes_lh!$A$11:$ZZ$200,186,FALSE)=0,"",VLOOKUP($A175,parlvotes_lh!$A$11:$ZZ$200,186,FALSE)))</f>
        <v/>
      </c>
      <c r="T175" s="221" t="str">
        <f>IF(ISERROR(VLOOKUP($A175,parlvotes_lh!$A$11:$ZZ$200,206,FALSE))=TRUE,"",IF(VLOOKUP($A175,parlvotes_lh!$A$11:$ZZ$200,206,FALSE)=0,"",VLOOKUP($A175,parlvotes_lh!$A$11:$ZZ$200,206,FALSE)))</f>
        <v/>
      </c>
      <c r="U175" s="221" t="str">
        <f>IF(ISERROR(VLOOKUP($A175,parlvotes_lh!$A$11:$ZZ$200,226,FALSE))=TRUE,"",IF(VLOOKUP($A175,parlvotes_lh!$A$11:$ZZ$200,226,FALSE)=0,"",VLOOKUP($A175,parlvotes_lh!$A$11:$ZZ$200,226,FALSE)))</f>
        <v/>
      </c>
      <c r="V175" s="221" t="str">
        <f>IF(ISERROR(VLOOKUP($A175,parlvotes_lh!$A$11:$ZZ$200,246,FALSE))=TRUE,"",IF(VLOOKUP($A175,parlvotes_lh!$A$11:$ZZ$200,246,FALSE)=0,"",VLOOKUP($A175,parlvotes_lh!$A$11:$ZZ$200,246,FALSE)))</f>
        <v/>
      </c>
      <c r="W175" s="221" t="str">
        <f>IF(ISERROR(VLOOKUP($A175,parlvotes_lh!$A$11:$ZZ$200,266,FALSE))=TRUE,"",IF(VLOOKUP($A175,parlvotes_lh!$A$11:$ZZ$200,266,FALSE)=0,"",VLOOKUP($A175,parlvotes_lh!$A$11:$ZZ$200,266,FALSE)))</f>
        <v/>
      </c>
      <c r="X175" s="221" t="str">
        <f>IF(ISERROR(VLOOKUP($A175,parlvotes_lh!$A$11:$ZZ$200,286,FALSE))=TRUE,"",IF(VLOOKUP($A175,parlvotes_lh!$A$11:$ZZ$200,286,FALSE)=0,"",VLOOKUP($A175,parlvotes_lh!$A$11:$ZZ$200,286,FALSE)))</f>
        <v/>
      </c>
      <c r="Y175" s="221" t="str">
        <f>IF(ISERROR(VLOOKUP($A175,parlvotes_lh!$A$11:$ZZ$200,306,FALSE))=TRUE,"",IF(VLOOKUP($A175,parlvotes_lh!$A$11:$ZZ$200,306,FALSE)=0,"",VLOOKUP($A175,parlvotes_lh!$A$11:$ZZ$200,306,FALSE)))</f>
        <v/>
      </c>
      <c r="Z175" s="221" t="str">
        <f>IF(ISERROR(VLOOKUP($A175,parlvotes_lh!$A$11:$ZZ$200,326,FALSE))=TRUE,"",IF(VLOOKUP($A175,parlvotes_lh!$A$11:$ZZ$200,326,FALSE)=0,"",VLOOKUP($A175,parlvotes_lh!$A$11:$ZZ$200,326,FALSE)))</f>
        <v/>
      </c>
      <c r="AA175" s="221" t="str">
        <f>IF(ISERROR(VLOOKUP($A175,parlvotes_lh!$A$11:$ZZ$200,346,FALSE))=TRUE,"",IF(VLOOKUP($A175,parlvotes_lh!$A$11:$ZZ$200,346,FALSE)=0,"",VLOOKUP($A175,parlvotes_lh!$A$11:$ZZ$200,346,FALSE)))</f>
        <v/>
      </c>
      <c r="AB175" s="221" t="str">
        <f>IF(ISERROR(VLOOKUP($A175,parlvotes_lh!$A$11:$ZZ$200,366,FALSE))=TRUE,"",IF(VLOOKUP($A175,parlvotes_lh!$A$11:$ZZ$200,366,FALSE)=0,"",VLOOKUP($A175,parlvotes_lh!$A$11:$ZZ$200,366,FALSE)))</f>
        <v/>
      </c>
      <c r="AC175" s="221" t="str">
        <f>IF(ISERROR(VLOOKUP($A175,parlvotes_lh!$A$11:$ZZ$200,386,FALSE))=TRUE,"",IF(VLOOKUP($A175,parlvotes_lh!$A$11:$ZZ$200,386,FALSE)=0,"",VLOOKUP($A175,parlvotes_lh!$A$11:$ZZ$200,386,FALSE)))</f>
        <v/>
      </c>
    </row>
    <row r="176" spans="1:29" ht="13.5" customHeight="1" x14ac:dyDescent="0.25">
      <c r="A176" s="215"/>
      <c r="B176" s="98" t="str">
        <f>IF(A176="","",MID(info_weblinks!$C$3,32,3))</f>
        <v/>
      </c>
      <c r="C176" s="98" t="str">
        <f>IF(info_parties!G176="","",info_parties!G176)</f>
        <v/>
      </c>
      <c r="D176" s="98" t="str">
        <f>IF(info_parties!K176="","",info_parties!K176)</f>
        <v/>
      </c>
      <c r="E176" s="98" t="str">
        <f>IF(info_parties!H176="","",info_parties!H176)</f>
        <v/>
      </c>
      <c r="F176" s="216" t="str">
        <f t="shared" si="20"/>
        <v/>
      </c>
      <c r="G176" s="217" t="str">
        <f t="shared" si="21"/>
        <v/>
      </c>
      <c r="H176" s="218" t="str">
        <f t="shared" si="22"/>
        <v/>
      </c>
      <c r="I176" s="219" t="str">
        <f t="shared" si="23"/>
        <v/>
      </c>
      <c r="J176" s="220" t="str">
        <f>IF(ISERROR(VLOOKUP($A176,parlvotes_lh!$A$11:$ZZ$200,6,FALSE))=TRUE,"",IF(VLOOKUP($A176,parlvotes_lh!$A$11:$ZZ$200,6,FALSE)=0,"",VLOOKUP($A176,parlvotes_lh!$A$11:$ZZ$200,6,FALSE)))</f>
        <v/>
      </c>
      <c r="K176" s="220" t="str">
        <f>IF(ISERROR(VLOOKUP($A176,parlvotes_lh!$A$11:$ZZ$200,26,FALSE))=TRUE,"",IF(VLOOKUP($A176,parlvotes_lh!$A$11:$ZZ$200,26,FALSE)=0,"",VLOOKUP($A176,parlvotes_lh!$A$11:$ZZ$200,26,FALSE)))</f>
        <v/>
      </c>
      <c r="L176" s="220" t="str">
        <f>IF(ISERROR(VLOOKUP($A176,parlvotes_lh!$A$11:$ZZ$200,46,FALSE))=TRUE,"",IF(VLOOKUP($A176,parlvotes_lh!$A$11:$ZZ$200,46,FALSE)=0,"",VLOOKUP($A176,parlvotes_lh!$A$11:$ZZ$200,46,FALSE)))</f>
        <v/>
      </c>
      <c r="M176" s="220" t="str">
        <f>IF(ISERROR(VLOOKUP($A176,parlvotes_lh!$A$11:$ZZ$200,66,FALSE))=TRUE,"",IF(VLOOKUP($A176,parlvotes_lh!$A$11:$ZZ$200,66,FALSE)=0,"",VLOOKUP($A176,parlvotes_lh!$A$11:$ZZ$200,66,FALSE)))</f>
        <v/>
      </c>
      <c r="N176" s="220" t="str">
        <f>IF(ISERROR(VLOOKUP($A176,parlvotes_lh!$A$11:$ZZ$200,86,FALSE))=TRUE,"",IF(VLOOKUP($A176,parlvotes_lh!$A$11:$ZZ$200,86,FALSE)=0,"",VLOOKUP($A176,parlvotes_lh!$A$11:$ZZ$200,86,FALSE)))</f>
        <v/>
      </c>
      <c r="O176" s="220" t="str">
        <f>IF(ISERROR(VLOOKUP($A176,parlvotes_lh!$A$11:$ZZ$200,106,FALSE))=TRUE,"",IF(VLOOKUP($A176,parlvotes_lh!$A$11:$ZZ$200,106,FALSE)=0,"",VLOOKUP($A176,parlvotes_lh!$A$11:$ZZ$200,106,FALSE)))</f>
        <v/>
      </c>
      <c r="P176" s="220" t="str">
        <f>IF(ISERROR(VLOOKUP($A176,parlvotes_lh!$A$11:$ZZ$200,126,FALSE))=TRUE,"",IF(VLOOKUP($A176,parlvotes_lh!$A$11:$ZZ$200,126,FALSE)=0,"",VLOOKUP($A176,parlvotes_lh!$A$11:$ZZ$200,126,FALSE)))</f>
        <v/>
      </c>
      <c r="Q176" s="221" t="str">
        <f>IF(ISERROR(VLOOKUP($A176,parlvotes_lh!$A$11:$ZZ$200,146,FALSE))=TRUE,"",IF(VLOOKUP($A176,parlvotes_lh!$A$11:$ZZ$200,146,FALSE)=0,"",VLOOKUP($A176,parlvotes_lh!$A$11:$ZZ$200,146,FALSE)))</f>
        <v/>
      </c>
      <c r="R176" s="221" t="str">
        <f>IF(ISERROR(VLOOKUP($A176,parlvotes_lh!$A$11:$ZZ$200,166,FALSE))=TRUE,"",IF(VLOOKUP($A176,parlvotes_lh!$A$11:$ZZ$200,166,FALSE)=0,"",VLOOKUP($A176,parlvotes_lh!$A$11:$ZZ$200,166,FALSE)))</f>
        <v/>
      </c>
      <c r="S176" s="221" t="str">
        <f>IF(ISERROR(VLOOKUP($A176,parlvotes_lh!$A$11:$ZZ$200,186,FALSE))=TRUE,"",IF(VLOOKUP($A176,parlvotes_lh!$A$11:$ZZ$200,186,FALSE)=0,"",VLOOKUP($A176,parlvotes_lh!$A$11:$ZZ$200,186,FALSE)))</f>
        <v/>
      </c>
      <c r="T176" s="221" t="str">
        <f>IF(ISERROR(VLOOKUP($A176,parlvotes_lh!$A$11:$ZZ$200,206,FALSE))=TRUE,"",IF(VLOOKUP($A176,parlvotes_lh!$A$11:$ZZ$200,206,FALSE)=0,"",VLOOKUP($A176,parlvotes_lh!$A$11:$ZZ$200,206,FALSE)))</f>
        <v/>
      </c>
      <c r="U176" s="221" t="str">
        <f>IF(ISERROR(VLOOKUP($A176,parlvotes_lh!$A$11:$ZZ$200,226,FALSE))=TRUE,"",IF(VLOOKUP($A176,parlvotes_lh!$A$11:$ZZ$200,226,FALSE)=0,"",VLOOKUP($A176,parlvotes_lh!$A$11:$ZZ$200,226,FALSE)))</f>
        <v/>
      </c>
      <c r="V176" s="221" t="str">
        <f>IF(ISERROR(VLOOKUP($A176,parlvotes_lh!$A$11:$ZZ$200,246,FALSE))=TRUE,"",IF(VLOOKUP($A176,parlvotes_lh!$A$11:$ZZ$200,246,FALSE)=0,"",VLOOKUP($A176,parlvotes_lh!$A$11:$ZZ$200,246,FALSE)))</f>
        <v/>
      </c>
      <c r="W176" s="221" t="str">
        <f>IF(ISERROR(VLOOKUP($A176,parlvotes_lh!$A$11:$ZZ$200,266,FALSE))=TRUE,"",IF(VLOOKUP($A176,parlvotes_lh!$A$11:$ZZ$200,266,FALSE)=0,"",VLOOKUP($A176,parlvotes_lh!$A$11:$ZZ$200,266,FALSE)))</f>
        <v/>
      </c>
      <c r="X176" s="221" t="str">
        <f>IF(ISERROR(VLOOKUP($A176,parlvotes_lh!$A$11:$ZZ$200,286,FALSE))=TRUE,"",IF(VLOOKUP($A176,parlvotes_lh!$A$11:$ZZ$200,286,FALSE)=0,"",VLOOKUP($A176,parlvotes_lh!$A$11:$ZZ$200,286,FALSE)))</f>
        <v/>
      </c>
      <c r="Y176" s="221" t="str">
        <f>IF(ISERROR(VLOOKUP($A176,parlvotes_lh!$A$11:$ZZ$200,306,FALSE))=TRUE,"",IF(VLOOKUP($A176,parlvotes_lh!$A$11:$ZZ$200,306,FALSE)=0,"",VLOOKUP($A176,parlvotes_lh!$A$11:$ZZ$200,306,FALSE)))</f>
        <v/>
      </c>
      <c r="Z176" s="221" t="str">
        <f>IF(ISERROR(VLOOKUP($A176,parlvotes_lh!$A$11:$ZZ$200,326,FALSE))=TRUE,"",IF(VLOOKUP($A176,parlvotes_lh!$A$11:$ZZ$200,326,FALSE)=0,"",VLOOKUP($A176,parlvotes_lh!$A$11:$ZZ$200,326,FALSE)))</f>
        <v/>
      </c>
      <c r="AA176" s="221" t="str">
        <f>IF(ISERROR(VLOOKUP($A176,parlvotes_lh!$A$11:$ZZ$200,346,FALSE))=TRUE,"",IF(VLOOKUP($A176,parlvotes_lh!$A$11:$ZZ$200,346,FALSE)=0,"",VLOOKUP($A176,parlvotes_lh!$A$11:$ZZ$200,346,FALSE)))</f>
        <v/>
      </c>
      <c r="AB176" s="221" t="str">
        <f>IF(ISERROR(VLOOKUP($A176,parlvotes_lh!$A$11:$ZZ$200,366,FALSE))=TRUE,"",IF(VLOOKUP($A176,parlvotes_lh!$A$11:$ZZ$200,366,FALSE)=0,"",VLOOKUP($A176,parlvotes_lh!$A$11:$ZZ$200,366,FALSE)))</f>
        <v/>
      </c>
      <c r="AC176" s="221" t="str">
        <f>IF(ISERROR(VLOOKUP($A176,parlvotes_lh!$A$11:$ZZ$200,386,FALSE))=TRUE,"",IF(VLOOKUP($A176,parlvotes_lh!$A$11:$ZZ$200,386,FALSE)=0,"",VLOOKUP($A176,parlvotes_lh!$A$11:$ZZ$200,386,FALSE)))</f>
        <v/>
      </c>
    </row>
    <row r="177" spans="1:29" ht="13.5" customHeight="1" x14ac:dyDescent="0.25">
      <c r="A177" s="215"/>
      <c r="B177" s="98" t="str">
        <f>IF(A177="","",MID(info_weblinks!$C$3,32,3))</f>
        <v/>
      </c>
      <c r="C177" s="98" t="str">
        <f>IF(info_parties!G177="","",info_parties!G177)</f>
        <v/>
      </c>
      <c r="D177" s="98" t="str">
        <f>IF(info_parties!K177="","",info_parties!K177)</f>
        <v/>
      </c>
      <c r="E177" s="98" t="str">
        <f>IF(info_parties!H177="","",info_parties!H177)</f>
        <v/>
      </c>
      <c r="F177" s="216" t="str">
        <f t="shared" si="20"/>
        <v/>
      </c>
      <c r="G177" s="217" t="str">
        <f t="shared" si="21"/>
        <v/>
      </c>
      <c r="H177" s="218" t="str">
        <f t="shared" si="22"/>
        <v/>
      </c>
      <c r="I177" s="219" t="str">
        <f t="shared" si="23"/>
        <v/>
      </c>
      <c r="J177" s="220" t="str">
        <f>IF(ISERROR(VLOOKUP($A177,parlvotes_lh!$A$11:$ZZ$200,6,FALSE))=TRUE,"",IF(VLOOKUP($A177,parlvotes_lh!$A$11:$ZZ$200,6,FALSE)=0,"",VLOOKUP($A177,parlvotes_lh!$A$11:$ZZ$200,6,FALSE)))</f>
        <v/>
      </c>
      <c r="K177" s="220" t="str">
        <f>IF(ISERROR(VLOOKUP($A177,parlvotes_lh!$A$11:$ZZ$200,26,FALSE))=TRUE,"",IF(VLOOKUP($A177,parlvotes_lh!$A$11:$ZZ$200,26,FALSE)=0,"",VLOOKUP($A177,parlvotes_lh!$A$11:$ZZ$200,26,FALSE)))</f>
        <v/>
      </c>
      <c r="L177" s="220" t="str">
        <f>IF(ISERROR(VLOOKUP($A177,parlvotes_lh!$A$11:$ZZ$200,46,FALSE))=TRUE,"",IF(VLOOKUP($A177,parlvotes_lh!$A$11:$ZZ$200,46,FALSE)=0,"",VLOOKUP($A177,parlvotes_lh!$A$11:$ZZ$200,46,FALSE)))</f>
        <v/>
      </c>
      <c r="M177" s="220" t="str">
        <f>IF(ISERROR(VLOOKUP($A177,parlvotes_lh!$A$11:$ZZ$200,66,FALSE))=TRUE,"",IF(VLOOKUP($A177,parlvotes_lh!$A$11:$ZZ$200,66,FALSE)=0,"",VLOOKUP($A177,parlvotes_lh!$A$11:$ZZ$200,66,FALSE)))</f>
        <v/>
      </c>
      <c r="N177" s="220" t="str">
        <f>IF(ISERROR(VLOOKUP($A177,parlvotes_lh!$A$11:$ZZ$200,86,FALSE))=TRUE,"",IF(VLOOKUP($A177,parlvotes_lh!$A$11:$ZZ$200,86,FALSE)=0,"",VLOOKUP($A177,parlvotes_lh!$A$11:$ZZ$200,86,FALSE)))</f>
        <v/>
      </c>
      <c r="O177" s="220" t="str">
        <f>IF(ISERROR(VLOOKUP($A177,parlvotes_lh!$A$11:$ZZ$200,106,FALSE))=TRUE,"",IF(VLOOKUP($A177,parlvotes_lh!$A$11:$ZZ$200,106,FALSE)=0,"",VLOOKUP($A177,parlvotes_lh!$A$11:$ZZ$200,106,FALSE)))</f>
        <v/>
      </c>
      <c r="P177" s="220" t="str">
        <f>IF(ISERROR(VLOOKUP($A177,parlvotes_lh!$A$11:$ZZ$200,126,FALSE))=TRUE,"",IF(VLOOKUP($A177,parlvotes_lh!$A$11:$ZZ$200,126,FALSE)=0,"",VLOOKUP($A177,parlvotes_lh!$A$11:$ZZ$200,126,FALSE)))</f>
        <v/>
      </c>
      <c r="Q177" s="221" t="str">
        <f>IF(ISERROR(VLOOKUP($A177,parlvotes_lh!$A$11:$ZZ$200,146,FALSE))=TRUE,"",IF(VLOOKUP($A177,parlvotes_lh!$A$11:$ZZ$200,146,FALSE)=0,"",VLOOKUP($A177,parlvotes_lh!$A$11:$ZZ$200,146,FALSE)))</f>
        <v/>
      </c>
      <c r="R177" s="221" t="str">
        <f>IF(ISERROR(VLOOKUP($A177,parlvotes_lh!$A$11:$ZZ$200,166,FALSE))=TRUE,"",IF(VLOOKUP($A177,parlvotes_lh!$A$11:$ZZ$200,166,FALSE)=0,"",VLOOKUP($A177,parlvotes_lh!$A$11:$ZZ$200,166,FALSE)))</f>
        <v/>
      </c>
      <c r="S177" s="221" t="str">
        <f>IF(ISERROR(VLOOKUP($A177,parlvotes_lh!$A$11:$ZZ$200,186,FALSE))=TRUE,"",IF(VLOOKUP($A177,parlvotes_lh!$A$11:$ZZ$200,186,FALSE)=0,"",VLOOKUP($A177,parlvotes_lh!$A$11:$ZZ$200,186,FALSE)))</f>
        <v/>
      </c>
      <c r="T177" s="221" t="str">
        <f>IF(ISERROR(VLOOKUP($A177,parlvotes_lh!$A$11:$ZZ$200,206,FALSE))=TRUE,"",IF(VLOOKUP($A177,parlvotes_lh!$A$11:$ZZ$200,206,FALSE)=0,"",VLOOKUP($A177,parlvotes_lh!$A$11:$ZZ$200,206,FALSE)))</f>
        <v/>
      </c>
      <c r="U177" s="221" t="str">
        <f>IF(ISERROR(VLOOKUP($A177,parlvotes_lh!$A$11:$ZZ$200,226,FALSE))=TRUE,"",IF(VLOOKUP($A177,parlvotes_lh!$A$11:$ZZ$200,226,FALSE)=0,"",VLOOKUP($A177,parlvotes_lh!$A$11:$ZZ$200,226,FALSE)))</f>
        <v/>
      </c>
      <c r="V177" s="221" t="str">
        <f>IF(ISERROR(VLOOKUP($A177,parlvotes_lh!$A$11:$ZZ$200,246,FALSE))=TRUE,"",IF(VLOOKUP($A177,parlvotes_lh!$A$11:$ZZ$200,246,FALSE)=0,"",VLOOKUP($A177,parlvotes_lh!$A$11:$ZZ$200,246,FALSE)))</f>
        <v/>
      </c>
      <c r="W177" s="221" t="str">
        <f>IF(ISERROR(VLOOKUP($A177,parlvotes_lh!$A$11:$ZZ$200,266,FALSE))=TRUE,"",IF(VLOOKUP($A177,parlvotes_lh!$A$11:$ZZ$200,266,FALSE)=0,"",VLOOKUP($A177,parlvotes_lh!$A$11:$ZZ$200,266,FALSE)))</f>
        <v/>
      </c>
      <c r="X177" s="221" t="str">
        <f>IF(ISERROR(VLOOKUP($A177,parlvotes_lh!$A$11:$ZZ$200,286,FALSE))=TRUE,"",IF(VLOOKUP($A177,parlvotes_lh!$A$11:$ZZ$200,286,FALSE)=0,"",VLOOKUP($A177,parlvotes_lh!$A$11:$ZZ$200,286,FALSE)))</f>
        <v/>
      </c>
      <c r="Y177" s="221" t="str">
        <f>IF(ISERROR(VLOOKUP($A177,parlvotes_lh!$A$11:$ZZ$200,306,FALSE))=TRUE,"",IF(VLOOKUP($A177,parlvotes_lh!$A$11:$ZZ$200,306,FALSE)=0,"",VLOOKUP($A177,parlvotes_lh!$A$11:$ZZ$200,306,FALSE)))</f>
        <v/>
      </c>
      <c r="Z177" s="221" t="str">
        <f>IF(ISERROR(VLOOKUP($A177,parlvotes_lh!$A$11:$ZZ$200,326,FALSE))=TRUE,"",IF(VLOOKUP($A177,parlvotes_lh!$A$11:$ZZ$200,326,FALSE)=0,"",VLOOKUP($A177,parlvotes_lh!$A$11:$ZZ$200,326,FALSE)))</f>
        <v/>
      </c>
      <c r="AA177" s="221" t="str">
        <f>IF(ISERROR(VLOOKUP($A177,parlvotes_lh!$A$11:$ZZ$200,346,FALSE))=TRUE,"",IF(VLOOKUP($A177,parlvotes_lh!$A$11:$ZZ$200,346,FALSE)=0,"",VLOOKUP($A177,parlvotes_lh!$A$11:$ZZ$200,346,FALSE)))</f>
        <v/>
      </c>
      <c r="AB177" s="221" t="str">
        <f>IF(ISERROR(VLOOKUP($A177,parlvotes_lh!$A$11:$ZZ$200,366,FALSE))=TRUE,"",IF(VLOOKUP($A177,parlvotes_lh!$A$11:$ZZ$200,366,FALSE)=0,"",VLOOKUP($A177,parlvotes_lh!$A$11:$ZZ$200,366,FALSE)))</f>
        <v/>
      </c>
      <c r="AC177" s="221" t="str">
        <f>IF(ISERROR(VLOOKUP($A177,parlvotes_lh!$A$11:$ZZ$200,386,FALSE))=TRUE,"",IF(VLOOKUP($A177,parlvotes_lh!$A$11:$ZZ$200,386,FALSE)=0,"",VLOOKUP($A177,parlvotes_lh!$A$11:$ZZ$200,386,FALSE)))</f>
        <v/>
      </c>
    </row>
    <row r="178" spans="1:29" ht="13.5" customHeight="1" x14ac:dyDescent="0.25">
      <c r="A178" s="215"/>
      <c r="B178" s="98" t="str">
        <f>IF(A178="","",MID(info_weblinks!$C$3,32,3))</f>
        <v/>
      </c>
      <c r="C178" s="98" t="str">
        <f>IF(info_parties!G178="","",info_parties!G178)</f>
        <v/>
      </c>
      <c r="D178" s="98" t="str">
        <f>IF(info_parties!K178="","",info_parties!K178)</f>
        <v/>
      </c>
      <c r="E178" s="98" t="str">
        <f>IF(info_parties!H178="","",info_parties!H178)</f>
        <v/>
      </c>
      <c r="F178" s="216" t="str">
        <f t="shared" si="20"/>
        <v/>
      </c>
      <c r="G178" s="217" t="str">
        <f t="shared" si="21"/>
        <v/>
      </c>
      <c r="H178" s="218" t="str">
        <f t="shared" si="22"/>
        <v/>
      </c>
      <c r="I178" s="219" t="str">
        <f t="shared" si="23"/>
        <v/>
      </c>
      <c r="J178" s="220" t="str">
        <f>IF(ISERROR(VLOOKUP($A178,parlvotes_lh!$A$11:$ZZ$200,6,FALSE))=TRUE,"",IF(VLOOKUP($A178,parlvotes_lh!$A$11:$ZZ$200,6,FALSE)=0,"",VLOOKUP($A178,parlvotes_lh!$A$11:$ZZ$200,6,FALSE)))</f>
        <v/>
      </c>
      <c r="K178" s="220" t="str">
        <f>IF(ISERROR(VLOOKUP($A178,parlvotes_lh!$A$11:$ZZ$200,26,FALSE))=TRUE,"",IF(VLOOKUP($A178,parlvotes_lh!$A$11:$ZZ$200,26,FALSE)=0,"",VLOOKUP($A178,parlvotes_lh!$A$11:$ZZ$200,26,FALSE)))</f>
        <v/>
      </c>
      <c r="L178" s="220" t="str">
        <f>IF(ISERROR(VLOOKUP($A178,parlvotes_lh!$A$11:$ZZ$200,46,FALSE))=TRUE,"",IF(VLOOKUP($A178,parlvotes_lh!$A$11:$ZZ$200,46,FALSE)=0,"",VLOOKUP($A178,parlvotes_lh!$A$11:$ZZ$200,46,FALSE)))</f>
        <v/>
      </c>
      <c r="M178" s="220" t="str">
        <f>IF(ISERROR(VLOOKUP($A178,parlvotes_lh!$A$11:$ZZ$200,66,FALSE))=TRUE,"",IF(VLOOKUP($A178,parlvotes_lh!$A$11:$ZZ$200,66,FALSE)=0,"",VLOOKUP($A178,parlvotes_lh!$A$11:$ZZ$200,66,FALSE)))</f>
        <v/>
      </c>
      <c r="N178" s="220" t="str">
        <f>IF(ISERROR(VLOOKUP($A178,parlvotes_lh!$A$11:$ZZ$200,86,FALSE))=TRUE,"",IF(VLOOKUP($A178,parlvotes_lh!$A$11:$ZZ$200,86,FALSE)=0,"",VLOOKUP($A178,parlvotes_lh!$A$11:$ZZ$200,86,FALSE)))</f>
        <v/>
      </c>
      <c r="O178" s="220" t="str">
        <f>IF(ISERROR(VLOOKUP($A178,parlvotes_lh!$A$11:$ZZ$200,106,FALSE))=TRUE,"",IF(VLOOKUP($A178,parlvotes_lh!$A$11:$ZZ$200,106,FALSE)=0,"",VLOOKUP($A178,parlvotes_lh!$A$11:$ZZ$200,106,FALSE)))</f>
        <v/>
      </c>
      <c r="P178" s="220" t="str">
        <f>IF(ISERROR(VLOOKUP($A178,parlvotes_lh!$A$11:$ZZ$200,126,FALSE))=TRUE,"",IF(VLOOKUP($A178,parlvotes_lh!$A$11:$ZZ$200,126,FALSE)=0,"",VLOOKUP($A178,parlvotes_lh!$A$11:$ZZ$200,126,FALSE)))</f>
        <v/>
      </c>
      <c r="Q178" s="221" t="str">
        <f>IF(ISERROR(VLOOKUP($A178,parlvotes_lh!$A$11:$ZZ$200,146,FALSE))=TRUE,"",IF(VLOOKUP($A178,parlvotes_lh!$A$11:$ZZ$200,146,FALSE)=0,"",VLOOKUP($A178,parlvotes_lh!$A$11:$ZZ$200,146,FALSE)))</f>
        <v/>
      </c>
      <c r="R178" s="221" t="str">
        <f>IF(ISERROR(VLOOKUP($A178,parlvotes_lh!$A$11:$ZZ$200,166,FALSE))=TRUE,"",IF(VLOOKUP($A178,parlvotes_lh!$A$11:$ZZ$200,166,FALSE)=0,"",VLOOKUP($A178,parlvotes_lh!$A$11:$ZZ$200,166,FALSE)))</f>
        <v/>
      </c>
      <c r="S178" s="221" t="str">
        <f>IF(ISERROR(VLOOKUP($A178,parlvotes_lh!$A$11:$ZZ$200,186,FALSE))=TRUE,"",IF(VLOOKUP($A178,parlvotes_lh!$A$11:$ZZ$200,186,FALSE)=0,"",VLOOKUP($A178,parlvotes_lh!$A$11:$ZZ$200,186,FALSE)))</f>
        <v/>
      </c>
      <c r="T178" s="221" t="str">
        <f>IF(ISERROR(VLOOKUP($A178,parlvotes_lh!$A$11:$ZZ$200,206,FALSE))=TRUE,"",IF(VLOOKUP($A178,parlvotes_lh!$A$11:$ZZ$200,206,FALSE)=0,"",VLOOKUP($A178,parlvotes_lh!$A$11:$ZZ$200,206,FALSE)))</f>
        <v/>
      </c>
      <c r="U178" s="221" t="str">
        <f>IF(ISERROR(VLOOKUP($A178,parlvotes_lh!$A$11:$ZZ$200,226,FALSE))=TRUE,"",IF(VLOOKUP($A178,parlvotes_lh!$A$11:$ZZ$200,226,FALSE)=0,"",VLOOKUP($A178,parlvotes_lh!$A$11:$ZZ$200,226,FALSE)))</f>
        <v/>
      </c>
      <c r="V178" s="221" t="str">
        <f>IF(ISERROR(VLOOKUP($A178,parlvotes_lh!$A$11:$ZZ$200,246,FALSE))=TRUE,"",IF(VLOOKUP($A178,parlvotes_lh!$A$11:$ZZ$200,246,FALSE)=0,"",VLOOKUP($A178,parlvotes_lh!$A$11:$ZZ$200,246,FALSE)))</f>
        <v/>
      </c>
      <c r="W178" s="221" t="str">
        <f>IF(ISERROR(VLOOKUP($A178,parlvotes_lh!$A$11:$ZZ$200,266,FALSE))=TRUE,"",IF(VLOOKUP($A178,parlvotes_lh!$A$11:$ZZ$200,266,FALSE)=0,"",VLOOKUP($A178,parlvotes_lh!$A$11:$ZZ$200,266,FALSE)))</f>
        <v/>
      </c>
      <c r="X178" s="221" t="str">
        <f>IF(ISERROR(VLOOKUP($A178,parlvotes_lh!$A$11:$ZZ$200,286,FALSE))=TRUE,"",IF(VLOOKUP($A178,parlvotes_lh!$A$11:$ZZ$200,286,FALSE)=0,"",VLOOKUP($A178,parlvotes_lh!$A$11:$ZZ$200,286,FALSE)))</f>
        <v/>
      </c>
      <c r="Y178" s="221" t="str">
        <f>IF(ISERROR(VLOOKUP($A178,parlvotes_lh!$A$11:$ZZ$200,306,FALSE))=TRUE,"",IF(VLOOKUP($A178,parlvotes_lh!$A$11:$ZZ$200,306,FALSE)=0,"",VLOOKUP($A178,parlvotes_lh!$A$11:$ZZ$200,306,FALSE)))</f>
        <v/>
      </c>
      <c r="Z178" s="221" t="str">
        <f>IF(ISERROR(VLOOKUP($A178,parlvotes_lh!$A$11:$ZZ$200,326,FALSE))=TRUE,"",IF(VLOOKUP($A178,parlvotes_lh!$A$11:$ZZ$200,326,FALSE)=0,"",VLOOKUP($A178,parlvotes_lh!$A$11:$ZZ$200,326,FALSE)))</f>
        <v/>
      </c>
      <c r="AA178" s="221" t="str">
        <f>IF(ISERROR(VLOOKUP($A178,parlvotes_lh!$A$11:$ZZ$200,346,FALSE))=TRUE,"",IF(VLOOKUP($A178,parlvotes_lh!$A$11:$ZZ$200,346,FALSE)=0,"",VLOOKUP($A178,parlvotes_lh!$A$11:$ZZ$200,346,FALSE)))</f>
        <v/>
      </c>
      <c r="AB178" s="221" t="str">
        <f>IF(ISERROR(VLOOKUP($A178,parlvotes_lh!$A$11:$ZZ$200,366,FALSE))=TRUE,"",IF(VLOOKUP($A178,parlvotes_lh!$A$11:$ZZ$200,366,FALSE)=0,"",VLOOKUP($A178,parlvotes_lh!$A$11:$ZZ$200,366,FALSE)))</f>
        <v/>
      </c>
      <c r="AC178" s="221" t="str">
        <f>IF(ISERROR(VLOOKUP($A178,parlvotes_lh!$A$11:$ZZ$200,386,FALSE))=TRUE,"",IF(VLOOKUP($A178,parlvotes_lh!$A$11:$ZZ$200,386,FALSE)=0,"",VLOOKUP($A178,parlvotes_lh!$A$11:$ZZ$200,386,FALSE)))</f>
        <v/>
      </c>
    </row>
    <row r="179" spans="1:29" ht="13.5" customHeight="1" x14ac:dyDescent="0.25">
      <c r="A179" s="215"/>
      <c r="B179" s="98" t="str">
        <f>IF(A179="","",MID(info_weblinks!$C$3,32,3))</f>
        <v/>
      </c>
      <c r="C179" s="98" t="str">
        <f>IF(info_parties!G179="","",info_parties!G179)</f>
        <v/>
      </c>
      <c r="D179" s="98" t="str">
        <f>IF(info_parties!K179="","",info_parties!K179)</f>
        <v/>
      </c>
      <c r="E179" s="98" t="str">
        <f>IF(info_parties!H179="","",info_parties!H179)</f>
        <v/>
      </c>
      <c r="F179" s="216" t="str">
        <f t="shared" si="20"/>
        <v/>
      </c>
      <c r="G179" s="217" t="str">
        <f t="shared" si="21"/>
        <v/>
      </c>
      <c r="H179" s="218" t="str">
        <f t="shared" si="22"/>
        <v/>
      </c>
      <c r="I179" s="219" t="str">
        <f t="shared" si="23"/>
        <v/>
      </c>
      <c r="J179" s="220" t="str">
        <f>IF(ISERROR(VLOOKUP($A179,parlvotes_lh!$A$11:$ZZ$200,6,FALSE))=TRUE,"",IF(VLOOKUP($A179,parlvotes_lh!$A$11:$ZZ$200,6,FALSE)=0,"",VLOOKUP($A179,parlvotes_lh!$A$11:$ZZ$200,6,FALSE)))</f>
        <v/>
      </c>
      <c r="K179" s="220" t="str">
        <f>IF(ISERROR(VLOOKUP($A179,parlvotes_lh!$A$11:$ZZ$200,26,FALSE))=TRUE,"",IF(VLOOKUP($A179,parlvotes_lh!$A$11:$ZZ$200,26,FALSE)=0,"",VLOOKUP($A179,parlvotes_lh!$A$11:$ZZ$200,26,FALSE)))</f>
        <v/>
      </c>
      <c r="L179" s="220" t="str">
        <f>IF(ISERROR(VLOOKUP($A179,parlvotes_lh!$A$11:$ZZ$200,46,FALSE))=TRUE,"",IF(VLOOKUP($A179,parlvotes_lh!$A$11:$ZZ$200,46,FALSE)=0,"",VLOOKUP($A179,parlvotes_lh!$A$11:$ZZ$200,46,FALSE)))</f>
        <v/>
      </c>
      <c r="M179" s="220" t="str">
        <f>IF(ISERROR(VLOOKUP($A179,parlvotes_lh!$A$11:$ZZ$200,66,FALSE))=TRUE,"",IF(VLOOKUP($A179,parlvotes_lh!$A$11:$ZZ$200,66,FALSE)=0,"",VLOOKUP($A179,parlvotes_lh!$A$11:$ZZ$200,66,FALSE)))</f>
        <v/>
      </c>
      <c r="N179" s="220" t="str">
        <f>IF(ISERROR(VLOOKUP($A179,parlvotes_lh!$A$11:$ZZ$200,86,FALSE))=TRUE,"",IF(VLOOKUP($A179,parlvotes_lh!$A$11:$ZZ$200,86,FALSE)=0,"",VLOOKUP($A179,parlvotes_lh!$A$11:$ZZ$200,86,FALSE)))</f>
        <v/>
      </c>
      <c r="O179" s="220" t="str">
        <f>IF(ISERROR(VLOOKUP($A179,parlvotes_lh!$A$11:$ZZ$200,106,FALSE))=TRUE,"",IF(VLOOKUP($A179,parlvotes_lh!$A$11:$ZZ$200,106,FALSE)=0,"",VLOOKUP($A179,parlvotes_lh!$A$11:$ZZ$200,106,FALSE)))</f>
        <v/>
      </c>
      <c r="P179" s="220" t="str">
        <f>IF(ISERROR(VLOOKUP($A179,parlvotes_lh!$A$11:$ZZ$200,126,FALSE))=TRUE,"",IF(VLOOKUP($A179,parlvotes_lh!$A$11:$ZZ$200,126,FALSE)=0,"",VLOOKUP($A179,parlvotes_lh!$A$11:$ZZ$200,126,FALSE)))</f>
        <v/>
      </c>
      <c r="Q179" s="221" t="str">
        <f>IF(ISERROR(VLOOKUP($A179,parlvotes_lh!$A$11:$ZZ$200,146,FALSE))=TRUE,"",IF(VLOOKUP($A179,parlvotes_lh!$A$11:$ZZ$200,146,FALSE)=0,"",VLOOKUP($A179,parlvotes_lh!$A$11:$ZZ$200,146,FALSE)))</f>
        <v/>
      </c>
      <c r="R179" s="221" t="str">
        <f>IF(ISERROR(VLOOKUP($A179,parlvotes_lh!$A$11:$ZZ$200,166,FALSE))=TRUE,"",IF(VLOOKUP($A179,parlvotes_lh!$A$11:$ZZ$200,166,FALSE)=0,"",VLOOKUP($A179,parlvotes_lh!$A$11:$ZZ$200,166,FALSE)))</f>
        <v/>
      </c>
      <c r="S179" s="221" t="str">
        <f>IF(ISERROR(VLOOKUP($A179,parlvotes_lh!$A$11:$ZZ$200,186,FALSE))=TRUE,"",IF(VLOOKUP($A179,parlvotes_lh!$A$11:$ZZ$200,186,FALSE)=0,"",VLOOKUP($A179,parlvotes_lh!$A$11:$ZZ$200,186,FALSE)))</f>
        <v/>
      </c>
      <c r="T179" s="221" t="str">
        <f>IF(ISERROR(VLOOKUP($A179,parlvotes_lh!$A$11:$ZZ$200,206,FALSE))=TRUE,"",IF(VLOOKUP($A179,parlvotes_lh!$A$11:$ZZ$200,206,FALSE)=0,"",VLOOKUP($A179,parlvotes_lh!$A$11:$ZZ$200,206,FALSE)))</f>
        <v/>
      </c>
      <c r="U179" s="221" t="str">
        <f>IF(ISERROR(VLOOKUP($A179,parlvotes_lh!$A$11:$ZZ$200,226,FALSE))=TRUE,"",IF(VLOOKUP($A179,parlvotes_lh!$A$11:$ZZ$200,226,FALSE)=0,"",VLOOKUP($A179,parlvotes_lh!$A$11:$ZZ$200,226,FALSE)))</f>
        <v/>
      </c>
      <c r="V179" s="221" t="str">
        <f>IF(ISERROR(VLOOKUP($A179,parlvotes_lh!$A$11:$ZZ$200,246,FALSE))=TRUE,"",IF(VLOOKUP($A179,parlvotes_lh!$A$11:$ZZ$200,246,FALSE)=0,"",VLOOKUP($A179,parlvotes_lh!$A$11:$ZZ$200,246,FALSE)))</f>
        <v/>
      </c>
      <c r="W179" s="221" t="str">
        <f>IF(ISERROR(VLOOKUP($A179,parlvotes_lh!$A$11:$ZZ$200,266,FALSE))=TRUE,"",IF(VLOOKUP($A179,parlvotes_lh!$A$11:$ZZ$200,266,FALSE)=0,"",VLOOKUP($A179,parlvotes_lh!$A$11:$ZZ$200,266,FALSE)))</f>
        <v/>
      </c>
      <c r="X179" s="221" t="str">
        <f>IF(ISERROR(VLOOKUP($A179,parlvotes_lh!$A$11:$ZZ$200,286,FALSE))=TRUE,"",IF(VLOOKUP($A179,parlvotes_lh!$A$11:$ZZ$200,286,FALSE)=0,"",VLOOKUP($A179,parlvotes_lh!$A$11:$ZZ$200,286,FALSE)))</f>
        <v/>
      </c>
      <c r="Y179" s="221" t="str">
        <f>IF(ISERROR(VLOOKUP($A179,parlvotes_lh!$A$11:$ZZ$200,306,FALSE))=TRUE,"",IF(VLOOKUP($A179,parlvotes_lh!$A$11:$ZZ$200,306,FALSE)=0,"",VLOOKUP($A179,parlvotes_lh!$A$11:$ZZ$200,306,FALSE)))</f>
        <v/>
      </c>
      <c r="Z179" s="221" t="str">
        <f>IF(ISERROR(VLOOKUP($A179,parlvotes_lh!$A$11:$ZZ$200,326,FALSE))=TRUE,"",IF(VLOOKUP($A179,parlvotes_lh!$A$11:$ZZ$200,326,FALSE)=0,"",VLOOKUP($A179,parlvotes_lh!$A$11:$ZZ$200,326,FALSE)))</f>
        <v/>
      </c>
      <c r="AA179" s="221" t="str">
        <f>IF(ISERROR(VLOOKUP($A179,parlvotes_lh!$A$11:$ZZ$200,346,FALSE))=TRUE,"",IF(VLOOKUP($A179,parlvotes_lh!$A$11:$ZZ$200,346,FALSE)=0,"",VLOOKUP($A179,parlvotes_lh!$A$11:$ZZ$200,346,FALSE)))</f>
        <v/>
      </c>
      <c r="AB179" s="221" t="str">
        <f>IF(ISERROR(VLOOKUP($A179,parlvotes_lh!$A$11:$ZZ$200,366,FALSE))=TRUE,"",IF(VLOOKUP($A179,parlvotes_lh!$A$11:$ZZ$200,366,FALSE)=0,"",VLOOKUP($A179,parlvotes_lh!$A$11:$ZZ$200,366,FALSE)))</f>
        <v/>
      </c>
      <c r="AC179" s="221" t="str">
        <f>IF(ISERROR(VLOOKUP($A179,parlvotes_lh!$A$11:$ZZ$200,386,FALSE))=TRUE,"",IF(VLOOKUP($A179,parlvotes_lh!$A$11:$ZZ$200,386,FALSE)=0,"",VLOOKUP($A179,parlvotes_lh!$A$11:$ZZ$200,386,FALSE)))</f>
        <v/>
      </c>
    </row>
    <row r="180" spans="1:29" ht="13.5" customHeight="1" x14ac:dyDescent="0.25">
      <c r="A180" s="215"/>
      <c r="B180" s="98" t="str">
        <f>IF(A180="","",MID(info_weblinks!$C$3,32,3))</f>
        <v/>
      </c>
      <c r="C180" s="98" t="str">
        <f>IF(info_parties!G180="","",info_parties!G180)</f>
        <v/>
      </c>
      <c r="D180" s="98" t="str">
        <f>IF(info_parties!K180="","",info_parties!K180)</f>
        <v/>
      </c>
      <c r="E180" s="98" t="str">
        <f>IF(info_parties!H180="","",info_parties!H180)</f>
        <v/>
      </c>
      <c r="F180" s="216" t="str">
        <f t="shared" si="20"/>
        <v/>
      </c>
      <c r="G180" s="217" t="str">
        <f t="shared" si="21"/>
        <v/>
      </c>
      <c r="H180" s="218" t="str">
        <f t="shared" si="22"/>
        <v/>
      </c>
      <c r="I180" s="219" t="str">
        <f t="shared" si="23"/>
        <v/>
      </c>
      <c r="J180" s="220" t="str">
        <f>IF(ISERROR(VLOOKUP($A180,parlvotes_lh!$A$11:$ZZ$200,6,FALSE))=TRUE,"",IF(VLOOKUP($A180,parlvotes_lh!$A$11:$ZZ$200,6,FALSE)=0,"",VLOOKUP($A180,parlvotes_lh!$A$11:$ZZ$200,6,FALSE)))</f>
        <v/>
      </c>
      <c r="K180" s="220" t="str">
        <f>IF(ISERROR(VLOOKUP($A180,parlvotes_lh!$A$11:$ZZ$200,26,FALSE))=TRUE,"",IF(VLOOKUP($A180,parlvotes_lh!$A$11:$ZZ$200,26,FALSE)=0,"",VLOOKUP($A180,parlvotes_lh!$A$11:$ZZ$200,26,FALSE)))</f>
        <v/>
      </c>
      <c r="L180" s="220" t="str">
        <f>IF(ISERROR(VLOOKUP($A180,parlvotes_lh!$A$11:$ZZ$200,46,FALSE))=TRUE,"",IF(VLOOKUP($A180,parlvotes_lh!$A$11:$ZZ$200,46,FALSE)=0,"",VLOOKUP($A180,parlvotes_lh!$A$11:$ZZ$200,46,FALSE)))</f>
        <v/>
      </c>
      <c r="M180" s="220" t="str">
        <f>IF(ISERROR(VLOOKUP($A180,parlvotes_lh!$A$11:$ZZ$200,66,FALSE))=TRUE,"",IF(VLOOKUP($A180,parlvotes_lh!$A$11:$ZZ$200,66,FALSE)=0,"",VLOOKUP($A180,parlvotes_lh!$A$11:$ZZ$200,66,FALSE)))</f>
        <v/>
      </c>
      <c r="N180" s="220" t="str">
        <f>IF(ISERROR(VLOOKUP($A180,parlvotes_lh!$A$11:$ZZ$200,86,FALSE))=TRUE,"",IF(VLOOKUP($A180,parlvotes_lh!$A$11:$ZZ$200,86,FALSE)=0,"",VLOOKUP($A180,parlvotes_lh!$A$11:$ZZ$200,86,FALSE)))</f>
        <v/>
      </c>
      <c r="O180" s="220" t="str">
        <f>IF(ISERROR(VLOOKUP($A180,parlvotes_lh!$A$11:$ZZ$200,106,FALSE))=TRUE,"",IF(VLOOKUP($A180,parlvotes_lh!$A$11:$ZZ$200,106,FALSE)=0,"",VLOOKUP($A180,parlvotes_lh!$A$11:$ZZ$200,106,FALSE)))</f>
        <v/>
      </c>
      <c r="P180" s="220" t="str">
        <f>IF(ISERROR(VLOOKUP($A180,parlvotes_lh!$A$11:$ZZ$200,126,FALSE))=TRUE,"",IF(VLOOKUP($A180,parlvotes_lh!$A$11:$ZZ$200,126,FALSE)=0,"",VLOOKUP($A180,parlvotes_lh!$A$11:$ZZ$200,126,FALSE)))</f>
        <v/>
      </c>
      <c r="Q180" s="221" t="str">
        <f>IF(ISERROR(VLOOKUP($A180,parlvotes_lh!$A$11:$ZZ$200,146,FALSE))=TRUE,"",IF(VLOOKUP($A180,parlvotes_lh!$A$11:$ZZ$200,146,FALSE)=0,"",VLOOKUP($A180,parlvotes_lh!$A$11:$ZZ$200,146,FALSE)))</f>
        <v/>
      </c>
      <c r="R180" s="221" t="str">
        <f>IF(ISERROR(VLOOKUP($A180,parlvotes_lh!$A$11:$ZZ$200,166,FALSE))=TRUE,"",IF(VLOOKUP($A180,parlvotes_lh!$A$11:$ZZ$200,166,FALSE)=0,"",VLOOKUP($A180,parlvotes_lh!$A$11:$ZZ$200,166,FALSE)))</f>
        <v/>
      </c>
      <c r="S180" s="221" t="str">
        <f>IF(ISERROR(VLOOKUP($A180,parlvotes_lh!$A$11:$ZZ$200,186,FALSE))=TRUE,"",IF(VLOOKUP($A180,parlvotes_lh!$A$11:$ZZ$200,186,FALSE)=0,"",VLOOKUP($A180,parlvotes_lh!$A$11:$ZZ$200,186,FALSE)))</f>
        <v/>
      </c>
      <c r="T180" s="221" t="str">
        <f>IF(ISERROR(VLOOKUP($A180,parlvotes_lh!$A$11:$ZZ$200,206,FALSE))=TRUE,"",IF(VLOOKUP($A180,parlvotes_lh!$A$11:$ZZ$200,206,FALSE)=0,"",VLOOKUP($A180,parlvotes_lh!$A$11:$ZZ$200,206,FALSE)))</f>
        <v/>
      </c>
      <c r="U180" s="221" t="str">
        <f>IF(ISERROR(VLOOKUP($A180,parlvotes_lh!$A$11:$ZZ$200,226,FALSE))=TRUE,"",IF(VLOOKUP($A180,parlvotes_lh!$A$11:$ZZ$200,226,FALSE)=0,"",VLOOKUP($A180,parlvotes_lh!$A$11:$ZZ$200,226,FALSE)))</f>
        <v/>
      </c>
      <c r="V180" s="221" t="str">
        <f>IF(ISERROR(VLOOKUP($A180,parlvotes_lh!$A$11:$ZZ$200,246,FALSE))=TRUE,"",IF(VLOOKUP($A180,parlvotes_lh!$A$11:$ZZ$200,246,FALSE)=0,"",VLOOKUP($A180,parlvotes_lh!$A$11:$ZZ$200,246,FALSE)))</f>
        <v/>
      </c>
      <c r="W180" s="221" t="str">
        <f>IF(ISERROR(VLOOKUP($A180,parlvotes_lh!$A$11:$ZZ$200,266,FALSE))=TRUE,"",IF(VLOOKUP($A180,parlvotes_lh!$A$11:$ZZ$200,266,FALSE)=0,"",VLOOKUP($A180,parlvotes_lh!$A$11:$ZZ$200,266,FALSE)))</f>
        <v/>
      </c>
      <c r="X180" s="221" t="str">
        <f>IF(ISERROR(VLOOKUP($A180,parlvotes_lh!$A$11:$ZZ$200,286,FALSE))=TRUE,"",IF(VLOOKUP($A180,parlvotes_lh!$A$11:$ZZ$200,286,FALSE)=0,"",VLOOKUP($A180,parlvotes_lh!$A$11:$ZZ$200,286,FALSE)))</f>
        <v/>
      </c>
      <c r="Y180" s="221" t="str">
        <f>IF(ISERROR(VLOOKUP($A180,parlvotes_lh!$A$11:$ZZ$200,306,FALSE))=TRUE,"",IF(VLOOKUP($A180,parlvotes_lh!$A$11:$ZZ$200,306,FALSE)=0,"",VLOOKUP($A180,parlvotes_lh!$A$11:$ZZ$200,306,FALSE)))</f>
        <v/>
      </c>
      <c r="Z180" s="221" t="str">
        <f>IF(ISERROR(VLOOKUP($A180,parlvotes_lh!$A$11:$ZZ$200,326,FALSE))=TRUE,"",IF(VLOOKUP($A180,parlvotes_lh!$A$11:$ZZ$200,326,FALSE)=0,"",VLOOKUP($A180,parlvotes_lh!$A$11:$ZZ$200,326,FALSE)))</f>
        <v/>
      </c>
      <c r="AA180" s="221" t="str">
        <f>IF(ISERROR(VLOOKUP($A180,parlvotes_lh!$A$11:$ZZ$200,346,FALSE))=TRUE,"",IF(VLOOKUP($A180,parlvotes_lh!$A$11:$ZZ$200,346,FALSE)=0,"",VLOOKUP($A180,parlvotes_lh!$A$11:$ZZ$200,346,FALSE)))</f>
        <v/>
      </c>
      <c r="AB180" s="221" t="str">
        <f>IF(ISERROR(VLOOKUP($A180,parlvotes_lh!$A$11:$ZZ$200,366,FALSE))=TRUE,"",IF(VLOOKUP($A180,parlvotes_lh!$A$11:$ZZ$200,366,FALSE)=0,"",VLOOKUP($A180,parlvotes_lh!$A$11:$ZZ$200,366,FALSE)))</f>
        <v/>
      </c>
      <c r="AC180" s="221" t="str">
        <f>IF(ISERROR(VLOOKUP($A180,parlvotes_lh!$A$11:$ZZ$200,386,FALSE))=TRUE,"",IF(VLOOKUP($A180,parlvotes_lh!$A$11:$ZZ$200,386,FALSE)=0,"",VLOOKUP($A180,parlvotes_lh!$A$11:$ZZ$200,386,FALSE)))</f>
        <v/>
      </c>
    </row>
    <row r="181" spans="1:29" ht="13.5" customHeight="1" x14ac:dyDescent="0.25">
      <c r="A181" s="215"/>
      <c r="B181" s="98" t="str">
        <f>IF(A181="","",MID(info_weblinks!$C$3,32,3))</f>
        <v/>
      </c>
      <c r="C181" s="98" t="str">
        <f>IF(info_parties!G181="","",info_parties!G181)</f>
        <v/>
      </c>
      <c r="D181" s="98" t="str">
        <f>IF(info_parties!K181="","",info_parties!K181)</f>
        <v/>
      </c>
      <c r="E181" s="98" t="str">
        <f>IF(info_parties!H181="","",info_parties!H181)</f>
        <v/>
      </c>
      <c r="F181" s="216" t="str">
        <f t="shared" si="20"/>
        <v/>
      </c>
      <c r="G181" s="217" t="str">
        <f t="shared" si="21"/>
        <v/>
      </c>
      <c r="H181" s="218" t="str">
        <f t="shared" si="22"/>
        <v/>
      </c>
      <c r="I181" s="219" t="str">
        <f t="shared" si="23"/>
        <v/>
      </c>
      <c r="J181" s="220" t="str">
        <f>IF(ISERROR(VLOOKUP($A181,parlvotes_lh!$A$11:$ZZ$200,6,FALSE))=TRUE,"",IF(VLOOKUP($A181,parlvotes_lh!$A$11:$ZZ$200,6,FALSE)=0,"",VLOOKUP($A181,parlvotes_lh!$A$11:$ZZ$200,6,FALSE)))</f>
        <v/>
      </c>
      <c r="K181" s="220" t="str">
        <f>IF(ISERROR(VLOOKUP($A181,parlvotes_lh!$A$11:$ZZ$200,26,FALSE))=TRUE,"",IF(VLOOKUP($A181,parlvotes_lh!$A$11:$ZZ$200,26,FALSE)=0,"",VLOOKUP($A181,parlvotes_lh!$A$11:$ZZ$200,26,FALSE)))</f>
        <v/>
      </c>
      <c r="L181" s="220" t="str">
        <f>IF(ISERROR(VLOOKUP($A181,parlvotes_lh!$A$11:$ZZ$200,46,FALSE))=TRUE,"",IF(VLOOKUP($A181,parlvotes_lh!$A$11:$ZZ$200,46,FALSE)=0,"",VLOOKUP($A181,parlvotes_lh!$A$11:$ZZ$200,46,FALSE)))</f>
        <v/>
      </c>
      <c r="M181" s="220" t="str">
        <f>IF(ISERROR(VLOOKUP($A181,parlvotes_lh!$A$11:$ZZ$200,66,FALSE))=TRUE,"",IF(VLOOKUP($A181,parlvotes_lh!$A$11:$ZZ$200,66,FALSE)=0,"",VLOOKUP($A181,parlvotes_lh!$A$11:$ZZ$200,66,FALSE)))</f>
        <v/>
      </c>
      <c r="N181" s="220" t="str">
        <f>IF(ISERROR(VLOOKUP($A181,parlvotes_lh!$A$11:$ZZ$200,86,FALSE))=TRUE,"",IF(VLOOKUP($A181,parlvotes_lh!$A$11:$ZZ$200,86,FALSE)=0,"",VLOOKUP($A181,parlvotes_lh!$A$11:$ZZ$200,86,FALSE)))</f>
        <v/>
      </c>
      <c r="O181" s="220" t="str">
        <f>IF(ISERROR(VLOOKUP($A181,parlvotes_lh!$A$11:$ZZ$200,106,FALSE))=TRUE,"",IF(VLOOKUP($A181,parlvotes_lh!$A$11:$ZZ$200,106,FALSE)=0,"",VLOOKUP($A181,parlvotes_lh!$A$11:$ZZ$200,106,FALSE)))</f>
        <v/>
      </c>
      <c r="P181" s="220" t="str">
        <f>IF(ISERROR(VLOOKUP($A181,parlvotes_lh!$A$11:$ZZ$200,126,FALSE))=TRUE,"",IF(VLOOKUP($A181,parlvotes_lh!$A$11:$ZZ$200,126,FALSE)=0,"",VLOOKUP($A181,parlvotes_lh!$A$11:$ZZ$200,126,FALSE)))</f>
        <v/>
      </c>
      <c r="Q181" s="221" t="str">
        <f>IF(ISERROR(VLOOKUP($A181,parlvotes_lh!$A$11:$ZZ$200,146,FALSE))=TRUE,"",IF(VLOOKUP($A181,parlvotes_lh!$A$11:$ZZ$200,146,FALSE)=0,"",VLOOKUP($A181,parlvotes_lh!$A$11:$ZZ$200,146,FALSE)))</f>
        <v/>
      </c>
      <c r="R181" s="221" t="str">
        <f>IF(ISERROR(VLOOKUP($A181,parlvotes_lh!$A$11:$ZZ$200,166,FALSE))=TRUE,"",IF(VLOOKUP($A181,parlvotes_lh!$A$11:$ZZ$200,166,FALSE)=0,"",VLOOKUP($A181,parlvotes_lh!$A$11:$ZZ$200,166,FALSE)))</f>
        <v/>
      </c>
      <c r="S181" s="221" t="str">
        <f>IF(ISERROR(VLOOKUP($A181,parlvotes_lh!$A$11:$ZZ$200,186,FALSE))=TRUE,"",IF(VLOOKUP($A181,parlvotes_lh!$A$11:$ZZ$200,186,FALSE)=0,"",VLOOKUP($A181,parlvotes_lh!$A$11:$ZZ$200,186,FALSE)))</f>
        <v/>
      </c>
      <c r="T181" s="221" t="str">
        <f>IF(ISERROR(VLOOKUP($A181,parlvotes_lh!$A$11:$ZZ$200,206,FALSE))=TRUE,"",IF(VLOOKUP($A181,parlvotes_lh!$A$11:$ZZ$200,206,FALSE)=0,"",VLOOKUP($A181,parlvotes_lh!$A$11:$ZZ$200,206,FALSE)))</f>
        <v/>
      </c>
      <c r="U181" s="221" t="str">
        <f>IF(ISERROR(VLOOKUP($A181,parlvotes_lh!$A$11:$ZZ$200,226,FALSE))=TRUE,"",IF(VLOOKUP($A181,parlvotes_lh!$A$11:$ZZ$200,226,FALSE)=0,"",VLOOKUP($A181,parlvotes_lh!$A$11:$ZZ$200,226,FALSE)))</f>
        <v/>
      </c>
      <c r="V181" s="221" t="str">
        <f>IF(ISERROR(VLOOKUP($A181,parlvotes_lh!$A$11:$ZZ$200,246,FALSE))=TRUE,"",IF(VLOOKUP($A181,parlvotes_lh!$A$11:$ZZ$200,246,FALSE)=0,"",VLOOKUP($A181,parlvotes_lh!$A$11:$ZZ$200,246,FALSE)))</f>
        <v/>
      </c>
      <c r="W181" s="221" t="str">
        <f>IF(ISERROR(VLOOKUP($A181,parlvotes_lh!$A$11:$ZZ$200,266,FALSE))=TRUE,"",IF(VLOOKUP($A181,parlvotes_lh!$A$11:$ZZ$200,266,FALSE)=0,"",VLOOKUP($A181,parlvotes_lh!$A$11:$ZZ$200,266,FALSE)))</f>
        <v/>
      </c>
      <c r="X181" s="221" t="str">
        <f>IF(ISERROR(VLOOKUP($A181,parlvotes_lh!$A$11:$ZZ$200,286,FALSE))=TRUE,"",IF(VLOOKUP($A181,parlvotes_lh!$A$11:$ZZ$200,286,FALSE)=0,"",VLOOKUP($A181,parlvotes_lh!$A$11:$ZZ$200,286,FALSE)))</f>
        <v/>
      </c>
      <c r="Y181" s="221" t="str">
        <f>IF(ISERROR(VLOOKUP($A181,parlvotes_lh!$A$11:$ZZ$200,306,FALSE))=TRUE,"",IF(VLOOKUP($A181,parlvotes_lh!$A$11:$ZZ$200,306,FALSE)=0,"",VLOOKUP($A181,parlvotes_lh!$A$11:$ZZ$200,306,FALSE)))</f>
        <v/>
      </c>
      <c r="Z181" s="221" t="str">
        <f>IF(ISERROR(VLOOKUP($A181,parlvotes_lh!$A$11:$ZZ$200,326,FALSE))=TRUE,"",IF(VLOOKUP($A181,parlvotes_lh!$A$11:$ZZ$200,326,FALSE)=0,"",VLOOKUP($A181,parlvotes_lh!$A$11:$ZZ$200,326,FALSE)))</f>
        <v/>
      </c>
      <c r="AA181" s="221" t="str">
        <f>IF(ISERROR(VLOOKUP($A181,parlvotes_lh!$A$11:$ZZ$200,346,FALSE))=TRUE,"",IF(VLOOKUP($A181,parlvotes_lh!$A$11:$ZZ$200,346,FALSE)=0,"",VLOOKUP($A181,parlvotes_lh!$A$11:$ZZ$200,346,FALSE)))</f>
        <v/>
      </c>
      <c r="AB181" s="221" t="str">
        <f>IF(ISERROR(VLOOKUP($A181,parlvotes_lh!$A$11:$ZZ$200,366,FALSE))=TRUE,"",IF(VLOOKUP($A181,parlvotes_lh!$A$11:$ZZ$200,366,FALSE)=0,"",VLOOKUP($A181,parlvotes_lh!$A$11:$ZZ$200,366,FALSE)))</f>
        <v/>
      </c>
      <c r="AC181" s="221" t="str">
        <f>IF(ISERROR(VLOOKUP($A181,parlvotes_lh!$A$11:$ZZ$200,386,FALSE))=TRUE,"",IF(VLOOKUP($A181,parlvotes_lh!$A$11:$ZZ$200,386,FALSE)=0,"",VLOOKUP($A181,parlvotes_lh!$A$11:$ZZ$200,386,FALSE)))</f>
        <v/>
      </c>
    </row>
    <row r="182" spans="1:29" ht="13.5" customHeight="1" x14ac:dyDescent="0.25">
      <c r="A182" s="215"/>
      <c r="B182" s="98" t="str">
        <f>IF(A182="","",MID(info_weblinks!$C$3,32,3))</f>
        <v/>
      </c>
      <c r="C182" s="98" t="str">
        <f>IF(info_parties!G182="","",info_parties!G182)</f>
        <v/>
      </c>
      <c r="D182" s="98" t="str">
        <f>IF(info_parties!K182="","",info_parties!K182)</f>
        <v/>
      </c>
      <c r="E182" s="98" t="str">
        <f>IF(info_parties!H182="","",info_parties!H182)</f>
        <v/>
      </c>
      <c r="F182" s="216" t="str">
        <f t="shared" si="20"/>
        <v/>
      </c>
      <c r="G182" s="217" t="str">
        <f t="shared" si="21"/>
        <v/>
      </c>
      <c r="H182" s="218" t="str">
        <f t="shared" si="22"/>
        <v/>
      </c>
      <c r="I182" s="219" t="str">
        <f t="shared" si="23"/>
        <v/>
      </c>
      <c r="J182" s="220" t="str">
        <f>IF(ISERROR(VLOOKUP($A182,parlvotes_lh!$A$11:$ZZ$200,6,FALSE))=TRUE,"",IF(VLOOKUP($A182,parlvotes_lh!$A$11:$ZZ$200,6,FALSE)=0,"",VLOOKUP($A182,parlvotes_lh!$A$11:$ZZ$200,6,FALSE)))</f>
        <v/>
      </c>
      <c r="K182" s="220" t="str">
        <f>IF(ISERROR(VLOOKUP($A182,parlvotes_lh!$A$11:$ZZ$200,26,FALSE))=TRUE,"",IF(VLOOKUP($A182,parlvotes_lh!$A$11:$ZZ$200,26,FALSE)=0,"",VLOOKUP($A182,parlvotes_lh!$A$11:$ZZ$200,26,FALSE)))</f>
        <v/>
      </c>
      <c r="L182" s="220" t="str">
        <f>IF(ISERROR(VLOOKUP($A182,parlvotes_lh!$A$11:$ZZ$200,46,FALSE))=TRUE,"",IF(VLOOKUP($A182,parlvotes_lh!$A$11:$ZZ$200,46,FALSE)=0,"",VLOOKUP($A182,parlvotes_lh!$A$11:$ZZ$200,46,FALSE)))</f>
        <v/>
      </c>
      <c r="M182" s="220" t="str">
        <f>IF(ISERROR(VLOOKUP($A182,parlvotes_lh!$A$11:$ZZ$200,66,FALSE))=TRUE,"",IF(VLOOKUP($A182,parlvotes_lh!$A$11:$ZZ$200,66,FALSE)=0,"",VLOOKUP($A182,parlvotes_lh!$A$11:$ZZ$200,66,FALSE)))</f>
        <v/>
      </c>
      <c r="N182" s="220" t="str">
        <f>IF(ISERROR(VLOOKUP($A182,parlvotes_lh!$A$11:$ZZ$200,86,FALSE))=TRUE,"",IF(VLOOKUP($A182,parlvotes_lh!$A$11:$ZZ$200,86,FALSE)=0,"",VLOOKUP($A182,parlvotes_lh!$A$11:$ZZ$200,86,FALSE)))</f>
        <v/>
      </c>
      <c r="O182" s="220" t="str">
        <f>IF(ISERROR(VLOOKUP($A182,parlvotes_lh!$A$11:$ZZ$200,106,FALSE))=TRUE,"",IF(VLOOKUP($A182,parlvotes_lh!$A$11:$ZZ$200,106,FALSE)=0,"",VLOOKUP($A182,parlvotes_lh!$A$11:$ZZ$200,106,FALSE)))</f>
        <v/>
      </c>
      <c r="P182" s="220" t="str">
        <f>IF(ISERROR(VLOOKUP($A182,parlvotes_lh!$A$11:$ZZ$200,126,FALSE))=TRUE,"",IF(VLOOKUP($A182,parlvotes_lh!$A$11:$ZZ$200,126,FALSE)=0,"",VLOOKUP($A182,parlvotes_lh!$A$11:$ZZ$200,126,FALSE)))</f>
        <v/>
      </c>
      <c r="Q182" s="221" t="str">
        <f>IF(ISERROR(VLOOKUP($A182,parlvotes_lh!$A$11:$ZZ$200,146,FALSE))=TRUE,"",IF(VLOOKUP($A182,parlvotes_lh!$A$11:$ZZ$200,146,FALSE)=0,"",VLOOKUP($A182,parlvotes_lh!$A$11:$ZZ$200,146,FALSE)))</f>
        <v/>
      </c>
      <c r="R182" s="221" t="str">
        <f>IF(ISERROR(VLOOKUP($A182,parlvotes_lh!$A$11:$ZZ$200,166,FALSE))=TRUE,"",IF(VLOOKUP($A182,parlvotes_lh!$A$11:$ZZ$200,166,FALSE)=0,"",VLOOKUP($A182,parlvotes_lh!$A$11:$ZZ$200,166,FALSE)))</f>
        <v/>
      </c>
      <c r="S182" s="221" t="str">
        <f>IF(ISERROR(VLOOKUP($A182,parlvotes_lh!$A$11:$ZZ$200,186,FALSE))=TRUE,"",IF(VLOOKUP($A182,parlvotes_lh!$A$11:$ZZ$200,186,FALSE)=0,"",VLOOKUP($A182,parlvotes_lh!$A$11:$ZZ$200,186,FALSE)))</f>
        <v/>
      </c>
      <c r="T182" s="221" t="str">
        <f>IF(ISERROR(VLOOKUP($A182,parlvotes_lh!$A$11:$ZZ$200,206,FALSE))=TRUE,"",IF(VLOOKUP($A182,parlvotes_lh!$A$11:$ZZ$200,206,FALSE)=0,"",VLOOKUP($A182,parlvotes_lh!$A$11:$ZZ$200,206,FALSE)))</f>
        <v/>
      </c>
      <c r="U182" s="221" t="str">
        <f>IF(ISERROR(VLOOKUP($A182,parlvotes_lh!$A$11:$ZZ$200,226,FALSE))=TRUE,"",IF(VLOOKUP($A182,parlvotes_lh!$A$11:$ZZ$200,226,FALSE)=0,"",VLOOKUP($A182,parlvotes_lh!$A$11:$ZZ$200,226,FALSE)))</f>
        <v/>
      </c>
      <c r="V182" s="221" t="str">
        <f>IF(ISERROR(VLOOKUP($A182,parlvotes_lh!$A$11:$ZZ$200,246,FALSE))=TRUE,"",IF(VLOOKUP($A182,parlvotes_lh!$A$11:$ZZ$200,246,FALSE)=0,"",VLOOKUP($A182,parlvotes_lh!$A$11:$ZZ$200,246,FALSE)))</f>
        <v/>
      </c>
      <c r="W182" s="221" t="str">
        <f>IF(ISERROR(VLOOKUP($A182,parlvotes_lh!$A$11:$ZZ$200,266,FALSE))=TRUE,"",IF(VLOOKUP($A182,parlvotes_lh!$A$11:$ZZ$200,266,FALSE)=0,"",VLOOKUP($A182,parlvotes_lh!$A$11:$ZZ$200,266,FALSE)))</f>
        <v/>
      </c>
      <c r="X182" s="221" t="str">
        <f>IF(ISERROR(VLOOKUP($A182,parlvotes_lh!$A$11:$ZZ$200,286,FALSE))=TRUE,"",IF(VLOOKUP($A182,parlvotes_lh!$A$11:$ZZ$200,286,FALSE)=0,"",VLOOKUP($A182,parlvotes_lh!$A$11:$ZZ$200,286,FALSE)))</f>
        <v/>
      </c>
      <c r="Y182" s="221" t="str">
        <f>IF(ISERROR(VLOOKUP($A182,parlvotes_lh!$A$11:$ZZ$200,306,FALSE))=TRUE,"",IF(VLOOKUP($A182,parlvotes_lh!$A$11:$ZZ$200,306,FALSE)=0,"",VLOOKUP($A182,parlvotes_lh!$A$11:$ZZ$200,306,FALSE)))</f>
        <v/>
      </c>
      <c r="Z182" s="221" t="str">
        <f>IF(ISERROR(VLOOKUP($A182,parlvotes_lh!$A$11:$ZZ$200,326,FALSE))=TRUE,"",IF(VLOOKUP($A182,parlvotes_lh!$A$11:$ZZ$200,326,FALSE)=0,"",VLOOKUP($A182,parlvotes_lh!$A$11:$ZZ$200,326,FALSE)))</f>
        <v/>
      </c>
      <c r="AA182" s="221" t="str">
        <f>IF(ISERROR(VLOOKUP($A182,parlvotes_lh!$A$11:$ZZ$200,346,FALSE))=TRUE,"",IF(VLOOKUP($A182,parlvotes_lh!$A$11:$ZZ$200,346,FALSE)=0,"",VLOOKUP($A182,parlvotes_lh!$A$11:$ZZ$200,346,FALSE)))</f>
        <v/>
      </c>
      <c r="AB182" s="221" t="str">
        <f>IF(ISERROR(VLOOKUP($A182,parlvotes_lh!$A$11:$ZZ$200,366,FALSE))=TRUE,"",IF(VLOOKUP($A182,parlvotes_lh!$A$11:$ZZ$200,366,FALSE)=0,"",VLOOKUP($A182,parlvotes_lh!$A$11:$ZZ$200,366,FALSE)))</f>
        <v/>
      </c>
      <c r="AC182" s="221" t="str">
        <f>IF(ISERROR(VLOOKUP($A182,parlvotes_lh!$A$11:$ZZ$200,386,FALSE))=TRUE,"",IF(VLOOKUP($A182,parlvotes_lh!$A$11:$ZZ$200,386,FALSE)=0,"",VLOOKUP($A182,parlvotes_lh!$A$11:$ZZ$200,386,FALSE)))</f>
        <v/>
      </c>
    </row>
    <row r="183" spans="1:29" ht="13.5" customHeight="1" x14ac:dyDescent="0.25">
      <c r="A183" s="215"/>
      <c r="B183" s="98" t="str">
        <f>IF(A183="","",MID(info_weblinks!$C$3,32,3))</f>
        <v/>
      </c>
      <c r="C183" s="98" t="str">
        <f>IF(info_parties!G183="","",info_parties!G183)</f>
        <v/>
      </c>
      <c r="D183" s="98" t="str">
        <f>IF(info_parties!K183="","",info_parties!K183)</f>
        <v/>
      </c>
      <c r="E183" s="98" t="str">
        <f>IF(info_parties!H183="","",info_parties!H183)</f>
        <v/>
      </c>
      <c r="F183" s="216" t="str">
        <f t="shared" si="20"/>
        <v/>
      </c>
      <c r="G183" s="217" t="str">
        <f t="shared" si="21"/>
        <v/>
      </c>
      <c r="H183" s="218" t="str">
        <f t="shared" si="22"/>
        <v/>
      </c>
      <c r="I183" s="219" t="str">
        <f t="shared" si="23"/>
        <v/>
      </c>
      <c r="J183" s="220" t="str">
        <f>IF(ISERROR(VLOOKUP($A183,parlvotes_lh!$A$11:$ZZ$200,6,FALSE))=TRUE,"",IF(VLOOKUP($A183,parlvotes_lh!$A$11:$ZZ$200,6,FALSE)=0,"",VLOOKUP($A183,parlvotes_lh!$A$11:$ZZ$200,6,FALSE)))</f>
        <v/>
      </c>
      <c r="K183" s="220" t="str">
        <f>IF(ISERROR(VLOOKUP($A183,parlvotes_lh!$A$11:$ZZ$200,26,FALSE))=TRUE,"",IF(VLOOKUP($A183,parlvotes_lh!$A$11:$ZZ$200,26,FALSE)=0,"",VLOOKUP($A183,parlvotes_lh!$A$11:$ZZ$200,26,FALSE)))</f>
        <v/>
      </c>
      <c r="L183" s="220" t="str">
        <f>IF(ISERROR(VLOOKUP($A183,parlvotes_lh!$A$11:$ZZ$200,46,FALSE))=TRUE,"",IF(VLOOKUP($A183,parlvotes_lh!$A$11:$ZZ$200,46,FALSE)=0,"",VLOOKUP($A183,parlvotes_lh!$A$11:$ZZ$200,46,FALSE)))</f>
        <v/>
      </c>
      <c r="M183" s="220" t="str">
        <f>IF(ISERROR(VLOOKUP($A183,parlvotes_lh!$A$11:$ZZ$200,66,FALSE))=TRUE,"",IF(VLOOKUP($A183,parlvotes_lh!$A$11:$ZZ$200,66,FALSE)=0,"",VLOOKUP($A183,parlvotes_lh!$A$11:$ZZ$200,66,FALSE)))</f>
        <v/>
      </c>
      <c r="N183" s="220" t="str">
        <f>IF(ISERROR(VLOOKUP($A183,parlvotes_lh!$A$11:$ZZ$200,86,FALSE))=TRUE,"",IF(VLOOKUP($A183,parlvotes_lh!$A$11:$ZZ$200,86,FALSE)=0,"",VLOOKUP($A183,parlvotes_lh!$A$11:$ZZ$200,86,FALSE)))</f>
        <v/>
      </c>
      <c r="O183" s="220" t="str">
        <f>IF(ISERROR(VLOOKUP($A183,parlvotes_lh!$A$11:$ZZ$200,106,FALSE))=TRUE,"",IF(VLOOKUP($A183,parlvotes_lh!$A$11:$ZZ$200,106,FALSE)=0,"",VLOOKUP($A183,parlvotes_lh!$A$11:$ZZ$200,106,FALSE)))</f>
        <v/>
      </c>
      <c r="P183" s="220" t="str">
        <f>IF(ISERROR(VLOOKUP($A183,parlvotes_lh!$A$11:$ZZ$200,126,FALSE))=TRUE,"",IF(VLOOKUP($A183,parlvotes_lh!$A$11:$ZZ$200,126,FALSE)=0,"",VLOOKUP($A183,parlvotes_lh!$A$11:$ZZ$200,126,FALSE)))</f>
        <v/>
      </c>
      <c r="Q183" s="221" t="str">
        <f>IF(ISERROR(VLOOKUP($A183,parlvotes_lh!$A$11:$ZZ$200,146,FALSE))=TRUE,"",IF(VLOOKUP($A183,parlvotes_lh!$A$11:$ZZ$200,146,FALSE)=0,"",VLOOKUP($A183,parlvotes_lh!$A$11:$ZZ$200,146,FALSE)))</f>
        <v/>
      </c>
      <c r="R183" s="221" t="str">
        <f>IF(ISERROR(VLOOKUP($A183,parlvotes_lh!$A$11:$ZZ$200,166,FALSE))=TRUE,"",IF(VLOOKUP($A183,parlvotes_lh!$A$11:$ZZ$200,166,FALSE)=0,"",VLOOKUP($A183,parlvotes_lh!$A$11:$ZZ$200,166,FALSE)))</f>
        <v/>
      </c>
      <c r="S183" s="221" t="str">
        <f>IF(ISERROR(VLOOKUP($A183,parlvotes_lh!$A$11:$ZZ$200,186,FALSE))=TRUE,"",IF(VLOOKUP($A183,parlvotes_lh!$A$11:$ZZ$200,186,FALSE)=0,"",VLOOKUP($A183,parlvotes_lh!$A$11:$ZZ$200,186,FALSE)))</f>
        <v/>
      </c>
      <c r="T183" s="221" t="str">
        <f>IF(ISERROR(VLOOKUP($A183,parlvotes_lh!$A$11:$ZZ$200,206,FALSE))=TRUE,"",IF(VLOOKUP($A183,parlvotes_lh!$A$11:$ZZ$200,206,FALSE)=0,"",VLOOKUP($A183,parlvotes_lh!$A$11:$ZZ$200,206,FALSE)))</f>
        <v/>
      </c>
      <c r="U183" s="221" t="str">
        <f>IF(ISERROR(VLOOKUP($A183,parlvotes_lh!$A$11:$ZZ$200,226,FALSE))=TRUE,"",IF(VLOOKUP($A183,parlvotes_lh!$A$11:$ZZ$200,226,FALSE)=0,"",VLOOKUP($A183,parlvotes_lh!$A$11:$ZZ$200,226,FALSE)))</f>
        <v/>
      </c>
      <c r="V183" s="221" t="str">
        <f>IF(ISERROR(VLOOKUP($A183,parlvotes_lh!$A$11:$ZZ$200,246,FALSE))=TRUE,"",IF(VLOOKUP($A183,parlvotes_lh!$A$11:$ZZ$200,246,FALSE)=0,"",VLOOKUP($A183,parlvotes_lh!$A$11:$ZZ$200,246,FALSE)))</f>
        <v/>
      </c>
      <c r="W183" s="221" t="str">
        <f>IF(ISERROR(VLOOKUP($A183,parlvotes_lh!$A$11:$ZZ$200,266,FALSE))=TRUE,"",IF(VLOOKUP($A183,parlvotes_lh!$A$11:$ZZ$200,266,FALSE)=0,"",VLOOKUP($A183,parlvotes_lh!$A$11:$ZZ$200,266,FALSE)))</f>
        <v/>
      </c>
      <c r="X183" s="221" t="str">
        <f>IF(ISERROR(VLOOKUP($A183,parlvotes_lh!$A$11:$ZZ$200,286,FALSE))=TRUE,"",IF(VLOOKUP($A183,parlvotes_lh!$A$11:$ZZ$200,286,FALSE)=0,"",VLOOKUP($A183,parlvotes_lh!$A$11:$ZZ$200,286,FALSE)))</f>
        <v/>
      </c>
      <c r="Y183" s="221" t="str">
        <f>IF(ISERROR(VLOOKUP($A183,parlvotes_lh!$A$11:$ZZ$200,306,FALSE))=TRUE,"",IF(VLOOKUP($A183,parlvotes_lh!$A$11:$ZZ$200,306,FALSE)=0,"",VLOOKUP($A183,parlvotes_lh!$A$11:$ZZ$200,306,FALSE)))</f>
        <v/>
      </c>
      <c r="Z183" s="221" t="str">
        <f>IF(ISERROR(VLOOKUP($A183,parlvotes_lh!$A$11:$ZZ$200,326,FALSE))=TRUE,"",IF(VLOOKUP($A183,parlvotes_lh!$A$11:$ZZ$200,326,FALSE)=0,"",VLOOKUP($A183,parlvotes_lh!$A$11:$ZZ$200,326,FALSE)))</f>
        <v/>
      </c>
      <c r="AA183" s="221" t="str">
        <f>IF(ISERROR(VLOOKUP($A183,parlvotes_lh!$A$11:$ZZ$200,346,FALSE))=TRUE,"",IF(VLOOKUP($A183,parlvotes_lh!$A$11:$ZZ$200,346,FALSE)=0,"",VLOOKUP($A183,parlvotes_lh!$A$11:$ZZ$200,346,FALSE)))</f>
        <v/>
      </c>
      <c r="AB183" s="221" t="str">
        <f>IF(ISERROR(VLOOKUP($A183,parlvotes_lh!$A$11:$ZZ$200,366,FALSE))=TRUE,"",IF(VLOOKUP($A183,parlvotes_lh!$A$11:$ZZ$200,366,FALSE)=0,"",VLOOKUP($A183,parlvotes_lh!$A$11:$ZZ$200,366,FALSE)))</f>
        <v/>
      </c>
      <c r="AC183" s="221" t="str">
        <f>IF(ISERROR(VLOOKUP($A183,parlvotes_lh!$A$11:$ZZ$200,386,FALSE))=TRUE,"",IF(VLOOKUP($A183,parlvotes_lh!$A$11:$ZZ$200,386,FALSE)=0,"",VLOOKUP($A183,parlvotes_lh!$A$11:$ZZ$200,386,FALSE)))</f>
        <v/>
      </c>
    </row>
    <row r="184" spans="1:29" ht="13.5" customHeight="1" x14ac:dyDescent="0.25">
      <c r="A184" s="215"/>
      <c r="B184" s="98" t="str">
        <f>IF(A184="","",MID(info_weblinks!$C$3,32,3))</f>
        <v/>
      </c>
      <c r="C184" s="98" t="str">
        <f>IF(info_parties!G184="","",info_parties!G184)</f>
        <v/>
      </c>
      <c r="D184" s="98" t="str">
        <f>IF(info_parties!K184="","",info_parties!K184)</f>
        <v/>
      </c>
      <c r="E184" s="98" t="str">
        <f>IF(info_parties!H184="","",info_parties!H184)</f>
        <v/>
      </c>
      <c r="F184" s="216" t="str">
        <f t="shared" si="20"/>
        <v/>
      </c>
      <c r="G184" s="217" t="str">
        <f t="shared" si="21"/>
        <v/>
      </c>
      <c r="H184" s="218" t="str">
        <f t="shared" si="22"/>
        <v/>
      </c>
      <c r="I184" s="219" t="str">
        <f t="shared" si="23"/>
        <v/>
      </c>
      <c r="J184" s="220" t="str">
        <f>IF(ISERROR(VLOOKUP($A184,parlvotes_lh!$A$11:$ZZ$200,6,FALSE))=TRUE,"",IF(VLOOKUP($A184,parlvotes_lh!$A$11:$ZZ$200,6,FALSE)=0,"",VLOOKUP($A184,parlvotes_lh!$A$11:$ZZ$200,6,FALSE)))</f>
        <v/>
      </c>
      <c r="K184" s="220" t="str">
        <f>IF(ISERROR(VLOOKUP($A184,parlvotes_lh!$A$11:$ZZ$200,26,FALSE))=TRUE,"",IF(VLOOKUP($A184,parlvotes_lh!$A$11:$ZZ$200,26,FALSE)=0,"",VLOOKUP($A184,parlvotes_lh!$A$11:$ZZ$200,26,FALSE)))</f>
        <v/>
      </c>
      <c r="L184" s="220" t="str">
        <f>IF(ISERROR(VLOOKUP($A184,parlvotes_lh!$A$11:$ZZ$200,46,FALSE))=TRUE,"",IF(VLOOKUP($A184,parlvotes_lh!$A$11:$ZZ$200,46,FALSE)=0,"",VLOOKUP($A184,parlvotes_lh!$A$11:$ZZ$200,46,FALSE)))</f>
        <v/>
      </c>
      <c r="M184" s="220" t="str">
        <f>IF(ISERROR(VLOOKUP($A184,parlvotes_lh!$A$11:$ZZ$200,66,FALSE))=TRUE,"",IF(VLOOKUP($A184,parlvotes_lh!$A$11:$ZZ$200,66,FALSE)=0,"",VLOOKUP($A184,parlvotes_lh!$A$11:$ZZ$200,66,FALSE)))</f>
        <v/>
      </c>
      <c r="N184" s="220" t="str">
        <f>IF(ISERROR(VLOOKUP($A184,parlvotes_lh!$A$11:$ZZ$200,86,FALSE))=TRUE,"",IF(VLOOKUP($A184,parlvotes_lh!$A$11:$ZZ$200,86,FALSE)=0,"",VLOOKUP($A184,parlvotes_lh!$A$11:$ZZ$200,86,FALSE)))</f>
        <v/>
      </c>
      <c r="O184" s="220" t="str">
        <f>IF(ISERROR(VLOOKUP($A184,parlvotes_lh!$A$11:$ZZ$200,106,FALSE))=TRUE,"",IF(VLOOKUP($A184,parlvotes_lh!$A$11:$ZZ$200,106,FALSE)=0,"",VLOOKUP($A184,parlvotes_lh!$A$11:$ZZ$200,106,FALSE)))</f>
        <v/>
      </c>
      <c r="P184" s="220" t="str">
        <f>IF(ISERROR(VLOOKUP($A184,parlvotes_lh!$A$11:$ZZ$200,126,FALSE))=TRUE,"",IF(VLOOKUP($A184,parlvotes_lh!$A$11:$ZZ$200,126,FALSE)=0,"",VLOOKUP($A184,parlvotes_lh!$A$11:$ZZ$200,126,FALSE)))</f>
        <v/>
      </c>
      <c r="Q184" s="221" t="str">
        <f>IF(ISERROR(VLOOKUP($A184,parlvotes_lh!$A$11:$ZZ$200,146,FALSE))=TRUE,"",IF(VLOOKUP($A184,parlvotes_lh!$A$11:$ZZ$200,146,FALSE)=0,"",VLOOKUP($A184,parlvotes_lh!$A$11:$ZZ$200,146,FALSE)))</f>
        <v/>
      </c>
      <c r="R184" s="221" t="str">
        <f>IF(ISERROR(VLOOKUP($A184,parlvotes_lh!$A$11:$ZZ$200,166,FALSE))=TRUE,"",IF(VLOOKUP($A184,parlvotes_lh!$A$11:$ZZ$200,166,FALSE)=0,"",VLOOKUP($A184,parlvotes_lh!$A$11:$ZZ$200,166,FALSE)))</f>
        <v/>
      </c>
      <c r="S184" s="221" t="str">
        <f>IF(ISERROR(VLOOKUP($A184,parlvotes_lh!$A$11:$ZZ$200,186,FALSE))=TRUE,"",IF(VLOOKUP($A184,parlvotes_lh!$A$11:$ZZ$200,186,FALSE)=0,"",VLOOKUP($A184,parlvotes_lh!$A$11:$ZZ$200,186,FALSE)))</f>
        <v/>
      </c>
      <c r="T184" s="221" t="str">
        <f>IF(ISERROR(VLOOKUP($A184,parlvotes_lh!$A$11:$ZZ$200,206,FALSE))=TRUE,"",IF(VLOOKUP($A184,parlvotes_lh!$A$11:$ZZ$200,206,FALSE)=0,"",VLOOKUP($A184,parlvotes_lh!$A$11:$ZZ$200,206,FALSE)))</f>
        <v/>
      </c>
      <c r="U184" s="221" t="str">
        <f>IF(ISERROR(VLOOKUP($A184,parlvotes_lh!$A$11:$ZZ$200,226,FALSE))=TRUE,"",IF(VLOOKUP($A184,parlvotes_lh!$A$11:$ZZ$200,226,FALSE)=0,"",VLOOKUP($A184,parlvotes_lh!$A$11:$ZZ$200,226,FALSE)))</f>
        <v/>
      </c>
      <c r="V184" s="221" t="str">
        <f>IF(ISERROR(VLOOKUP($A184,parlvotes_lh!$A$11:$ZZ$200,246,FALSE))=TRUE,"",IF(VLOOKUP($A184,parlvotes_lh!$A$11:$ZZ$200,246,FALSE)=0,"",VLOOKUP($A184,parlvotes_lh!$A$11:$ZZ$200,246,FALSE)))</f>
        <v/>
      </c>
      <c r="W184" s="221" t="str">
        <f>IF(ISERROR(VLOOKUP($A184,parlvotes_lh!$A$11:$ZZ$200,266,FALSE))=TRUE,"",IF(VLOOKUP($A184,parlvotes_lh!$A$11:$ZZ$200,266,FALSE)=0,"",VLOOKUP($A184,parlvotes_lh!$A$11:$ZZ$200,266,FALSE)))</f>
        <v/>
      </c>
      <c r="X184" s="221" t="str">
        <f>IF(ISERROR(VLOOKUP($A184,parlvotes_lh!$A$11:$ZZ$200,286,FALSE))=TRUE,"",IF(VLOOKUP($A184,parlvotes_lh!$A$11:$ZZ$200,286,FALSE)=0,"",VLOOKUP($A184,parlvotes_lh!$A$11:$ZZ$200,286,FALSE)))</f>
        <v/>
      </c>
      <c r="Y184" s="221" t="str">
        <f>IF(ISERROR(VLOOKUP($A184,parlvotes_lh!$A$11:$ZZ$200,306,FALSE))=TRUE,"",IF(VLOOKUP($A184,parlvotes_lh!$A$11:$ZZ$200,306,FALSE)=0,"",VLOOKUP($A184,parlvotes_lh!$A$11:$ZZ$200,306,FALSE)))</f>
        <v/>
      </c>
      <c r="Z184" s="221" t="str">
        <f>IF(ISERROR(VLOOKUP($A184,parlvotes_lh!$A$11:$ZZ$200,326,FALSE))=TRUE,"",IF(VLOOKUP($A184,parlvotes_lh!$A$11:$ZZ$200,326,FALSE)=0,"",VLOOKUP($A184,parlvotes_lh!$A$11:$ZZ$200,326,FALSE)))</f>
        <v/>
      </c>
      <c r="AA184" s="221" t="str">
        <f>IF(ISERROR(VLOOKUP($A184,parlvotes_lh!$A$11:$ZZ$200,346,FALSE))=TRUE,"",IF(VLOOKUP($A184,parlvotes_lh!$A$11:$ZZ$200,346,FALSE)=0,"",VLOOKUP($A184,parlvotes_lh!$A$11:$ZZ$200,346,FALSE)))</f>
        <v/>
      </c>
      <c r="AB184" s="221" t="str">
        <f>IF(ISERROR(VLOOKUP($A184,parlvotes_lh!$A$11:$ZZ$200,366,FALSE))=TRUE,"",IF(VLOOKUP($A184,parlvotes_lh!$A$11:$ZZ$200,366,FALSE)=0,"",VLOOKUP($A184,parlvotes_lh!$A$11:$ZZ$200,366,FALSE)))</f>
        <v/>
      </c>
      <c r="AC184" s="221" t="str">
        <f>IF(ISERROR(VLOOKUP($A184,parlvotes_lh!$A$11:$ZZ$200,386,FALSE))=TRUE,"",IF(VLOOKUP($A184,parlvotes_lh!$A$11:$ZZ$200,386,FALSE)=0,"",VLOOKUP($A184,parlvotes_lh!$A$11:$ZZ$200,386,FALSE)))</f>
        <v/>
      </c>
    </row>
    <row r="185" spans="1:29" ht="13.5" customHeight="1" x14ac:dyDescent="0.25">
      <c r="A185" s="215"/>
      <c r="B185" s="98" t="str">
        <f>IF(A185="","",MID(info_weblinks!$C$3,32,3))</f>
        <v/>
      </c>
      <c r="C185" s="98" t="str">
        <f>IF(info_parties!G185="","",info_parties!G185)</f>
        <v/>
      </c>
      <c r="D185" s="98" t="str">
        <f>IF(info_parties!K185="","",info_parties!K185)</f>
        <v/>
      </c>
      <c r="E185" s="98" t="str">
        <f>IF(info_parties!H185="","",info_parties!H185)</f>
        <v/>
      </c>
      <c r="F185" s="216" t="str">
        <f t="shared" si="20"/>
        <v/>
      </c>
      <c r="G185" s="217" t="str">
        <f t="shared" si="21"/>
        <v/>
      </c>
      <c r="H185" s="218" t="str">
        <f t="shared" si="22"/>
        <v/>
      </c>
      <c r="I185" s="219" t="str">
        <f t="shared" si="23"/>
        <v/>
      </c>
      <c r="J185" s="220" t="str">
        <f>IF(ISERROR(VLOOKUP($A185,parlvotes_lh!$A$11:$ZZ$200,6,FALSE))=TRUE,"",IF(VLOOKUP($A185,parlvotes_lh!$A$11:$ZZ$200,6,FALSE)=0,"",VLOOKUP($A185,parlvotes_lh!$A$11:$ZZ$200,6,FALSE)))</f>
        <v/>
      </c>
      <c r="K185" s="220" t="str">
        <f>IF(ISERROR(VLOOKUP($A185,parlvotes_lh!$A$11:$ZZ$200,26,FALSE))=TRUE,"",IF(VLOOKUP($A185,parlvotes_lh!$A$11:$ZZ$200,26,FALSE)=0,"",VLOOKUP($A185,parlvotes_lh!$A$11:$ZZ$200,26,FALSE)))</f>
        <v/>
      </c>
      <c r="L185" s="220" t="str">
        <f>IF(ISERROR(VLOOKUP($A185,parlvotes_lh!$A$11:$ZZ$200,46,FALSE))=TRUE,"",IF(VLOOKUP($A185,parlvotes_lh!$A$11:$ZZ$200,46,FALSE)=0,"",VLOOKUP($A185,parlvotes_lh!$A$11:$ZZ$200,46,FALSE)))</f>
        <v/>
      </c>
      <c r="M185" s="220" t="str">
        <f>IF(ISERROR(VLOOKUP($A185,parlvotes_lh!$A$11:$ZZ$200,66,FALSE))=TRUE,"",IF(VLOOKUP($A185,parlvotes_lh!$A$11:$ZZ$200,66,FALSE)=0,"",VLOOKUP($A185,parlvotes_lh!$A$11:$ZZ$200,66,FALSE)))</f>
        <v/>
      </c>
      <c r="N185" s="220" t="str">
        <f>IF(ISERROR(VLOOKUP($A185,parlvotes_lh!$A$11:$ZZ$200,86,FALSE))=TRUE,"",IF(VLOOKUP($A185,parlvotes_lh!$A$11:$ZZ$200,86,FALSE)=0,"",VLOOKUP($A185,parlvotes_lh!$A$11:$ZZ$200,86,FALSE)))</f>
        <v/>
      </c>
      <c r="O185" s="220" t="str">
        <f>IF(ISERROR(VLOOKUP($A185,parlvotes_lh!$A$11:$ZZ$200,106,FALSE))=TRUE,"",IF(VLOOKUP($A185,parlvotes_lh!$A$11:$ZZ$200,106,FALSE)=0,"",VLOOKUP($A185,parlvotes_lh!$A$11:$ZZ$200,106,FALSE)))</f>
        <v/>
      </c>
      <c r="P185" s="220" t="str">
        <f>IF(ISERROR(VLOOKUP($A185,parlvotes_lh!$A$11:$ZZ$200,126,FALSE))=TRUE,"",IF(VLOOKUP($A185,parlvotes_lh!$A$11:$ZZ$200,126,FALSE)=0,"",VLOOKUP($A185,parlvotes_lh!$A$11:$ZZ$200,126,FALSE)))</f>
        <v/>
      </c>
      <c r="Q185" s="221" t="str">
        <f>IF(ISERROR(VLOOKUP($A185,parlvotes_lh!$A$11:$ZZ$200,146,FALSE))=TRUE,"",IF(VLOOKUP($A185,parlvotes_lh!$A$11:$ZZ$200,146,FALSE)=0,"",VLOOKUP($A185,parlvotes_lh!$A$11:$ZZ$200,146,FALSE)))</f>
        <v/>
      </c>
      <c r="R185" s="221" t="str">
        <f>IF(ISERROR(VLOOKUP($A185,parlvotes_lh!$A$11:$ZZ$200,166,FALSE))=TRUE,"",IF(VLOOKUP($A185,parlvotes_lh!$A$11:$ZZ$200,166,FALSE)=0,"",VLOOKUP($A185,parlvotes_lh!$A$11:$ZZ$200,166,FALSE)))</f>
        <v/>
      </c>
      <c r="S185" s="221" t="str">
        <f>IF(ISERROR(VLOOKUP($A185,parlvotes_lh!$A$11:$ZZ$200,186,FALSE))=TRUE,"",IF(VLOOKUP($A185,parlvotes_lh!$A$11:$ZZ$200,186,FALSE)=0,"",VLOOKUP($A185,parlvotes_lh!$A$11:$ZZ$200,186,FALSE)))</f>
        <v/>
      </c>
      <c r="T185" s="221" t="str">
        <f>IF(ISERROR(VLOOKUP($A185,parlvotes_lh!$A$11:$ZZ$200,206,FALSE))=TRUE,"",IF(VLOOKUP($A185,parlvotes_lh!$A$11:$ZZ$200,206,FALSE)=0,"",VLOOKUP($A185,parlvotes_lh!$A$11:$ZZ$200,206,FALSE)))</f>
        <v/>
      </c>
      <c r="U185" s="221" t="str">
        <f>IF(ISERROR(VLOOKUP($A185,parlvotes_lh!$A$11:$ZZ$200,226,FALSE))=TRUE,"",IF(VLOOKUP($A185,parlvotes_lh!$A$11:$ZZ$200,226,FALSE)=0,"",VLOOKUP($A185,parlvotes_lh!$A$11:$ZZ$200,226,FALSE)))</f>
        <v/>
      </c>
      <c r="V185" s="221" t="str">
        <f>IF(ISERROR(VLOOKUP($A185,parlvotes_lh!$A$11:$ZZ$200,246,FALSE))=TRUE,"",IF(VLOOKUP($A185,parlvotes_lh!$A$11:$ZZ$200,246,FALSE)=0,"",VLOOKUP($A185,parlvotes_lh!$A$11:$ZZ$200,246,FALSE)))</f>
        <v/>
      </c>
      <c r="W185" s="221" t="str">
        <f>IF(ISERROR(VLOOKUP($A185,parlvotes_lh!$A$11:$ZZ$200,266,FALSE))=TRUE,"",IF(VLOOKUP($A185,parlvotes_lh!$A$11:$ZZ$200,266,FALSE)=0,"",VLOOKUP($A185,parlvotes_lh!$A$11:$ZZ$200,266,FALSE)))</f>
        <v/>
      </c>
      <c r="X185" s="221" t="str">
        <f>IF(ISERROR(VLOOKUP($A185,parlvotes_lh!$A$11:$ZZ$200,286,FALSE))=TRUE,"",IF(VLOOKUP($A185,parlvotes_lh!$A$11:$ZZ$200,286,FALSE)=0,"",VLOOKUP($A185,parlvotes_lh!$A$11:$ZZ$200,286,FALSE)))</f>
        <v/>
      </c>
      <c r="Y185" s="221" t="str">
        <f>IF(ISERROR(VLOOKUP($A185,parlvotes_lh!$A$11:$ZZ$200,306,FALSE))=TRUE,"",IF(VLOOKUP($A185,parlvotes_lh!$A$11:$ZZ$200,306,FALSE)=0,"",VLOOKUP($A185,parlvotes_lh!$A$11:$ZZ$200,306,FALSE)))</f>
        <v/>
      </c>
      <c r="Z185" s="221" t="str">
        <f>IF(ISERROR(VLOOKUP($A185,parlvotes_lh!$A$11:$ZZ$200,326,FALSE))=TRUE,"",IF(VLOOKUP($A185,parlvotes_lh!$A$11:$ZZ$200,326,FALSE)=0,"",VLOOKUP($A185,parlvotes_lh!$A$11:$ZZ$200,326,FALSE)))</f>
        <v/>
      </c>
      <c r="AA185" s="221" t="str">
        <f>IF(ISERROR(VLOOKUP($A185,parlvotes_lh!$A$11:$ZZ$200,346,FALSE))=TRUE,"",IF(VLOOKUP($A185,parlvotes_lh!$A$11:$ZZ$200,346,FALSE)=0,"",VLOOKUP($A185,parlvotes_lh!$A$11:$ZZ$200,346,FALSE)))</f>
        <v/>
      </c>
      <c r="AB185" s="221" t="str">
        <f>IF(ISERROR(VLOOKUP($A185,parlvotes_lh!$A$11:$ZZ$200,366,FALSE))=TRUE,"",IF(VLOOKUP($A185,parlvotes_lh!$A$11:$ZZ$200,366,FALSE)=0,"",VLOOKUP($A185,parlvotes_lh!$A$11:$ZZ$200,366,FALSE)))</f>
        <v/>
      </c>
      <c r="AC185" s="221" t="str">
        <f>IF(ISERROR(VLOOKUP($A185,parlvotes_lh!$A$11:$ZZ$200,386,FALSE))=TRUE,"",IF(VLOOKUP($A185,parlvotes_lh!$A$11:$ZZ$200,386,FALSE)=0,"",VLOOKUP($A185,parlvotes_lh!$A$11:$ZZ$200,386,FALSE)))</f>
        <v/>
      </c>
    </row>
    <row r="186" spans="1:29" ht="13.5" customHeight="1" x14ac:dyDescent="0.25">
      <c r="A186" s="215"/>
      <c r="B186" s="98" t="str">
        <f>IF(A186="","",MID(info_weblinks!$C$3,32,3))</f>
        <v/>
      </c>
      <c r="C186" s="98" t="str">
        <f>IF(info_parties!G186="","",info_parties!G186)</f>
        <v/>
      </c>
      <c r="D186" s="98" t="str">
        <f>IF(info_parties!K186="","",info_parties!K186)</f>
        <v/>
      </c>
      <c r="E186" s="98" t="str">
        <f>IF(info_parties!H186="","",info_parties!H186)</f>
        <v/>
      </c>
      <c r="F186" s="216" t="str">
        <f t="shared" si="20"/>
        <v/>
      </c>
      <c r="G186" s="217" t="str">
        <f t="shared" si="21"/>
        <v/>
      </c>
      <c r="H186" s="218" t="str">
        <f t="shared" si="22"/>
        <v/>
      </c>
      <c r="I186" s="219" t="str">
        <f t="shared" si="23"/>
        <v/>
      </c>
      <c r="J186" s="220" t="str">
        <f>IF(ISERROR(VLOOKUP($A186,parlvotes_lh!$A$11:$ZZ$200,6,FALSE))=TRUE,"",IF(VLOOKUP($A186,parlvotes_lh!$A$11:$ZZ$200,6,FALSE)=0,"",VLOOKUP($A186,parlvotes_lh!$A$11:$ZZ$200,6,FALSE)))</f>
        <v/>
      </c>
      <c r="K186" s="220" t="str">
        <f>IF(ISERROR(VLOOKUP($A186,parlvotes_lh!$A$11:$ZZ$200,26,FALSE))=TRUE,"",IF(VLOOKUP($A186,parlvotes_lh!$A$11:$ZZ$200,26,FALSE)=0,"",VLOOKUP($A186,parlvotes_lh!$A$11:$ZZ$200,26,FALSE)))</f>
        <v/>
      </c>
      <c r="L186" s="220" t="str">
        <f>IF(ISERROR(VLOOKUP($A186,parlvotes_lh!$A$11:$ZZ$200,46,FALSE))=TRUE,"",IF(VLOOKUP($A186,parlvotes_lh!$A$11:$ZZ$200,46,FALSE)=0,"",VLOOKUP($A186,parlvotes_lh!$A$11:$ZZ$200,46,FALSE)))</f>
        <v/>
      </c>
      <c r="M186" s="220" t="str">
        <f>IF(ISERROR(VLOOKUP($A186,parlvotes_lh!$A$11:$ZZ$200,66,FALSE))=TRUE,"",IF(VLOOKUP($A186,parlvotes_lh!$A$11:$ZZ$200,66,FALSE)=0,"",VLOOKUP($A186,parlvotes_lh!$A$11:$ZZ$200,66,FALSE)))</f>
        <v/>
      </c>
      <c r="N186" s="220" t="str">
        <f>IF(ISERROR(VLOOKUP($A186,parlvotes_lh!$A$11:$ZZ$200,86,FALSE))=TRUE,"",IF(VLOOKUP($A186,parlvotes_lh!$A$11:$ZZ$200,86,FALSE)=0,"",VLOOKUP($A186,parlvotes_lh!$A$11:$ZZ$200,86,FALSE)))</f>
        <v/>
      </c>
      <c r="O186" s="220" t="str">
        <f>IF(ISERROR(VLOOKUP($A186,parlvotes_lh!$A$11:$ZZ$200,106,FALSE))=TRUE,"",IF(VLOOKUP($A186,parlvotes_lh!$A$11:$ZZ$200,106,FALSE)=0,"",VLOOKUP($A186,parlvotes_lh!$A$11:$ZZ$200,106,FALSE)))</f>
        <v/>
      </c>
      <c r="P186" s="220" t="str">
        <f>IF(ISERROR(VLOOKUP($A186,parlvotes_lh!$A$11:$ZZ$200,126,FALSE))=TRUE,"",IF(VLOOKUP($A186,parlvotes_lh!$A$11:$ZZ$200,126,FALSE)=0,"",VLOOKUP($A186,parlvotes_lh!$A$11:$ZZ$200,126,FALSE)))</f>
        <v/>
      </c>
      <c r="Q186" s="221" t="str">
        <f>IF(ISERROR(VLOOKUP($A186,parlvotes_lh!$A$11:$ZZ$200,146,FALSE))=TRUE,"",IF(VLOOKUP($A186,parlvotes_lh!$A$11:$ZZ$200,146,FALSE)=0,"",VLOOKUP($A186,parlvotes_lh!$A$11:$ZZ$200,146,FALSE)))</f>
        <v/>
      </c>
      <c r="R186" s="221" t="str">
        <f>IF(ISERROR(VLOOKUP($A186,parlvotes_lh!$A$11:$ZZ$200,166,FALSE))=TRUE,"",IF(VLOOKUP($A186,parlvotes_lh!$A$11:$ZZ$200,166,FALSE)=0,"",VLOOKUP($A186,parlvotes_lh!$A$11:$ZZ$200,166,FALSE)))</f>
        <v/>
      </c>
      <c r="S186" s="221" t="str">
        <f>IF(ISERROR(VLOOKUP($A186,parlvotes_lh!$A$11:$ZZ$200,186,FALSE))=TRUE,"",IF(VLOOKUP($A186,parlvotes_lh!$A$11:$ZZ$200,186,FALSE)=0,"",VLOOKUP($A186,parlvotes_lh!$A$11:$ZZ$200,186,FALSE)))</f>
        <v/>
      </c>
      <c r="T186" s="221" t="str">
        <f>IF(ISERROR(VLOOKUP($A186,parlvotes_lh!$A$11:$ZZ$200,206,FALSE))=TRUE,"",IF(VLOOKUP($A186,parlvotes_lh!$A$11:$ZZ$200,206,FALSE)=0,"",VLOOKUP($A186,parlvotes_lh!$A$11:$ZZ$200,206,FALSE)))</f>
        <v/>
      </c>
      <c r="U186" s="221" t="str">
        <f>IF(ISERROR(VLOOKUP($A186,parlvotes_lh!$A$11:$ZZ$200,226,FALSE))=TRUE,"",IF(VLOOKUP($A186,parlvotes_lh!$A$11:$ZZ$200,226,FALSE)=0,"",VLOOKUP($A186,parlvotes_lh!$A$11:$ZZ$200,226,FALSE)))</f>
        <v/>
      </c>
      <c r="V186" s="221" t="str">
        <f>IF(ISERROR(VLOOKUP($A186,parlvotes_lh!$A$11:$ZZ$200,246,FALSE))=TRUE,"",IF(VLOOKUP($A186,parlvotes_lh!$A$11:$ZZ$200,246,FALSE)=0,"",VLOOKUP($A186,parlvotes_lh!$A$11:$ZZ$200,246,FALSE)))</f>
        <v/>
      </c>
      <c r="W186" s="221" t="str">
        <f>IF(ISERROR(VLOOKUP($A186,parlvotes_lh!$A$11:$ZZ$200,266,FALSE))=TRUE,"",IF(VLOOKUP($A186,parlvotes_lh!$A$11:$ZZ$200,266,FALSE)=0,"",VLOOKUP($A186,parlvotes_lh!$A$11:$ZZ$200,266,FALSE)))</f>
        <v/>
      </c>
      <c r="X186" s="221" t="str">
        <f>IF(ISERROR(VLOOKUP($A186,parlvotes_lh!$A$11:$ZZ$200,286,FALSE))=TRUE,"",IF(VLOOKUP($A186,parlvotes_lh!$A$11:$ZZ$200,286,FALSE)=0,"",VLOOKUP($A186,parlvotes_lh!$A$11:$ZZ$200,286,FALSE)))</f>
        <v/>
      </c>
      <c r="Y186" s="221" t="str">
        <f>IF(ISERROR(VLOOKUP($A186,parlvotes_lh!$A$11:$ZZ$200,306,FALSE))=TRUE,"",IF(VLOOKUP($A186,parlvotes_lh!$A$11:$ZZ$200,306,FALSE)=0,"",VLOOKUP($A186,parlvotes_lh!$A$11:$ZZ$200,306,FALSE)))</f>
        <v/>
      </c>
      <c r="Z186" s="221" t="str">
        <f>IF(ISERROR(VLOOKUP($A186,parlvotes_lh!$A$11:$ZZ$200,326,FALSE))=TRUE,"",IF(VLOOKUP($A186,parlvotes_lh!$A$11:$ZZ$200,326,FALSE)=0,"",VLOOKUP($A186,parlvotes_lh!$A$11:$ZZ$200,326,FALSE)))</f>
        <v/>
      </c>
      <c r="AA186" s="221" t="str">
        <f>IF(ISERROR(VLOOKUP($A186,parlvotes_lh!$A$11:$ZZ$200,346,FALSE))=TRUE,"",IF(VLOOKUP($A186,parlvotes_lh!$A$11:$ZZ$200,346,FALSE)=0,"",VLOOKUP($A186,parlvotes_lh!$A$11:$ZZ$200,346,FALSE)))</f>
        <v/>
      </c>
      <c r="AB186" s="221" t="str">
        <f>IF(ISERROR(VLOOKUP($A186,parlvotes_lh!$A$11:$ZZ$200,366,FALSE))=TRUE,"",IF(VLOOKUP($A186,parlvotes_lh!$A$11:$ZZ$200,366,FALSE)=0,"",VLOOKUP($A186,parlvotes_lh!$A$11:$ZZ$200,366,FALSE)))</f>
        <v/>
      </c>
      <c r="AC186" s="221" t="str">
        <f>IF(ISERROR(VLOOKUP($A186,parlvotes_lh!$A$11:$ZZ$200,386,FALSE))=TRUE,"",IF(VLOOKUP($A186,parlvotes_lh!$A$11:$ZZ$200,386,FALSE)=0,"",VLOOKUP($A186,parlvotes_lh!$A$11:$ZZ$200,386,FALSE)))</f>
        <v/>
      </c>
    </row>
    <row r="187" spans="1:29" ht="13.5" customHeight="1" x14ac:dyDescent="0.25">
      <c r="A187" s="215"/>
      <c r="B187" s="98" t="str">
        <f>IF(A187="","",MID(info_weblinks!$C$3,32,3))</f>
        <v/>
      </c>
      <c r="C187" s="98" t="str">
        <f>IF(info_parties!G187="","",info_parties!G187)</f>
        <v/>
      </c>
      <c r="D187" s="98" t="str">
        <f>IF(info_parties!K187="","",info_parties!K187)</f>
        <v/>
      </c>
      <c r="E187" s="98" t="str">
        <f>IF(info_parties!H187="","",info_parties!H187)</f>
        <v/>
      </c>
      <c r="F187" s="216" t="str">
        <f t="shared" si="20"/>
        <v/>
      </c>
      <c r="G187" s="217" t="str">
        <f t="shared" si="21"/>
        <v/>
      </c>
      <c r="H187" s="218" t="str">
        <f t="shared" si="22"/>
        <v/>
      </c>
      <c r="I187" s="219" t="str">
        <f t="shared" si="23"/>
        <v/>
      </c>
      <c r="J187" s="220" t="str">
        <f>IF(ISERROR(VLOOKUP($A187,parlvotes_lh!$A$11:$ZZ$200,6,FALSE))=TRUE,"",IF(VLOOKUP($A187,parlvotes_lh!$A$11:$ZZ$200,6,FALSE)=0,"",VLOOKUP($A187,parlvotes_lh!$A$11:$ZZ$200,6,FALSE)))</f>
        <v/>
      </c>
      <c r="K187" s="220" t="str">
        <f>IF(ISERROR(VLOOKUP($A187,parlvotes_lh!$A$11:$ZZ$200,26,FALSE))=TRUE,"",IF(VLOOKUP($A187,parlvotes_lh!$A$11:$ZZ$200,26,FALSE)=0,"",VLOOKUP($A187,parlvotes_lh!$A$11:$ZZ$200,26,FALSE)))</f>
        <v/>
      </c>
      <c r="L187" s="220" t="str">
        <f>IF(ISERROR(VLOOKUP($A187,parlvotes_lh!$A$11:$ZZ$200,46,FALSE))=TRUE,"",IF(VLOOKUP($A187,parlvotes_lh!$A$11:$ZZ$200,46,FALSE)=0,"",VLOOKUP($A187,parlvotes_lh!$A$11:$ZZ$200,46,FALSE)))</f>
        <v/>
      </c>
      <c r="M187" s="220" t="str">
        <f>IF(ISERROR(VLOOKUP($A187,parlvotes_lh!$A$11:$ZZ$200,66,FALSE))=TRUE,"",IF(VLOOKUP($A187,parlvotes_lh!$A$11:$ZZ$200,66,FALSE)=0,"",VLOOKUP($A187,parlvotes_lh!$A$11:$ZZ$200,66,FALSE)))</f>
        <v/>
      </c>
      <c r="N187" s="220" t="str">
        <f>IF(ISERROR(VLOOKUP($A187,parlvotes_lh!$A$11:$ZZ$200,86,FALSE))=TRUE,"",IF(VLOOKUP($A187,parlvotes_lh!$A$11:$ZZ$200,86,FALSE)=0,"",VLOOKUP($A187,parlvotes_lh!$A$11:$ZZ$200,86,FALSE)))</f>
        <v/>
      </c>
      <c r="O187" s="220" t="str">
        <f>IF(ISERROR(VLOOKUP($A187,parlvotes_lh!$A$11:$ZZ$200,106,FALSE))=TRUE,"",IF(VLOOKUP($A187,parlvotes_lh!$A$11:$ZZ$200,106,FALSE)=0,"",VLOOKUP($A187,parlvotes_lh!$A$11:$ZZ$200,106,FALSE)))</f>
        <v/>
      </c>
      <c r="P187" s="220" t="str">
        <f>IF(ISERROR(VLOOKUP($A187,parlvotes_lh!$A$11:$ZZ$200,126,FALSE))=TRUE,"",IF(VLOOKUP($A187,parlvotes_lh!$A$11:$ZZ$200,126,FALSE)=0,"",VLOOKUP($A187,parlvotes_lh!$A$11:$ZZ$200,126,FALSE)))</f>
        <v/>
      </c>
      <c r="Q187" s="221" t="str">
        <f>IF(ISERROR(VLOOKUP($A187,parlvotes_lh!$A$11:$ZZ$200,146,FALSE))=TRUE,"",IF(VLOOKUP($A187,parlvotes_lh!$A$11:$ZZ$200,146,FALSE)=0,"",VLOOKUP($A187,parlvotes_lh!$A$11:$ZZ$200,146,FALSE)))</f>
        <v/>
      </c>
      <c r="R187" s="221" t="str">
        <f>IF(ISERROR(VLOOKUP($A187,parlvotes_lh!$A$11:$ZZ$200,166,FALSE))=TRUE,"",IF(VLOOKUP($A187,parlvotes_lh!$A$11:$ZZ$200,166,FALSE)=0,"",VLOOKUP($A187,parlvotes_lh!$A$11:$ZZ$200,166,FALSE)))</f>
        <v/>
      </c>
      <c r="S187" s="221" t="str">
        <f>IF(ISERROR(VLOOKUP($A187,parlvotes_lh!$A$11:$ZZ$200,186,FALSE))=TRUE,"",IF(VLOOKUP($A187,parlvotes_lh!$A$11:$ZZ$200,186,FALSE)=0,"",VLOOKUP($A187,parlvotes_lh!$A$11:$ZZ$200,186,FALSE)))</f>
        <v/>
      </c>
      <c r="T187" s="221" t="str">
        <f>IF(ISERROR(VLOOKUP($A187,parlvotes_lh!$A$11:$ZZ$200,206,FALSE))=TRUE,"",IF(VLOOKUP($A187,parlvotes_lh!$A$11:$ZZ$200,206,FALSE)=0,"",VLOOKUP($A187,parlvotes_lh!$A$11:$ZZ$200,206,FALSE)))</f>
        <v/>
      </c>
      <c r="U187" s="221" t="str">
        <f>IF(ISERROR(VLOOKUP($A187,parlvotes_lh!$A$11:$ZZ$200,226,FALSE))=TRUE,"",IF(VLOOKUP($A187,parlvotes_lh!$A$11:$ZZ$200,226,FALSE)=0,"",VLOOKUP($A187,parlvotes_lh!$A$11:$ZZ$200,226,FALSE)))</f>
        <v/>
      </c>
      <c r="V187" s="221" t="str">
        <f>IF(ISERROR(VLOOKUP($A187,parlvotes_lh!$A$11:$ZZ$200,246,FALSE))=TRUE,"",IF(VLOOKUP($A187,parlvotes_lh!$A$11:$ZZ$200,246,FALSE)=0,"",VLOOKUP($A187,parlvotes_lh!$A$11:$ZZ$200,246,FALSE)))</f>
        <v/>
      </c>
      <c r="W187" s="221" t="str">
        <f>IF(ISERROR(VLOOKUP($A187,parlvotes_lh!$A$11:$ZZ$200,266,FALSE))=TRUE,"",IF(VLOOKUP($A187,parlvotes_lh!$A$11:$ZZ$200,266,FALSE)=0,"",VLOOKUP($A187,parlvotes_lh!$A$11:$ZZ$200,266,FALSE)))</f>
        <v/>
      </c>
      <c r="X187" s="221" t="str">
        <f>IF(ISERROR(VLOOKUP($A187,parlvotes_lh!$A$11:$ZZ$200,286,FALSE))=TRUE,"",IF(VLOOKUP($A187,parlvotes_lh!$A$11:$ZZ$200,286,FALSE)=0,"",VLOOKUP($A187,parlvotes_lh!$A$11:$ZZ$200,286,FALSE)))</f>
        <v/>
      </c>
      <c r="Y187" s="221" t="str">
        <f>IF(ISERROR(VLOOKUP($A187,parlvotes_lh!$A$11:$ZZ$200,306,FALSE))=TRUE,"",IF(VLOOKUP($A187,parlvotes_lh!$A$11:$ZZ$200,306,FALSE)=0,"",VLOOKUP($A187,parlvotes_lh!$A$11:$ZZ$200,306,FALSE)))</f>
        <v/>
      </c>
      <c r="Z187" s="221" t="str">
        <f>IF(ISERROR(VLOOKUP($A187,parlvotes_lh!$A$11:$ZZ$200,326,FALSE))=TRUE,"",IF(VLOOKUP($A187,parlvotes_lh!$A$11:$ZZ$200,326,FALSE)=0,"",VLOOKUP($A187,parlvotes_lh!$A$11:$ZZ$200,326,FALSE)))</f>
        <v/>
      </c>
      <c r="AA187" s="221" t="str">
        <f>IF(ISERROR(VLOOKUP($A187,parlvotes_lh!$A$11:$ZZ$200,346,FALSE))=TRUE,"",IF(VLOOKUP($A187,parlvotes_lh!$A$11:$ZZ$200,346,FALSE)=0,"",VLOOKUP($A187,parlvotes_lh!$A$11:$ZZ$200,346,FALSE)))</f>
        <v/>
      </c>
      <c r="AB187" s="221" t="str">
        <f>IF(ISERROR(VLOOKUP($A187,parlvotes_lh!$A$11:$ZZ$200,366,FALSE))=TRUE,"",IF(VLOOKUP($A187,parlvotes_lh!$A$11:$ZZ$200,366,FALSE)=0,"",VLOOKUP($A187,parlvotes_lh!$A$11:$ZZ$200,366,FALSE)))</f>
        <v/>
      </c>
      <c r="AC187" s="221" t="str">
        <f>IF(ISERROR(VLOOKUP($A187,parlvotes_lh!$A$11:$ZZ$200,386,FALSE))=TRUE,"",IF(VLOOKUP($A187,parlvotes_lh!$A$11:$ZZ$200,386,FALSE)=0,"",VLOOKUP($A187,parlvotes_lh!$A$11:$ZZ$200,386,FALSE)))</f>
        <v/>
      </c>
    </row>
    <row r="188" spans="1:29" ht="13.5" customHeight="1" x14ac:dyDescent="0.25">
      <c r="A188" s="215"/>
      <c r="B188" s="98" t="str">
        <f>IF(A188="","",MID(info_weblinks!$C$3,32,3))</f>
        <v/>
      </c>
      <c r="C188" s="98" t="str">
        <f>IF(info_parties!G188="","",info_parties!G188)</f>
        <v/>
      </c>
      <c r="D188" s="98" t="str">
        <f>IF(info_parties!K188="","",info_parties!K188)</f>
        <v/>
      </c>
      <c r="E188" s="98" t="str">
        <f>IF(info_parties!H188="","",info_parties!H188)</f>
        <v/>
      </c>
      <c r="F188" s="216" t="str">
        <f t="shared" si="20"/>
        <v/>
      </c>
      <c r="G188" s="217" t="str">
        <f t="shared" si="21"/>
        <v/>
      </c>
      <c r="H188" s="218" t="str">
        <f t="shared" si="22"/>
        <v/>
      </c>
      <c r="I188" s="219" t="str">
        <f t="shared" si="23"/>
        <v/>
      </c>
      <c r="J188" s="220" t="str">
        <f>IF(ISERROR(VLOOKUP($A188,parlvotes_lh!$A$11:$ZZ$200,6,FALSE))=TRUE,"",IF(VLOOKUP($A188,parlvotes_lh!$A$11:$ZZ$200,6,FALSE)=0,"",VLOOKUP($A188,parlvotes_lh!$A$11:$ZZ$200,6,FALSE)))</f>
        <v/>
      </c>
      <c r="K188" s="220" t="str">
        <f>IF(ISERROR(VLOOKUP($A188,parlvotes_lh!$A$11:$ZZ$200,26,FALSE))=TRUE,"",IF(VLOOKUP($A188,parlvotes_lh!$A$11:$ZZ$200,26,FALSE)=0,"",VLOOKUP($A188,parlvotes_lh!$A$11:$ZZ$200,26,FALSE)))</f>
        <v/>
      </c>
      <c r="L188" s="220" t="str">
        <f>IF(ISERROR(VLOOKUP($A188,parlvotes_lh!$A$11:$ZZ$200,46,FALSE))=TRUE,"",IF(VLOOKUP($A188,parlvotes_lh!$A$11:$ZZ$200,46,FALSE)=0,"",VLOOKUP($A188,parlvotes_lh!$A$11:$ZZ$200,46,FALSE)))</f>
        <v/>
      </c>
      <c r="M188" s="220" t="str">
        <f>IF(ISERROR(VLOOKUP($A188,parlvotes_lh!$A$11:$ZZ$200,66,FALSE))=TRUE,"",IF(VLOOKUP($A188,parlvotes_lh!$A$11:$ZZ$200,66,FALSE)=0,"",VLOOKUP($A188,parlvotes_lh!$A$11:$ZZ$200,66,FALSE)))</f>
        <v/>
      </c>
      <c r="N188" s="220" t="str">
        <f>IF(ISERROR(VLOOKUP($A188,parlvotes_lh!$A$11:$ZZ$200,86,FALSE))=TRUE,"",IF(VLOOKUP($A188,parlvotes_lh!$A$11:$ZZ$200,86,FALSE)=0,"",VLOOKUP($A188,parlvotes_lh!$A$11:$ZZ$200,86,FALSE)))</f>
        <v/>
      </c>
      <c r="O188" s="220" t="str">
        <f>IF(ISERROR(VLOOKUP($A188,parlvotes_lh!$A$11:$ZZ$200,106,FALSE))=TRUE,"",IF(VLOOKUP($A188,parlvotes_lh!$A$11:$ZZ$200,106,FALSE)=0,"",VLOOKUP($A188,parlvotes_lh!$A$11:$ZZ$200,106,FALSE)))</f>
        <v/>
      </c>
      <c r="P188" s="220" t="str">
        <f>IF(ISERROR(VLOOKUP($A188,parlvotes_lh!$A$11:$ZZ$200,126,FALSE))=TRUE,"",IF(VLOOKUP($A188,parlvotes_lh!$A$11:$ZZ$200,126,FALSE)=0,"",VLOOKUP($A188,parlvotes_lh!$A$11:$ZZ$200,126,FALSE)))</f>
        <v/>
      </c>
      <c r="Q188" s="221" t="str">
        <f>IF(ISERROR(VLOOKUP($A188,parlvotes_lh!$A$11:$ZZ$200,146,FALSE))=TRUE,"",IF(VLOOKUP($A188,parlvotes_lh!$A$11:$ZZ$200,146,FALSE)=0,"",VLOOKUP($A188,parlvotes_lh!$A$11:$ZZ$200,146,FALSE)))</f>
        <v/>
      </c>
      <c r="R188" s="221" t="str">
        <f>IF(ISERROR(VLOOKUP($A188,parlvotes_lh!$A$11:$ZZ$200,166,FALSE))=TRUE,"",IF(VLOOKUP($A188,parlvotes_lh!$A$11:$ZZ$200,166,FALSE)=0,"",VLOOKUP($A188,parlvotes_lh!$A$11:$ZZ$200,166,FALSE)))</f>
        <v/>
      </c>
      <c r="S188" s="221" t="str">
        <f>IF(ISERROR(VLOOKUP($A188,parlvotes_lh!$A$11:$ZZ$200,186,FALSE))=TRUE,"",IF(VLOOKUP($A188,parlvotes_lh!$A$11:$ZZ$200,186,FALSE)=0,"",VLOOKUP($A188,parlvotes_lh!$A$11:$ZZ$200,186,FALSE)))</f>
        <v/>
      </c>
      <c r="T188" s="221" t="str">
        <f>IF(ISERROR(VLOOKUP($A188,parlvotes_lh!$A$11:$ZZ$200,206,FALSE))=TRUE,"",IF(VLOOKUP($A188,parlvotes_lh!$A$11:$ZZ$200,206,FALSE)=0,"",VLOOKUP($A188,parlvotes_lh!$A$11:$ZZ$200,206,FALSE)))</f>
        <v/>
      </c>
      <c r="U188" s="221" t="str">
        <f>IF(ISERROR(VLOOKUP($A188,parlvotes_lh!$A$11:$ZZ$200,226,FALSE))=TRUE,"",IF(VLOOKUP($A188,parlvotes_lh!$A$11:$ZZ$200,226,FALSE)=0,"",VLOOKUP($A188,parlvotes_lh!$A$11:$ZZ$200,226,FALSE)))</f>
        <v/>
      </c>
      <c r="V188" s="221" t="str">
        <f>IF(ISERROR(VLOOKUP($A188,parlvotes_lh!$A$11:$ZZ$200,246,FALSE))=TRUE,"",IF(VLOOKUP($A188,parlvotes_lh!$A$11:$ZZ$200,246,FALSE)=0,"",VLOOKUP($A188,parlvotes_lh!$A$11:$ZZ$200,246,FALSE)))</f>
        <v/>
      </c>
      <c r="W188" s="221" t="str">
        <f>IF(ISERROR(VLOOKUP($A188,parlvotes_lh!$A$11:$ZZ$200,266,FALSE))=TRUE,"",IF(VLOOKUP($A188,parlvotes_lh!$A$11:$ZZ$200,266,FALSE)=0,"",VLOOKUP($A188,parlvotes_lh!$A$11:$ZZ$200,266,FALSE)))</f>
        <v/>
      </c>
      <c r="X188" s="221" t="str">
        <f>IF(ISERROR(VLOOKUP($A188,parlvotes_lh!$A$11:$ZZ$200,286,FALSE))=TRUE,"",IF(VLOOKUP($A188,parlvotes_lh!$A$11:$ZZ$200,286,FALSE)=0,"",VLOOKUP($A188,parlvotes_lh!$A$11:$ZZ$200,286,FALSE)))</f>
        <v/>
      </c>
      <c r="Y188" s="221" t="str">
        <f>IF(ISERROR(VLOOKUP($A188,parlvotes_lh!$A$11:$ZZ$200,306,FALSE))=TRUE,"",IF(VLOOKUP($A188,parlvotes_lh!$A$11:$ZZ$200,306,FALSE)=0,"",VLOOKUP($A188,parlvotes_lh!$A$11:$ZZ$200,306,FALSE)))</f>
        <v/>
      </c>
      <c r="Z188" s="221" t="str">
        <f>IF(ISERROR(VLOOKUP($A188,parlvotes_lh!$A$11:$ZZ$200,326,FALSE))=TRUE,"",IF(VLOOKUP($A188,parlvotes_lh!$A$11:$ZZ$200,326,FALSE)=0,"",VLOOKUP($A188,parlvotes_lh!$A$11:$ZZ$200,326,FALSE)))</f>
        <v/>
      </c>
      <c r="AA188" s="221" t="str">
        <f>IF(ISERROR(VLOOKUP($A188,parlvotes_lh!$A$11:$ZZ$200,346,FALSE))=TRUE,"",IF(VLOOKUP($A188,parlvotes_lh!$A$11:$ZZ$200,346,FALSE)=0,"",VLOOKUP($A188,parlvotes_lh!$A$11:$ZZ$200,346,FALSE)))</f>
        <v/>
      </c>
      <c r="AB188" s="221" t="str">
        <f>IF(ISERROR(VLOOKUP($A188,parlvotes_lh!$A$11:$ZZ$200,366,FALSE))=TRUE,"",IF(VLOOKUP($A188,parlvotes_lh!$A$11:$ZZ$200,366,FALSE)=0,"",VLOOKUP($A188,parlvotes_lh!$A$11:$ZZ$200,366,FALSE)))</f>
        <v/>
      </c>
      <c r="AC188" s="221" t="str">
        <f>IF(ISERROR(VLOOKUP($A188,parlvotes_lh!$A$11:$ZZ$200,386,FALSE))=TRUE,"",IF(VLOOKUP($A188,parlvotes_lh!$A$11:$ZZ$200,386,FALSE)=0,"",VLOOKUP($A188,parlvotes_lh!$A$11:$ZZ$200,386,FALSE)))</f>
        <v/>
      </c>
    </row>
    <row r="189" spans="1:29" ht="13.5" customHeight="1" x14ac:dyDescent="0.25">
      <c r="A189" s="215"/>
      <c r="B189" s="98" t="str">
        <f>IF(A189="","",MID(info_weblinks!$C$3,32,3))</f>
        <v/>
      </c>
      <c r="C189" s="98" t="str">
        <f>IF(info_parties!G189="","",info_parties!G189)</f>
        <v/>
      </c>
      <c r="D189" s="98" t="str">
        <f>IF(info_parties!K189="","",info_parties!K189)</f>
        <v/>
      </c>
      <c r="E189" s="98" t="str">
        <f>IF(info_parties!H189="","",info_parties!H189)</f>
        <v/>
      </c>
      <c r="F189" s="216" t="str">
        <f t="shared" si="20"/>
        <v/>
      </c>
      <c r="G189" s="217" t="str">
        <f t="shared" si="21"/>
        <v/>
      </c>
      <c r="H189" s="218" t="str">
        <f t="shared" si="22"/>
        <v/>
      </c>
      <c r="I189" s="219" t="str">
        <f t="shared" si="23"/>
        <v/>
      </c>
      <c r="J189" s="220" t="str">
        <f>IF(ISERROR(VLOOKUP($A189,parlvotes_lh!$A$11:$ZZ$200,6,FALSE))=TRUE,"",IF(VLOOKUP($A189,parlvotes_lh!$A$11:$ZZ$200,6,FALSE)=0,"",VLOOKUP($A189,parlvotes_lh!$A$11:$ZZ$200,6,FALSE)))</f>
        <v/>
      </c>
      <c r="K189" s="220" t="str">
        <f>IF(ISERROR(VLOOKUP($A189,parlvotes_lh!$A$11:$ZZ$200,26,FALSE))=TRUE,"",IF(VLOOKUP($A189,parlvotes_lh!$A$11:$ZZ$200,26,FALSE)=0,"",VLOOKUP($A189,parlvotes_lh!$A$11:$ZZ$200,26,FALSE)))</f>
        <v/>
      </c>
      <c r="L189" s="220" t="str">
        <f>IF(ISERROR(VLOOKUP($A189,parlvotes_lh!$A$11:$ZZ$200,46,FALSE))=TRUE,"",IF(VLOOKUP($A189,parlvotes_lh!$A$11:$ZZ$200,46,FALSE)=0,"",VLOOKUP($A189,parlvotes_lh!$A$11:$ZZ$200,46,FALSE)))</f>
        <v/>
      </c>
      <c r="M189" s="220" t="str">
        <f>IF(ISERROR(VLOOKUP($A189,parlvotes_lh!$A$11:$ZZ$200,66,FALSE))=TRUE,"",IF(VLOOKUP($A189,parlvotes_lh!$A$11:$ZZ$200,66,FALSE)=0,"",VLOOKUP($A189,parlvotes_lh!$A$11:$ZZ$200,66,FALSE)))</f>
        <v/>
      </c>
      <c r="N189" s="220" t="str">
        <f>IF(ISERROR(VLOOKUP($A189,parlvotes_lh!$A$11:$ZZ$200,86,FALSE))=TRUE,"",IF(VLOOKUP($A189,parlvotes_lh!$A$11:$ZZ$200,86,FALSE)=0,"",VLOOKUP($A189,parlvotes_lh!$A$11:$ZZ$200,86,FALSE)))</f>
        <v/>
      </c>
      <c r="O189" s="220" t="str">
        <f>IF(ISERROR(VLOOKUP($A189,parlvotes_lh!$A$11:$ZZ$200,106,FALSE))=TRUE,"",IF(VLOOKUP($A189,parlvotes_lh!$A$11:$ZZ$200,106,FALSE)=0,"",VLOOKUP($A189,parlvotes_lh!$A$11:$ZZ$200,106,FALSE)))</f>
        <v/>
      </c>
      <c r="P189" s="220" t="str">
        <f>IF(ISERROR(VLOOKUP($A189,parlvotes_lh!$A$11:$ZZ$200,126,FALSE))=TRUE,"",IF(VLOOKUP($A189,parlvotes_lh!$A$11:$ZZ$200,126,FALSE)=0,"",VLOOKUP($A189,parlvotes_lh!$A$11:$ZZ$200,126,FALSE)))</f>
        <v/>
      </c>
      <c r="Q189" s="221" t="str">
        <f>IF(ISERROR(VLOOKUP($A189,parlvotes_lh!$A$11:$ZZ$200,146,FALSE))=TRUE,"",IF(VLOOKUP($A189,parlvotes_lh!$A$11:$ZZ$200,146,FALSE)=0,"",VLOOKUP($A189,parlvotes_lh!$A$11:$ZZ$200,146,FALSE)))</f>
        <v/>
      </c>
      <c r="R189" s="221" t="str">
        <f>IF(ISERROR(VLOOKUP($A189,parlvotes_lh!$A$11:$ZZ$200,166,FALSE))=TRUE,"",IF(VLOOKUP($A189,parlvotes_lh!$A$11:$ZZ$200,166,FALSE)=0,"",VLOOKUP($A189,parlvotes_lh!$A$11:$ZZ$200,166,FALSE)))</f>
        <v/>
      </c>
      <c r="S189" s="221" t="str">
        <f>IF(ISERROR(VLOOKUP($A189,parlvotes_lh!$A$11:$ZZ$200,186,FALSE))=TRUE,"",IF(VLOOKUP($A189,parlvotes_lh!$A$11:$ZZ$200,186,FALSE)=0,"",VLOOKUP($A189,parlvotes_lh!$A$11:$ZZ$200,186,FALSE)))</f>
        <v/>
      </c>
      <c r="T189" s="221" t="str">
        <f>IF(ISERROR(VLOOKUP($A189,parlvotes_lh!$A$11:$ZZ$200,206,FALSE))=TRUE,"",IF(VLOOKUP($A189,parlvotes_lh!$A$11:$ZZ$200,206,FALSE)=0,"",VLOOKUP($A189,parlvotes_lh!$A$11:$ZZ$200,206,FALSE)))</f>
        <v/>
      </c>
      <c r="U189" s="221" t="str">
        <f>IF(ISERROR(VLOOKUP($A189,parlvotes_lh!$A$11:$ZZ$200,226,FALSE))=TRUE,"",IF(VLOOKUP($A189,parlvotes_lh!$A$11:$ZZ$200,226,FALSE)=0,"",VLOOKUP($A189,parlvotes_lh!$A$11:$ZZ$200,226,FALSE)))</f>
        <v/>
      </c>
      <c r="V189" s="221" t="str">
        <f>IF(ISERROR(VLOOKUP($A189,parlvotes_lh!$A$11:$ZZ$200,246,FALSE))=TRUE,"",IF(VLOOKUP($A189,parlvotes_lh!$A$11:$ZZ$200,246,FALSE)=0,"",VLOOKUP($A189,parlvotes_lh!$A$11:$ZZ$200,246,FALSE)))</f>
        <v/>
      </c>
      <c r="W189" s="221" t="str">
        <f>IF(ISERROR(VLOOKUP($A189,parlvotes_lh!$A$11:$ZZ$200,266,FALSE))=TRUE,"",IF(VLOOKUP($A189,parlvotes_lh!$A$11:$ZZ$200,266,FALSE)=0,"",VLOOKUP($A189,parlvotes_lh!$A$11:$ZZ$200,266,FALSE)))</f>
        <v/>
      </c>
      <c r="X189" s="221" t="str">
        <f>IF(ISERROR(VLOOKUP($A189,parlvotes_lh!$A$11:$ZZ$200,286,FALSE))=TRUE,"",IF(VLOOKUP($A189,parlvotes_lh!$A$11:$ZZ$200,286,FALSE)=0,"",VLOOKUP($A189,parlvotes_lh!$A$11:$ZZ$200,286,FALSE)))</f>
        <v/>
      </c>
      <c r="Y189" s="221" t="str">
        <f>IF(ISERROR(VLOOKUP($A189,parlvotes_lh!$A$11:$ZZ$200,306,FALSE))=TRUE,"",IF(VLOOKUP($A189,parlvotes_lh!$A$11:$ZZ$200,306,FALSE)=0,"",VLOOKUP($A189,parlvotes_lh!$A$11:$ZZ$200,306,FALSE)))</f>
        <v/>
      </c>
      <c r="Z189" s="221" t="str">
        <f>IF(ISERROR(VLOOKUP($A189,parlvotes_lh!$A$11:$ZZ$200,326,FALSE))=TRUE,"",IF(VLOOKUP($A189,parlvotes_lh!$A$11:$ZZ$200,326,FALSE)=0,"",VLOOKUP($A189,parlvotes_lh!$A$11:$ZZ$200,326,FALSE)))</f>
        <v/>
      </c>
      <c r="AA189" s="221" t="str">
        <f>IF(ISERROR(VLOOKUP($A189,parlvotes_lh!$A$11:$ZZ$200,346,FALSE))=TRUE,"",IF(VLOOKUP($A189,parlvotes_lh!$A$11:$ZZ$200,346,FALSE)=0,"",VLOOKUP($A189,parlvotes_lh!$A$11:$ZZ$200,346,FALSE)))</f>
        <v/>
      </c>
      <c r="AB189" s="221" t="str">
        <f>IF(ISERROR(VLOOKUP($A189,parlvotes_lh!$A$11:$ZZ$200,366,FALSE))=TRUE,"",IF(VLOOKUP($A189,parlvotes_lh!$A$11:$ZZ$200,366,FALSE)=0,"",VLOOKUP($A189,parlvotes_lh!$A$11:$ZZ$200,366,FALSE)))</f>
        <v/>
      </c>
      <c r="AC189" s="221" t="str">
        <f>IF(ISERROR(VLOOKUP($A189,parlvotes_lh!$A$11:$ZZ$200,386,FALSE))=TRUE,"",IF(VLOOKUP($A189,parlvotes_lh!$A$11:$ZZ$200,386,FALSE)=0,"",VLOOKUP($A189,parlvotes_lh!$A$11:$ZZ$200,386,FALSE)))</f>
        <v/>
      </c>
    </row>
    <row r="190" spans="1:29" ht="13.5" customHeight="1" x14ac:dyDescent="0.25">
      <c r="A190" s="215"/>
      <c r="B190" s="98" t="str">
        <f>IF(A190="","",MID(info_weblinks!$C$3,32,3))</f>
        <v/>
      </c>
      <c r="C190" s="98" t="str">
        <f>IF(info_parties!G190="","",info_parties!G190)</f>
        <v/>
      </c>
      <c r="D190" s="98" t="str">
        <f>IF(info_parties!K190="","",info_parties!K190)</f>
        <v/>
      </c>
      <c r="E190" s="98" t="str">
        <f>IF(info_parties!H190="","",info_parties!H190)</f>
        <v/>
      </c>
      <c r="F190" s="216" t="str">
        <f t="shared" si="20"/>
        <v/>
      </c>
      <c r="G190" s="217" t="str">
        <f t="shared" si="21"/>
        <v/>
      </c>
      <c r="H190" s="218" t="str">
        <f t="shared" si="22"/>
        <v/>
      </c>
      <c r="I190" s="219" t="str">
        <f t="shared" si="23"/>
        <v/>
      </c>
      <c r="J190" s="220" t="str">
        <f>IF(ISERROR(VLOOKUP($A190,parlvotes_lh!$A$11:$ZZ$200,6,FALSE))=TRUE,"",IF(VLOOKUP($A190,parlvotes_lh!$A$11:$ZZ$200,6,FALSE)=0,"",VLOOKUP($A190,parlvotes_lh!$A$11:$ZZ$200,6,FALSE)))</f>
        <v/>
      </c>
      <c r="K190" s="220" t="str">
        <f>IF(ISERROR(VLOOKUP($A190,parlvotes_lh!$A$11:$ZZ$200,26,FALSE))=TRUE,"",IF(VLOOKUP($A190,parlvotes_lh!$A$11:$ZZ$200,26,FALSE)=0,"",VLOOKUP($A190,parlvotes_lh!$A$11:$ZZ$200,26,FALSE)))</f>
        <v/>
      </c>
      <c r="L190" s="220" t="str">
        <f>IF(ISERROR(VLOOKUP($A190,parlvotes_lh!$A$11:$ZZ$200,46,FALSE))=TRUE,"",IF(VLOOKUP($A190,parlvotes_lh!$A$11:$ZZ$200,46,FALSE)=0,"",VLOOKUP($A190,parlvotes_lh!$A$11:$ZZ$200,46,FALSE)))</f>
        <v/>
      </c>
      <c r="M190" s="220" t="str">
        <f>IF(ISERROR(VLOOKUP($A190,parlvotes_lh!$A$11:$ZZ$200,66,FALSE))=TRUE,"",IF(VLOOKUP($A190,parlvotes_lh!$A$11:$ZZ$200,66,FALSE)=0,"",VLOOKUP($A190,parlvotes_lh!$A$11:$ZZ$200,66,FALSE)))</f>
        <v/>
      </c>
      <c r="N190" s="220" t="str">
        <f>IF(ISERROR(VLOOKUP($A190,parlvotes_lh!$A$11:$ZZ$200,86,FALSE))=TRUE,"",IF(VLOOKUP($A190,parlvotes_lh!$A$11:$ZZ$200,86,FALSE)=0,"",VLOOKUP($A190,parlvotes_lh!$A$11:$ZZ$200,86,FALSE)))</f>
        <v/>
      </c>
      <c r="O190" s="220" t="str">
        <f>IF(ISERROR(VLOOKUP($A190,parlvotes_lh!$A$11:$ZZ$200,106,FALSE))=TRUE,"",IF(VLOOKUP($A190,parlvotes_lh!$A$11:$ZZ$200,106,FALSE)=0,"",VLOOKUP($A190,parlvotes_lh!$A$11:$ZZ$200,106,FALSE)))</f>
        <v/>
      </c>
      <c r="P190" s="220" t="str">
        <f>IF(ISERROR(VLOOKUP($A190,parlvotes_lh!$A$11:$ZZ$200,126,FALSE))=TRUE,"",IF(VLOOKUP($A190,parlvotes_lh!$A$11:$ZZ$200,126,FALSE)=0,"",VLOOKUP($A190,parlvotes_lh!$A$11:$ZZ$200,126,FALSE)))</f>
        <v/>
      </c>
      <c r="Q190" s="221" t="str">
        <f>IF(ISERROR(VLOOKUP($A190,parlvotes_lh!$A$11:$ZZ$200,146,FALSE))=TRUE,"",IF(VLOOKUP($A190,parlvotes_lh!$A$11:$ZZ$200,146,FALSE)=0,"",VLOOKUP($A190,parlvotes_lh!$A$11:$ZZ$200,146,FALSE)))</f>
        <v/>
      </c>
      <c r="R190" s="221" t="str">
        <f>IF(ISERROR(VLOOKUP($A190,parlvotes_lh!$A$11:$ZZ$200,166,FALSE))=TRUE,"",IF(VLOOKUP($A190,parlvotes_lh!$A$11:$ZZ$200,166,FALSE)=0,"",VLOOKUP($A190,parlvotes_lh!$A$11:$ZZ$200,166,FALSE)))</f>
        <v/>
      </c>
      <c r="S190" s="221" t="str">
        <f>IF(ISERROR(VLOOKUP($A190,parlvotes_lh!$A$11:$ZZ$200,186,FALSE))=TRUE,"",IF(VLOOKUP($A190,parlvotes_lh!$A$11:$ZZ$200,186,FALSE)=0,"",VLOOKUP($A190,parlvotes_lh!$A$11:$ZZ$200,186,FALSE)))</f>
        <v/>
      </c>
      <c r="T190" s="221" t="str">
        <f>IF(ISERROR(VLOOKUP($A190,parlvotes_lh!$A$11:$ZZ$200,206,FALSE))=TRUE,"",IF(VLOOKUP($A190,parlvotes_lh!$A$11:$ZZ$200,206,FALSE)=0,"",VLOOKUP($A190,parlvotes_lh!$A$11:$ZZ$200,206,FALSE)))</f>
        <v/>
      </c>
      <c r="U190" s="221" t="str">
        <f>IF(ISERROR(VLOOKUP($A190,parlvotes_lh!$A$11:$ZZ$200,226,FALSE))=TRUE,"",IF(VLOOKUP($A190,parlvotes_lh!$A$11:$ZZ$200,226,FALSE)=0,"",VLOOKUP($A190,parlvotes_lh!$A$11:$ZZ$200,226,FALSE)))</f>
        <v/>
      </c>
      <c r="V190" s="221" t="str">
        <f>IF(ISERROR(VLOOKUP($A190,parlvotes_lh!$A$11:$ZZ$200,246,FALSE))=TRUE,"",IF(VLOOKUP($A190,parlvotes_lh!$A$11:$ZZ$200,246,FALSE)=0,"",VLOOKUP($A190,parlvotes_lh!$A$11:$ZZ$200,246,FALSE)))</f>
        <v/>
      </c>
      <c r="W190" s="221" t="str">
        <f>IF(ISERROR(VLOOKUP($A190,parlvotes_lh!$A$11:$ZZ$200,266,FALSE))=TRUE,"",IF(VLOOKUP($A190,parlvotes_lh!$A$11:$ZZ$200,266,FALSE)=0,"",VLOOKUP($A190,parlvotes_lh!$A$11:$ZZ$200,266,FALSE)))</f>
        <v/>
      </c>
      <c r="X190" s="221" t="str">
        <f>IF(ISERROR(VLOOKUP($A190,parlvotes_lh!$A$11:$ZZ$200,286,FALSE))=TRUE,"",IF(VLOOKUP($A190,parlvotes_lh!$A$11:$ZZ$200,286,FALSE)=0,"",VLOOKUP($A190,parlvotes_lh!$A$11:$ZZ$200,286,FALSE)))</f>
        <v/>
      </c>
      <c r="Y190" s="221" t="str">
        <f>IF(ISERROR(VLOOKUP($A190,parlvotes_lh!$A$11:$ZZ$200,306,FALSE))=TRUE,"",IF(VLOOKUP($A190,parlvotes_lh!$A$11:$ZZ$200,306,FALSE)=0,"",VLOOKUP($A190,parlvotes_lh!$A$11:$ZZ$200,306,FALSE)))</f>
        <v/>
      </c>
      <c r="Z190" s="221" t="str">
        <f>IF(ISERROR(VLOOKUP($A190,parlvotes_lh!$A$11:$ZZ$200,326,FALSE))=TRUE,"",IF(VLOOKUP($A190,parlvotes_lh!$A$11:$ZZ$200,326,FALSE)=0,"",VLOOKUP($A190,parlvotes_lh!$A$11:$ZZ$200,326,FALSE)))</f>
        <v/>
      </c>
      <c r="AA190" s="221" t="str">
        <f>IF(ISERROR(VLOOKUP($A190,parlvotes_lh!$A$11:$ZZ$200,346,FALSE))=TRUE,"",IF(VLOOKUP($A190,parlvotes_lh!$A$11:$ZZ$200,346,FALSE)=0,"",VLOOKUP($A190,parlvotes_lh!$A$11:$ZZ$200,346,FALSE)))</f>
        <v/>
      </c>
      <c r="AB190" s="221" t="str">
        <f>IF(ISERROR(VLOOKUP($A190,parlvotes_lh!$A$11:$ZZ$200,366,FALSE))=TRUE,"",IF(VLOOKUP($A190,parlvotes_lh!$A$11:$ZZ$200,366,FALSE)=0,"",VLOOKUP($A190,parlvotes_lh!$A$11:$ZZ$200,366,FALSE)))</f>
        <v/>
      </c>
      <c r="AC190" s="221" t="str">
        <f>IF(ISERROR(VLOOKUP($A190,parlvotes_lh!$A$11:$ZZ$200,386,FALSE))=TRUE,"",IF(VLOOKUP($A190,parlvotes_lh!$A$11:$ZZ$200,386,FALSE)=0,"",VLOOKUP($A190,parlvotes_lh!$A$11:$ZZ$200,386,FALSE)))</f>
        <v/>
      </c>
    </row>
    <row r="191" spans="1:29" ht="13.5" customHeight="1" x14ac:dyDescent="0.25">
      <c r="A191" s="215"/>
      <c r="B191" s="98" t="str">
        <f>IF(A191="","",MID(info_weblinks!$C$3,32,3))</f>
        <v/>
      </c>
      <c r="C191" s="98" t="str">
        <f>IF(info_parties!G191="","",info_parties!G191)</f>
        <v/>
      </c>
      <c r="D191" s="98" t="str">
        <f>IF(info_parties!K191="","",info_parties!K191)</f>
        <v/>
      </c>
      <c r="E191" s="98" t="str">
        <f>IF(info_parties!H191="","",info_parties!H191)</f>
        <v/>
      </c>
      <c r="F191" s="216" t="str">
        <f t="shared" si="20"/>
        <v/>
      </c>
      <c r="G191" s="217" t="str">
        <f t="shared" si="21"/>
        <v/>
      </c>
      <c r="H191" s="218" t="str">
        <f t="shared" si="22"/>
        <v/>
      </c>
      <c r="I191" s="219" t="str">
        <f t="shared" si="23"/>
        <v/>
      </c>
      <c r="J191" s="220" t="str">
        <f>IF(ISERROR(VLOOKUP($A191,parlvotes_lh!$A$11:$ZZ$200,6,FALSE))=TRUE,"",IF(VLOOKUP($A191,parlvotes_lh!$A$11:$ZZ$200,6,FALSE)=0,"",VLOOKUP($A191,parlvotes_lh!$A$11:$ZZ$200,6,FALSE)))</f>
        <v/>
      </c>
      <c r="K191" s="220" t="str">
        <f>IF(ISERROR(VLOOKUP($A191,parlvotes_lh!$A$11:$ZZ$200,26,FALSE))=TRUE,"",IF(VLOOKUP($A191,parlvotes_lh!$A$11:$ZZ$200,26,FALSE)=0,"",VLOOKUP($A191,parlvotes_lh!$A$11:$ZZ$200,26,FALSE)))</f>
        <v/>
      </c>
      <c r="L191" s="220" t="str">
        <f>IF(ISERROR(VLOOKUP($A191,parlvotes_lh!$A$11:$ZZ$200,46,FALSE))=TRUE,"",IF(VLOOKUP($A191,parlvotes_lh!$A$11:$ZZ$200,46,FALSE)=0,"",VLOOKUP($A191,parlvotes_lh!$A$11:$ZZ$200,46,FALSE)))</f>
        <v/>
      </c>
      <c r="M191" s="220" t="str">
        <f>IF(ISERROR(VLOOKUP($A191,parlvotes_lh!$A$11:$ZZ$200,66,FALSE))=TRUE,"",IF(VLOOKUP($A191,parlvotes_lh!$A$11:$ZZ$200,66,FALSE)=0,"",VLOOKUP($A191,parlvotes_lh!$A$11:$ZZ$200,66,FALSE)))</f>
        <v/>
      </c>
      <c r="N191" s="220" t="str">
        <f>IF(ISERROR(VLOOKUP($A191,parlvotes_lh!$A$11:$ZZ$200,86,FALSE))=TRUE,"",IF(VLOOKUP($A191,parlvotes_lh!$A$11:$ZZ$200,86,FALSE)=0,"",VLOOKUP($A191,parlvotes_lh!$A$11:$ZZ$200,86,FALSE)))</f>
        <v/>
      </c>
      <c r="O191" s="220" t="str">
        <f>IF(ISERROR(VLOOKUP($A191,parlvotes_lh!$A$11:$ZZ$200,106,FALSE))=TRUE,"",IF(VLOOKUP($A191,parlvotes_lh!$A$11:$ZZ$200,106,FALSE)=0,"",VLOOKUP($A191,parlvotes_lh!$A$11:$ZZ$200,106,FALSE)))</f>
        <v/>
      </c>
      <c r="P191" s="220" t="str">
        <f>IF(ISERROR(VLOOKUP($A191,parlvotes_lh!$A$11:$ZZ$200,126,FALSE))=TRUE,"",IF(VLOOKUP($A191,parlvotes_lh!$A$11:$ZZ$200,126,FALSE)=0,"",VLOOKUP($A191,parlvotes_lh!$A$11:$ZZ$200,126,FALSE)))</f>
        <v/>
      </c>
      <c r="Q191" s="221" t="str">
        <f>IF(ISERROR(VLOOKUP($A191,parlvotes_lh!$A$11:$ZZ$200,146,FALSE))=TRUE,"",IF(VLOOKUP($A191,parlvotes_lh!$A$11:$ZZ$200,146,FALSE)=0,"",VLOOKUP($A191,parlvotes_lh!$A$11:$ZZ$200,146,FALSE)))</f>
        <v/>
      </c>
      <c r="R191" s="221" t="str">
        <f>IF(ISERROR(VLOOKUP($A191,parlvotes_lh!$A$11:$ZZ$200,166,FALSE))=TRUE,"",IF(VLOOKUP($A191,parlvotes_lh!$A$11:$ZZ$200,166,FALSE)=0,"",VLOOKUP($A191,parlvotes_lh!$A$11:$ZZ$200,166,FALSE)))</f>
        <v/>
      </c>
      <c r="S191" s="221" t="str">
        <f>IF(ISERROR(VLOOKUP($A191,parlvotes_lh!$A$11:$ZZ$200,186,FALSE))=TRUE,"",IF(VLOOKUP($A191,parlvotes_lh!$A$11:$ZZ$200,186,FALSE)=0,"",VLOOKUP($A191,parlvotes_lh!$A$11:$ZZ$200,186,FALSE)))</f>
        <v/>
      </c>
      <c r="T191" s="221" t="str">
        <f>IF(ISERROR(VLOOKUP($A191,parlvotes_lh!$A$11:$ZZ$200,206,FALSE))=TRUE,"",IF(VLOOKUP($A191,parlvotes_lh!$A$11:$ZZ$200,206,FALSE)=0,"",VLOOKUP($A191,parlvotes_lh!$A$11:$ZZ$200,206,FALSE)))</f>
        <v/>
      </c>
      <c r="U191" s="221" t="str">
        <f>IF(ISERROR(VLOOKUP($A191,parlvotes_lh!$A$11:$ZZ$200,226,FALSE))=TRUE,"",IF(VLOOKUP($A191,parlvotes_lh!$A$11:$ZZ$200,226,FALSE)=0,"",VLOOKUP($A191,parlvotes_lh!$A$11:$ZZ$200,226,FALSE)))</f>
        <v/>
      </c>
      <c r="V191" s="221" t="str">
        <f>IF(ISERROR(VLOOKUP($A191,parlvotes_lh!$A$11:$ZZ$200,246,FALSE))=TRUE,"",IF(VLOOKUP($A191,parlvotes_lh!$A$11:$ZZ$200,246,FALSE)=0,"",VLOOKUP($A191,parlvotes_lh!$A$11:$ZZ$200,246,FALSE)))</f>
        <v/>
      </c>
      <c r="W191" s="221" t="str">
        <f>IF(ISERROR(VLOOKUP($A191,parlvotes_lh!$A$11:$ZZ$200,266,FALSE))=TRUE,"",IF(VLOOKUP($A191,parlvotes_lh!$A$11:$ZZ$200,266,FALSE)=0,"",VLOOKUP($A191,parlvotes_lh!$A$11:$ZZ$200,266,FALSE)))</f>
        <v/>
      </c>
      <c r="X191" s="221" t="str">
        <f>IF(ISERROR(VLOOKUP($A191,parlvotes_lh!$A$11:$ZZ$200,286,FALSE))=TRUE,"",IF(VLOOKUP($A191,parlvotes_lh!$A$11:$ZZ$200,286,FALSE)=0,"",VLOOKUP($A191,parlvotes_lh!$A$11:$ZZ$200,286,FALSE)))</f>
        <v/>
      </c>
      <c r="Y191" s="221" t="str">
        <f>IF(ISERROR(VLOOKUP($A191,parlvotes_lh!$A$11:$ZZ$200,306,FALSE))=TRUE,"",IF(VLOOKUP($A191,parlvotes_lh!$A$11:$ZZ$200,306,FALSE)=0,"",VLOOKUP($A191,parlvotes_lh!$A$11:$ZZ$200,306,FALSE)))</f>
        <v/>
      </c>
      <c r="Z191" s="221" t="str">
        <f>IF(ISERROR(VLOOKUP($A191,parlvotes_lh!$A$11:$ZZ$200,326,FALSE))=TRUE,"",IF(VLOOKUP($A191,parlvotes_lh!$A$11:$ZZ$200,326,FALSE)=0,"",VLOOKUP($A191,parlvotes_lh!$A$11:$ZZ$200,326,FALSE)))</f>
        <v/>
      </c>
      <c r="AA191" s="221" t="str">
        <f>IF(ISERROR(VLOOKUP($A191,parlvotes_lh!$A$11:$ZZ$200,346,FALSE))=TRUE,"",IF(VLOOKUP($A191,parlvotes_lh!$A$11:$ZZ$200,346,FALSE)=0,"",VLOOKUP($A191,parlvotes_lh!$A$11:$ZZ$200,346,FALSE)))</f>
        <v/>
      </c>
      <c r="AB191" s="221" t="str">
        <f>IF(ISERROR(VLOOKUP($A191,parlvotes_lh!$A$11:$ZZ$200,366,FALSE))=TRUE,"",IF(VLOOKUP($A191,parlvotes_lh!$A$11:$ZZ$200,366,FALSE)=0,"",VLOOKUP($A191,parlvotes_lh!$A$11:$ZZ$200,366,FALSE)))</f>
        <v/>
      </c>
      <c r="AC191" s="221" t="str">
        <f>IF(ISERROR(VLOOKUP($A191,parlvotes_lh!$A$11:$ZZ$200,386,FALSE))=TRUE,"",IF(VLOOKUP($A191,parlvotes_lh!$A$11:$ZZ$200,386,FALSE)=0,"",VLOOKUP($A191,parlvotes_lh!$A$11:$ZZ$200,386,FALSE)))</f>
        <v/>
      </c>
    </row>
    <row r="192" spans="1:29" ht="13.5" customHeight="1" x14ac:dyDescent="0.25">
      <c r="A192" s="215"/>
      <c r="B192" s="98" t="str">
        <f>IF(A192="","",MID(info_weblinks!$C$3,32,3))</f>
        <v/>
      </c>
      <c r="C192" s="98" t="str">
        <f>IF(info_parties!G192="","",info_parties!G192)</f>
        <v/>
      </c>
      <c r="D192" s="98" t="str">
        <f>IF(info_parties!K192="","",info_parties!K192)</f>
        <v/>
      </c>
      <c r="E192" s="98" t="str">
        <f>IF(info_parties!H192="","",info_parties!H192)</f>
        <v/>
      </c>
      <c r="F192" s="216" t="str">
        <f t="shared" si="20"/>
        <v/>
      </c>
      <c r="G192" s="217" t="str">
        <f t="shared" si="21"/>
        <v/>
      </c>
      <c r="H192" s="218" t="str">
        <f t="shared" si="22"/>
        <v/>
      </c>
      <c r="I192" s="219" t="str">
        <f t="shared" si="23"/>
        <v/>
      </c>
      <c r="J192" s="220" t="str">
        <f>IF(ISERROR(VLOOKUP($A192,parlvotes_lh!$A$11:$ZZ$200,6,FALSE))=TRUE,"",IF(VLOOKUP($A192,parlvotes_lh!$A$11:$ZZ$200,6,FALSE)=0,"",VLOOKUP($A192,parlvotes_lh!$A$11:$ZZ$200,6,FALSE)))</f>
        <v/>
      </c>
      <c r="K192" s="220" t="str">
        <f>IF(ISERROR(VLOOKUP($A192,parlvotes_lh!$A$11:$ZZ$200,26,FALSE))=TRUE,"",IF(VLOOKUP($A192,parlvotes_lh!$A$11:$ZZ$200,26,FALSE)=0,"",VLOOKUP($A192,parlvotes_lh!$A$11:$ZZ$200,26,FALSE)))</f>
        <v/>
      </c>
      <c r="L192" s="220" t="str">
        <f>IF(ISERROR(VLOOKUP($A192,parlvotes_lh!$A$11:$ZZ$200,46,FALSE))=TRUE,"",IF(VLOOKUP($A192,parlvotes_lh!$A$11:$ZZ$200,46,FALSE)=0,"",VLOOKUP($A192,parlvotes_lh!$A$11:$ZZ$200,46,FALSE)))</f>
        <v/>
      </c>
      <c r="M192" s="220" t="str">
        <f>IF(ISERROR(VLOOKUP($A192,parlvotes_lh!$A$11:$ZZ$200,66,FALSE))=TRUE,"",IF(VLOOKUP($A192,parlvotes_lh!$A$11:$ZZ$200,66,FALSE)=0,"",VLOOKUP($A192,parlvotes_lh!$A$11:$ZZ$200,66,FALSE)))</f>
        <v/>
      </c>
      <c r="N192" s="220" t="str">
        <f>IF(ISERROR(VLOOKUP($A192,parlvotes_lh!$A$11:$ZZ$200,86,FALSE))=TRUE,"",IF(VLOOKUP($A192,parlvotes_lh!$A$11:$ZZ$200,86,FALSE)=0,"",VLOOKUP($A192,parlvotes_lh!$A$11:$ZZ$200,86,FALSE)))</f>
        <v/>
      </c>
      <c r="O192" s="220" t="str">
        <f>IF(ISERROR(VLOOKUP($A192,parlvotes_lh!$A$11:$ZZ$200,106,FALSE))=TRUE,"",IF(VLOOKUP($A192,parlvotes_lh!$A$11:$ZZ$200,106,FALSE)=0,"",VLOOKUP($A192,parlvotes_lh!$A$11:$ZZ$200,106,FALSE)))</f>
        <v/>
      </c>
      <c r="P192" s="220" t="str">
        <f>IF(ISERROR(VLOOKUP($A192,parlvotes_lh!$A$11:$ZZ$200,126,FALSE))=TRUE,"",IF(VLOOKUP($A192,parlvotes_lh!$A$11:$ZZ$200,126,FALSE)=0,"",VLOOKUP($A192,parlvotes_lh!$A$11:$ZZ$200,126,FALSE)))</f>
        <v/>
      </c>
      <c r="Q192" s="221" t="str">
        <f>IF(ISERROR(VLOOKUP($A192,parlvotes_lh!$A$11:$ZZ$200,146,FALSE))=TRUE,"",IF(VLOOKUP($A192,parlvotes_lh!$A$11:$ZZ$200,146,FALSE)=0,"",VLOOKUP($A192,parlvotes_lh!$A$11:$ZZ$200,146,FALSE)))</f>
        <v/>
      </c>
      <c r="R192" s="221" t="str">
        <f>IF(ISERROR(VLOOKUP($A192,parlvotes_lh!$A$11:$ZZ$200,166,FALSE))=TRUE,"",IF(VLOOKUP($A192,parlvotes_lh!$A$11:$ZZ$200,166,FALSE)=0,"",VLOOKUP($A192,parlvotes_lh!$A$11:$ZZ$200,166,FALSE)))</f>
        <v/>
      </c>
      <c r="S192" s="221" t="str">
        <f>IF(ISERROR(VLOOKUP($A192,parlvotes_lh!$A$11:$ZZ$200,186,FALSE))=TRUE,"",IF(VLOOKUP($A192,parlvotes_lh!$A$11:$ZZ$200,186,FALSE)=0,"",VLOOKUP($A192,parlvotes_lh!$A$11:$ZZ$200,186,FALSE)))</f>
        <v/>
      </c>
      <c r="T192" s="221" t="str">
        <f>IF(ISERROR(VLOOKUP($A192,parlvotes_lh!$A$11:$ZZ$200,206,FALSE))=TRUE,"",IF(VLOOKUP($A192,parlvotes_lh!$A$11:$ZZ$200,206,FALSE)=0,"",VLOOKUP($A192,parlvotes_lh!$A$11:$ZZ$200,206,FALSE)))</f>
        <v/>
      </c>
      <c r="U192" s="221" t="str">
        <f>IF(ISERROR(VLOOKUP($A192,parlvotes_lh!$A$11:$ZZ$200,226,FALSE))=TRUE,"",IF(VLOOKUP($A192,parlvotes_lh!$A$11:$ZZ$200,226,FALSE)=0,"",VLOOKUP($A192,parlvotes_lh!$A$11:$ZZ$200,226,FALSE)))</f>
        <v/>
      </c>
      <c r="V192" s="221" t="str">
        <f>IF(ISERROR(VLOOKUP($A192,parlvotes_lh!$A$11:$ZZ$200,246,FALSE))=TRUE,"",IF(VLOOKUP($A192,parlvotes_lh!$A$11:$ZZ$200,246,FALSE)=0,"",VLOOKUP($A192,parlvotes_lh!$A$11:$ZZ$200,246,FALSE)))</f>
        <v/>
      </c>
      <c r="W192" s="221" t="str">
        <f>IF(ISERROR(VLOOKUP($A192,parlvotes_lh!$A$11:$ZZ$200,266,FALSE))=TRUE,"",IF(VLOOKUP($A192,parlvotes_lh!$A$11:$ZZ$200,266,FALSE)=0,"",VLOOKUP($A192,parlvotes_lh!$A$11:$ZZ$200,266,FALSE)))</f>
        <v/>
      </c>
      <c r="X192" s="221" t="str">
        <f>IF(ISERROR(VLOOKUP($A192,parlvotes_lh!$A$11:$ZZ$200,286,FALSE))=TRUE,"",IF(VLOOKUP($A192,parlvotes_lh!$A$11:$ZZ$200,286,FALSE)=0,"",VLOOKUP($A192,parlvotes_lh!$A$11:$ZZ$200,286,FALSE)))</f>
        <v/>
      </c>
      <c r="Y192" s="221" t="str">
        <f>IF(ISERROR(VLOOKUP($A192,parlvotes_lh!$A$11:$ZZ$200,306,FALSE))=TRUE,"",IF(VLOOKUP($A192,parlvotes_lh!$A$11:$ZZ$200,306,FALSE)=0,"",VLOOKUP($A192,parlvotes_lh!$A$11:$ZZ$200,306,FALSE)))</f>
        <v/>
      </c>
      <c r="Z192" s="221" t="str">
        <f>IF(ISERROR(VLOOKUP($A192,parlvotes_lh!$A$11:$ZZ$200,326,FALSE))=TRUE,"",IF(VLOOKUP($A192,parlvotes_lh!$A$11:$ZZ$200,326,FALSE)=0,"",VLOOKUP($A192,parlvotes_lh!$A$11:$ZZ$200,326,FALSE)))</f>
        <v/>
      </c>
      <c r="AA192" s="221" t="str">
        <f>IF(ISERROR(VLOOKUP($A192,parlvotes_lh!$A$11:$ZZ$200,346,FALSE))=TRUE,"",IF(VLOOKUP($A192,parlvotes_lh!$A$11:$ZZ$200,346,FALSE)=0,"",VLOOKUP($A192,parlvotes_lh!$A$11:$ZZ$200,346,FALSE)))</f>
        <v/>
      </c>
      <c r="AB192" s="221" t="str">
        <f>IF(ISERROR(VLOOKUP($A192,parlvotes_lh!$A$11:$ZZ$200,366,FALSE))=TRUE,"",IF(VLOOKUP($A192,parlvotes_lh!$A$11:$ZZ$200,366,FALSE)=0,"",VLOOKUP($A192,parlvotes_lh!$A$11:$ZZ$200,366,FALSE)))</f>
        <v/>
      </c>
      <c r="AC192" s="221" t="str">
        <f>IF(ISERROR(VLOOKUP($A192,parlvotes_lh!$A$11:$ZZ$200,386,FALSE))=TRUE,"",IF(VLOOKUP($A192,parlvotes_lh!$A$11:$ZZ$200,386,FALSE)=0,"",VLOOKUP($A192,parlvotes_lh!$A$11:$ZZ$200,386,FALSE)))</f>
        <v/>
      </c>
    </row>
    <row r="193" spans="1:29" ht="13.5" customHeight="1" x14ac:dyDescent="0.25">
      <c r="A193" s="215"/>
      <c r="B193" s="98" t="str">
        <f>IF(A193="","",MID(info_weblinks!$C$3,32,3))</f>
        <v/>
      </c>
      <c r="C193" s="98" t="str">
        <f>IF(info_parties!G193="","",info_parties!G193)</f>
        <v/>
      </c>
      <c r="D193" s="98" t="str">
        <f>IF(info_parties!K193="","",info_parties!K193)</f>
        <v/>
      </c>
      <c r="E193" s="98" t="str">
        <f>IF(info_parties!H193="","",info_parties!H193)</f>
        <v/>
      </c>
      <c r="F193" s="216" t="str">
        <f t="shared" si="20"/>
        <v/>
      </c>
      <c r="G193" s="217" t="str">
        <f t="shared" si="21"/>
        <v/>
      </c>
      <c r="H193" s="218" t="str">
        <f t="shared" si="22"/>
        <v/>
      </c>
      <c r="I193" s="219" t="str">
        <f t="shared" si="23"/>
        <v/>
      </c>
      <c r="J193" s="220" t="str">
        <f>IF(ISERROR(VLOOKUP($A193,parlvotes_lh!$A$11:$ZZ$200,6,FALSE))=TRUE,"",IF(VLOOKUP($A193,parlvotes_lh!$A$11:$ZZ$200,6,FALSE)=0,"",VLOOKUP($A193,parlvotes_lh!$A$11:$ZZ$200,6,FALSE)))</f>
        <v/>
      </c>
      <c r="K193" s="220" t="str">
        <f>IF(ISERROR(VLOOKUP($A193,parlvotes_lh!$A$11:$ZZ$200,26,FALSE))=TRUE,"",IF(VLOOKUP($A193,parlvotes_lh!$A$11:$ZZ$200,26,FALSE)=0,"",VLOOKUP($A193,parlvotes_lh!$A$11:$ZZ$200,26,FALSE)))</f>
        <v/>
      </c>
      <c r="L193" s="220" t="str">
        <f>IF(ISERROR(VLOOKUP($A193,parlvotes_lh!$A$11:$ZZ$200,46,FALSE))=TRUE,"",IF(VLOOKUP($A193,parlvotes_lh!$A$11:$ZZ$200,46,FALSE)=0,"",VLOOKUP($A193,parlvotes_lh!$A$11:$ZZ$200,46,FALSE)))</f>
        <v/>
      </c>
      <c r="M193" s="220" t="str">
        <f>IF(ISERROR(VLOOKUP($A193,parlvotes_lh!$A$11:$ZZ$200,66,FALSE))=TRUE,"",IF(VLOOKUP($A193,parlvotes_lh!$A$11:$ZZ$200,66,FALSE)=0,"",VLOOKUP($A193,parlvotes_lh!$A$11:$ZZ$200,66,FALSE)))</f>
        <v/>
      </c>
      <c r="N193" s="220" t="str">
        <f>IF(ISERROR(VLOOKUP($A193,parlvotes_lh!$A$11:$ZZ$200,86,FALSE))=TRUE,"",IF(VLOOKUP($A193,parlvotes_lh!$A$11:$ZZ$200,86,FALSE)=0,"",VLOOKUP($A193,parlvotes_lh!$A$11:$ZZ$200,86,FALSE)))</f>
        <v/>
      </c>
      <c r="O193" s="220" t="str">
        <f>IF(ISERROR(VLOOKUP($A193,parlvotes_lh!$A$11:$ZZ$200,106,FALSE))=TRUE,"",IF(VLOOKUP($A193,parlvotes_lh!$A$11:$ZZ$200,106,FALSE)=0,"",VLOOKUP($A193,parlvotes_lh!$A$11:$ZZ$200,106,FALSE)))</f>
        <v/>
      </c>
      <c r="P193" s="220" t="str">
        <f>IF(ISERROR(VLOOKUP($A193,parlvotes_lh!$A$11:$ZZ$200,126,FALSE))=TRUE,"",IF(VLOOKUP($A193,parlvotes_lh!$A$11:$ZZ$200,126,FALSE)=0,"",VLOOKUP($A193,parlvotes_lh!$A$11:$ZZ$200,126,FALSE)))</f>
        <v/>
      </c>
      <c r="Q193" s="221" t="str">
        <f>IF(ISERROR(VLOOKUP($A193,parlvotes_lh!$A$11:$ZZ$200,146,FALSE))=TRUE,"",IF(VLOOKUP($A193,parlvotes_lh!$A$11:$ZZ$200,146,FALSE)=0,"",VLOOKUP($A193,parlvotes_lh!$A$11:$ZZ$200,146,FALSE)))</f>
        <v/>
      </c>
      <c r="R193" s="221" t="str">
        <f>IF(ISERROR(VLOOKUP($A193,parlvotes_lh!$A$11:$ZZ$200,166,FALSE))=TRUE,"",IF(VLOOKUP($A193,parlvotes_lh!$A$11:$ZZ$200,166,FALSE)=0,"",VLOOKUP($A193,parlvotes_lh!$A$11:$ZZ$200,166,FALSE)))</f>
        <v/>
      </c>
      <c r="S193" s="221" t="str">
        <f>IF(ISERROR(VLOOKUP($A193,parlvotes_lh!$A$11:$ZZ$200,186,FALSE))=TRUE,"",IF(VLOOKUP($A193,parlvotes_lh!$A$11:$ZZ$200,186,FALSE)=0,"",VLOOKUP($A193,parlvotes_lh!$A$11:$ZZ$200,186,FALSE)))</f>
        <v/>
      </c>
      <c r="T193" s="221" t="str">
        <f>IF(ISERROR(VLOOKUP($A193,parlvotes_lh!$A$11:$ZZ$200,206,FALSE))=TRUE,"",IF(VLOOKUP($A193,parlvotes_lh!$A$11:$ZZ$200,206,FALSE)=0,"",VLOOKUP($A193,parlvotes_lh!$A$11:$ZZ$200,206,FALSE)))</f>
        <v/>
      </c>
      <c r="U193" s="221" t="str">
        <f>IF(ISERROR(VLOOKUP($A193,parlvotes_lh!$A$11:$ZZ$200,226,FALSE))=TRUE,"",IF(VLOOKUP($A193,parlvotes_lh!$A$11:$ZZ$200,226,FALSE)=0,"",VLOOKUP($A193,parlvotes_lh!$A$11:$ZZ$200,226,FALSE)))</f>
        <v/>
      </c>
      <c r="V193" s="221" t="str">
        <f>IF(ISERROR(VLOOKUP($A193,parlvotes_lh!$A$11:$ZZ$200,246,FALSE))=TRUE,"",IF(VLOOKUP($A193,parlvotes_lh!$A$11:$ZZ$200,246,FALSE)=0,"",VLOOKUP($A193,parlvotes_lh!$A$11:$ZZ$200,246,FALSE)))</f>
        <v/>
      </c>
      <c r="W193" s="221" t="str">
        <f>IF(ISERROR(VLOOKUP($A193,parlvotes_lh!$A$11:$ZZ$200,266,FALSE))=TRUE,"",IF(VLOOKUP($A193,parlvotes_lh!$A$11:$ZZ$200,266,FALSE)=0,"",VLOOKUP($A193,parlvotes_lh!$A$11:$ZZ$200,266,FALSE)))</f>
        <v/>
      </c>
      <c r="X193" s="221" t="str">
        <f>IF(ISERROR(VLOOKUP($A193,parlvotes_lh!$A$11:$ZZ$200,286,FALSE))=TRUE,"",IF(VLOOKUP($A193,parlvotes_lh!$A$11:$ZZ$200,286,FALSE)=0,"",VLOOKUP($A193,parlvotes_lh!$A$11:$ZZ$200,286,FALSE)))</f>
        <v/>
      </c>
      <c r="Y193" s="221" t="str">
        <f>IF(ISERROR(VLOOKUP($A193,parlvotes_lh!$A$11:$ZZ$200,306,FALSE))=TRUE,"",IF(VLOOKUP($A193,parlvotes_lh!$A$11:$ZZ$200,306,FALSE)=0,"",VLOOKUP($A193,parlvotes_lh!$A$11:$ZZ$200,306,FALSE)))</f>
        <v/>
      </c>
      <c r="Z193" s="221" t="str">
        <f>IF(ISERROR(VLOOKUP($A193,parlvotes_lh!$A$11:$ZZ$200,326,FALSE))=TRUE,"",IF(VLOOKUP($A193,parlvotes_lh!$A$11:$ZZ$200,326,FALSE)=0,"",VLOOKUP($A193,parlvotes_lh!$A$11:$ZZ$200,326,FALSE)))</f>
        <v/>
      </c>
      <c r="AA193" s="221" t="str">
        <f>IF(ISERROR(VLOOKUP($A193,parlvotes_lh!$A$11:$ZZ$200,346,FALSE))=TRUE,"",IF(VLOOKUP($A193,parlvotes_lh!$A$11:$ZZ$200,346,FALSE)=0,"",VLOOKUP($A193,parlvotes_lh!$A$11:$ZZ$200,346,FALSE)))</f>
        <v/>
      </c>
      <c r="AB193" s="221" t="str">
        <f>IF(ISERROR(VLOOKUP($A193,parlvotes_lh!$A$11:$ZZ$200,366,FALSE))=TRUE,"",IF(VLOOKUP($A193,parlvotes_lh!$A$11:$ZZ$200,366,FALSE)=0,"",VLOOKUP($A193,parlvotes_lh!$A$11:$ZZ$200,366,FALSE)))</f>
        <v/>
      </c>
      <c r="AC193" s="221" t="str">
        <f>IF(ISERROR(VLOOKUP($A193,parlvotes_lh!$A$11:$ZZ$200,386,FALSE))=TRUE,"",IF(VLOOKUP($A193,parlvotes_lh!$A$11:$ZZ$200,386,FALSE)=0,"",VLOOKUP($A193,parlvotes_lh!$A$11:$ZZ$200,386,FALSE)))</f>
        <v/>
      </c>
    </row>
    <row r="194" spans="1:29" ht="13.5" customHeight="1" x14ac:dyDescent="0.25">
      <c r="A194" s="215"/>
      <c r="B194" s="98" t="str">
        <f>IF(A194="","",MID(info_weblinks!$C$3,32,3))</f>
        <v/>
      </c>
      <c r="C194" s="98" t="str">
        <f>IF(info_parties!G194="","",info_parties!G194)</f>
        <v/>
      </c>
      <c r="D194" s="98" t="str">
        <f>IF(info_parties!K194="","",info_parties!K194)</f>
        <v/>
      </c>
      <c r="E194" s="98" t="str">
        <f>IF(info_parties!H194="","",info_parties!H194)</f>
        <v/>
      </c>
      <c r="F194" s="216" t="str">
        <f t="shared" ref="F194:F200" si="24">IF(MAX(J194:AC194)=0,"",INDEX(J$1:AC$1,MATCH(TRUE,INDEX((J194:AC194&lt;&gt;""),0),0)))</f>
        <v/>
      </c>
      <c r="G194" s="217" t="str">
        <f t="shared" ref="G194:G200" si="25">IF(MAX(J194:AC194)=0,"",INDEX(J$1:AC$1,1,MATCH(LOOKUP(9.99+307,J194:AC194),J194:AC194,0)))</f>
        <v/>
      </c>
      <c r="H194" s="218" t="str">
        <f t="shared" ref="H194:H200" si="26">IF(MAX(J194:AC194)=0,"",MAX(J194:AC194))</f>
        <v/>
      </c>
      <c r="I194" s="219" t="str">
        <f t="shared" ref="I194:I200" si="27">IF(H194="","",INDEX(J$1:AC$1,1,MATCH(H194,J194:AC194,0)))</f>
        <v/>
      </c>
      <c r="J194" s="220" t="str">
        <f>IF(ISERROR(VLOOKUP($A194,parlvotes_lh!$A$11:$ZZ$200,6,FALSE))=TRUE,"",IF(VLOOKUP($A194,parlvotes_lh!$A$11:$ZZ$200,6,FALSE)=0,"",VLOOKUP($A194,parlvotes_lh!$A$11:$ZZ$200,6,FALSE)))</f>
        <v/>
      </c>
      <c r="K194" s="220" t="str">
        <f>IF(ISERROR(VLOOKUP($A194,parlvotes_lh!$A$11:$ZZ$200,26,FALSE))=TRUE,"",IF(VLOOKUP($A194,parlvotes_lh!$A$11:$ZZ$200,26,FALSE)=0,"",VLOOKUP($A194,parlvotes_lh!$A$11:$ZZ$200,26,FALSE)))</f>
        <v/>
      </c>
      <c r="L194" s="220" t="str">
        <f>IF(ISERROR(VLOOKUP($A194,parlvotes_lh!$A$11:$ZZ$200,46,FALSE))=TRUE,"",IF(VLOOKUP($A194,parlvotes_lh!$A$11:$ZZ$200,46,FALSE)=0,"",VLOOKUP($A194,parlvotes_lh!$A$11:$ZZ$200,46,FALSE)))</f>
        <v/>
      </c>
      <c r="M194" s="220" t="str">
        <f>IF(ISERROR(VLOOKUP($A194,parlvotes_lh!$A$11:$ZZ$200,66,FALSE))=TRUE,"",IF(VLOOKUP($A194,parlvotes_lh!$A$11:$ZZ$200,66,FALSE)=0,"",VLOOKUP($A194,parlvotes_lh!$A$11:$ZZ$200,66,FALSE)))</f>
        <v/>
      </c>
      <c r="N194" s="220" t="str">
        <f>IF(ISERROR(VLOOKUP($A194,parlvotes_lh!$A$11:$ZZ$200,86,FALSE))=TRUE,"",IF(VLOOKUP($A194,parlvotes_lh!$A$11:$ZZ$200,86,FALSE)=0,"",VLOOKUP($A194,parlvotes_lh!$A$11:$ZZ$200,86,FALSE)))</f>
        <v/>
      </c>
      <c r="O194" s="220" t="str">
        <f>IF(ISERROR(VLOOKUP($A194,parlvotes_lh!$A$11:$ZZ$200,106,FALSE))=TRUE,"",IF(VLOOKUP($A194,parlvotes_lh!$A$11:$ZZ$200,106,FALSE)=0,"",VLOOKUP($A194,parlvotes_lh!$A$11:$ZZ$200,106,FALSE)))</f>
        <v/>
      </c>
      <c r="P194" s="220" t="str">
        <f>IF(ISERROR(VLOOKUP($A194,parlvotes_lh!$A$11:$ZZ$200,126,FALSE))=TRUE,"",IF(VLOOKUP($A194,parlvotes_lh!$A$11:$ZZ$200,126,FALSE)=0,"",VLOOKUP($A194,parlvotes_lh!$A$11:$ZZ$200,126,FALSE)))</f>
        <v/>
      </c>
      <c r="Q194" s="221" t="str">
        <f>IF(ISERROR(VLOOKUP($A194,parlvotes_lh!$A$11:$ZZ$200,146,FALSE))=TRUE,"",IF(VLOOKUP($A194,parlvotes_lh!$A$11:$ZZ$200,146,FALSE)=0,"",VLOOKUP($A194,parlvotes_lh!$A$11:$ZZ$200,146,FALSE)))</f>
        <v/>
      </c>
      <c r="R194" s="221" t="str">
        <f>IF(ISERROR(VLOOKUP($A194,parlvotes_lh!$A$11:$ZZ$200,166,FALSE))=TRUE,"",IF(VLOOKUP($A194,parlvotes_lh!$A$11:$ZZ$200,166,FALSE)=0,"",VLOOKUP($A194,parlvotes_lh!$A$11:$ZZ$200,166,FALSE)))</f>
        <v/>
      </c>
      <c r="S194" s="221" t="str">
        <f>IF(ISERROR(VLOOKUP($A194,parlvotes_lh!$A$11:$ZZ$200,186,FALSE))=TRUE,"",IF(VLOOKUP($A194,parlvotes_lh!$A$11:$ZZ$200,186,FALSE)=0,"",VLOOKUP($A194,parlvotes_lh!$A$11:$ZZ$200,186,FALSE)))</f>
        <v/>
      </c>
      <c r="T194" s="221" t="str">
        <f>IF(ISERROR(VLOOKUP($A194,parlvotes_lh!$A$11:$ZZ$200,206,FALSE))=TRUE,"",IF(VLOOKUP($A194,parlvotes_lh!$A$11:$ZZ$200,206,FALSE)=0,"",VLOOKUP($A194,parlvotes_lh!$A$11:$ZZ$200,206,FALSE)))</f>
        <v/>
      </c>
      <c r="U194" s="221" t="str">
        <f>IF(ISERROR(VLOOKUP($A194,parlvotes_lh!$A$11:$ZZ$200,226,FALSE))=TRUE,"",IF(VLOOKUP($A194,parlvotes_lh!$A$11:$ZZ$200,226,FALSE)=0,"",VLOOKUP($A194,parlvotes_lh!$A$11:$ZZ$200,226,FALSE)))</f>
        <v/>
      </c>
      <c r="V194" s="221" t="str">
        <f>IF(ISERROR(VLOOKUP($A194,parlvotes_lh!$A$11:$ZZ$200,246,FALSE))=TRUE,"",IF(VLOOKUP($A194,parlvotes_lh!$A$11:$ZZ$200,246,FALSE)=0,"",VLOOKUP($A194,parlvotes_lh!$A$11:$ZZ$200,246,FALSE)))</f>
        <v/>
      </c>
      <c r="W194" s="221" t="str">
        <f>IF(ISERROR(VLOOKUP($A194,parlvotes_lh!$A$11:$ZZ$200,266,FALSE))=TRUE,"",IF(VLOOKUP($A194,parlvotes_lh!$A$11:$ZZ$200,266,FALSE)=0,"",VLOOKUP($A194,parlvotes_lh!$A$11:$ZZ$200,266,FALSE)))</f>
        <v/>
      </c>
      <c r="X194" s="221" t="str">
        <f>IF(ISERROR(VLOOKUP($A194,parlvotes_lh!$A$11:$ZZ$200,286,FALSE))=TRUE,"",IF(VLOOKUP($A194,parlvotes_lh!$A$11:$ZZ$200,286,FALSE)=0,"",VLOOKUP($A194,parlvotes_lh!$A$11:$ZZ$200,286,FALSE)))</f>
        <v/>
      </c>
      <c r="Y194" s="221" t="str">
        <f>IF(ISERROR(VLOOKUP($A194,parlvotes_lh!$A$11:$ZZ$200,306,FALSE))=TRUE,"",IF(VLOOKUP($A194,parlvotes_lh!$A$11:$ZZ$200,306,FALSE)=0,"",VLOOKUP($A194,parlvotes_lh!$A$11:$ZZ$200,306,FALSE)))</f>
        <v/>
      </c>
      <c r="Z194" s="221" t="str">
        <f>IF(ISERROR(VLOOKUP($A194,parlvotes_lh!$A$11:$ZZ$200,326,FALSE))=TRUE,"",IF(VLOOKUP($A194,parlvotes_lh!$A$11:$ZZ$200,326,FALSE)=0,"",VLOOKUP($A194,parlvotes_lh!$A$11:$ZZ$200,326,FALSE)))</f>
        <v/>
      </c>
      <c r="AA194" s="221" t="str">
        <f>IF(ISERROR(VLOOKUP($A194,parlvotes_lh!$A$11:$ZZ$200,346,FALSE))=TRUE,"",IF(VLOOKUP($A194,parlvotes_lh!$A$11:$ZZ$200,346,FALSE)=0,"",VLOOKUP($A194,parlvotes_lh!$A$11:$ZZ$200,346,FALSE)))</f>
        <v/>
      </c>
      <c r="AB194" s="221" t="str">
        <f>IF(ISERROR(VLOOKUP($A194,parlvotes_lh!$A$11:$ZZ$200,366,FALSE))=TRUE,"",IF(VLOOKUP($A194,parlvotes_lh!$A$11:$ZZ$200,366,FALSE)=0,"",VLOOKUP($A194,parlvotes_lh!$A$11:$ZZ$200,366,FALSE)))</f>
        <v/>
      </c>
      <c r="AC194" s="221" t="str">
        <f>IF(ISERROR(VLOOKUP($A194,parlvotes_lh!$A$11:$ZZ$200,386,FALSE))=TRUE,"",IF(VLOOKUP($A194,parlvotes_lh!$A$11:$ZZ$200,386,FALSE)=0,"",VLOOKUP($A194,parlvotes_lh!$A$11:$ZZ$200,386,FALSE)))</f>
        <v/>
      </c>
    </row>
    <row r="195" spans="1:29" ht="13.5" customHeight="1" x14ac:dyDescent="0.25">
      <c r="A195" s="215"/>
      <c r="B195" s="98" t="str">
        <f>IF(A195="","",MID(info_weblinks!$C$3,32,3))</f>
        <v/>
      </c>
      <c r="C195" s="98" t="str">
        <f>IF(info_parties!G195="","",info_parties!G195)</f>
        <v/>
      </c>
      <c r="D195" s="98" t="str">
        <f>IF(info_parties!K195="","",info_parties!K195)</f>
        <v/>
      </c>
      <c r="E195" s="98" t="str">
        <f>IF(info_parties!H195="","",info_parties!H195)</f>
        <v/>
      </c>
      <c r="F195" s="216" t="str">
        <f t="shared" si="24"/>
        <v/>
      </c>
      <c r="G195" s="217" t="str">
        <f t="shared" si="25"/>
        <v/>
      </c>
      <c r="H195" s="218" t="str">
        <f t="shared" si="26"/>
        <v/>
      </c>
      <c r="I195" s="219" t="str">
        <f t="shared" si="27"/>
        <v/>
      </c>
      <c r="J195" s="220" t="str">
        <f>IF(ISERROR(VLOOKUP($A195,parlvotes_lh!$A$11:$ZZ$200,6,FALSE))=TRUE,"",IF(VLOOKUP($A195,parlvotes_lh!$A$11:$ZZ$200,6,FALSE)=0,"",VLOOKUP($A195,parlvotes_lh!$A$11:$ZZ$200,6,FALSE)))</f>
        <v/>
      </c>
      <c r="K195" s="220" t="str">
        <f>IF(ISERROR(VLOOKUP($A195,parlvotes_lh!$A$11:$ZZ$200,26,FALSE))=TRUE,"",IF(VLOOKUP($A195,parlvotes_lh!$A$11:$ZZ$200,26,FALSE)=0,"",VLOOKUP($A195,parlvotes_lh!$A$11:$ZZ$200,26,FALSE)))</f>
        <v/>
      </c>
      <c r="L195" s="220" t="str">
        <f>IF(ISERROR(VLOOKUP($A195,parlvotes_lh!$A$11:$ZZ$200,46,FALSE))=TRUE,"",IF(VLOOKUP($A195,parlvotes_lh!$A$11:$ZZ$200,46,FALSE)=0,"",VLOOKUP($A195,parlvotes_lh!$A$11:$ZZ$200,46,FALSE)))</f>
        <v/>
      </c>
      <c r="M195" s="220" t="str">
        <f>IF(ISERROR(VLOOKUP($A195,parlvotes_lh!$A$11:$ZZ$200,66,FALSE))=TRUE,"",IF(VLOOKUP($A195,parlvotes_lh!$A$11:$ZZ$200,66,FALSE)=0,"",VLOOKUP($A195,parlvotes_lh!$A$11:$ZZ$200,66,FALSE)))</f>
        <v/>
      </c>
      <c r="N195" s="220" t="str">
        <f>IF(ISERROR(VLOOKUP($A195,parlvotes_lh!$A$11:$ZZ$200,86,FALSE))=TRUE,"",IF(VLOOKUP($A195,parlvotes_lh!$A$11:$ZZ$200,86,FALSE)=0,"",VLOOKUP($A195,parlvotes_lh!$A$11:$ZZ$200,86,FALSE)))</f>
        <v/>
      </c>
      <c r="O195" s="220" t="str">
        <f>IF(ISERROR(VLOOKUP($A195,parlvotes_lh!$A$11:$ZZ$200,106,FALSE))=TRUE,"",IF(VLOOKUP($A195,parlvotes_lh!$A$11:$ZZ$200,106,FALSE)=0,"",VLOOKUP($A195,parlvotes_lh!$A$11:$ZZ$200,106,FALSE)))</f>
        <v/>
      </c>
      <c r="P195" s="220" t="str">
        <f>IF(ISERROR(VLOOKUP($A195,parlvotes_lh!$A$11:$ZZ$200,126,FALSE))=TRUE,"",IF(VLOOKUP($A195,parlvotes_lh!$A$11:$ZZ$200,126,FALSE)=0,"",VLOOKUP($A195,parlvotes_lh!$A$11:$ZZ$200,126,FALSE)))</f>
        <v/>
      </c>
      <c r="Q195" s="221" t="str">
        <f>IF(ISERROR(VLOOKUP($A195,parlvotes_lh!$A$11:$ZZ$200,146,FALSE))=TRUE,"",IF(VLOOKUP($A195,parlvotes_lh!$A$11:$ZZ$200,146,FALSE)=0,"",VLOOKUP($A195,parlvotes_lh!$A$11:$ZZ$200,146,FALSE)))</f>
        <v/>
      </c>
      <c r="R195" s="221" t="str">
        <f>IF(ISERROR(VLOOKUP($A195,parlvotes_lh!$A$11:$ZZ$200,166,FALSE))=TRUE,"",IF(VLOOKUP($A195,parlvotes_lh!$A$11:$ZZ$200,166,FALSE)=0,"",VLOOKUP($A195,parlvotes_lh!$A$11:$ZZ$200,166,FALSE)))</f>
        <v/>
      </c>
      <c r="S195" s="221" t="str">
        <f>IF(ISERROR(VLOOKUP($A195,parlvotes_lh!$A$11:$ZZ$200,186,FALSE))=TRUE,"",IF(VLOOKUP($A195,parlvotes_lh!$A$11:$ZZ$200,186,FALSE)=0,"",VLOOKUP($A195,parlvotes_lh!$A$11:$ZZ$200,186,FALSE)))</f>
        <v/>
      </c>
      <c r="T195" s="221" t="str">
        <f>IF(ISERROR(VLOOKUP($A195,parlvotes_lh!$A$11:$ZZ$200,206,FALSE))=TRUE,"",IF(VLOOKUP($A195,parlvotes_lh!$A$11:$ZZ$200,206,FALSE)=0,"",VLOOKUP($A195,parlvotes_lh!$A$11:$ZZ$200,206,FALSE)))</f>
        <v/>
      </c>
      <c r="U195" s="221" t="str">
        <f>IF(ISERROR(VLOOKUP($A195,parlvotes_lh!$A$11:$ZZ$200,226,FALSE))=TRUE,"",IF(VLOOKUP($A195,parlvotes_lh!$A$11:$ZZ$200,226,FALSE)=0,"",VLOOKUP($A195,parlvotes_lh!$A$11:$ZZ$200,226,FALSE)))</f>
        <v/>
      </c>
      <c r="V195" s="221" t="str">
        <f>IF(ISERROR(VLOOKUP($A195,parlvotes_lh!$A$11:$ZZ$200,246,FALSE))=TRUE,"",IF(VLOOKUP($A195,parlvotes_lh!$A$11:$ZZ$200,246,FALSE)=0,"",VLOOKUP($A195,parlvotes_lh!$A$11:$ZZ$200,246,FALSE)))</f>
        <v/>
      </c>
      <c r="W195" s="221" t="str">
        <f>IF(ISERROR(VLOOKUP($A195,parlvotes_lh!$A$11:$ZZ$200,266,FALSE))=TRUE,"",IF(VLOOKUP($A195,parlvotes_lh!$A$11:$ZZ$200,266,FALSE)=0,"",VLOOKUP($A195,parlvotes_lh!$A$11:$ZZ$200,266,FALSE)))</f>
        <v/>
      </c>
      <c r="X195" s="221" t="str">
        <f>IF(ISERROR(VLOOKUP($A195,parlvotes_lh!$A$11:$ZZ$200,286,FALSE))=TRUE,"",IF(VLOOKUP($A195,parlvotes_lh!$A$11:$ZZ$200,286,FALSE)=0,"",VLOOKUP($A195,parlvotes_lh!$A$11:$ZZ$200,286,FALSE)))</f>
        <v/>
      </c>
      <c r="Y195" s="221" t="str">
        <f>IF(ISERROR(VLOOKUP($A195,parlvotes_lh!$A$11:$ZZ$200,306,FALSE))=TRUE,"",IF(VLOOKUP($A195,parlvotes_lh!$A$11:$ZZ$200,306,FALSE)=0,"",VLOOKUP($A195,parlvotes_lh!$A$11:$ZZ$200,306,FALSE)))</f>
        <v/>
      </c>
      <c r="Z195" s="221" t="str">
        <f>IF(ISERROR(VLOOKUP($A195,parlvotes_lh!$A$11:$ZZ$200,326,FALSE))=TRUE,"",IF(VLOOKUP($A195,parlvotes_lh!$A$11:$ZZ$200,326,FALSE)=0,"",VLOOKUP($A195,parlvotes_lh!$A$11:$ZZ$200,326,FALSE)))</f>
        <v/>
      </c>
      <c r="AA195" s="221" t="str">
        <f>IF(ISERROR(VLOOKUP($A195,parlvotes_lh!$A$11:$ZZ$200,346,FALSE))=TRUE,"",IF(VLOOKUP($A195,parlvotes_lh!$A$11:$ZZ$200,346,FALSE)=0,"",VLOOKUP($A195,parlvotes_lh!$A$11:$ZZ$200,346,FALSE)))</f>
        <v/>
      </c>
      <c r="AB195" s="221" t="str">
        <f>IF(ISERROR(VLOOKUP($A195,parlvotes_lh!$A$11:$ZZ$200,366,FALSE))=TRUE,"",IF(VLOOKUP($A195,parlvotes_lh!$A$11:$ZZ$200,366,FALSE)=0,"",VLOOKUP($A195,parlvotes_lh!$A$11:$ZZ$200,366,FALSE)))</f>
        <v/>
      </c>
      <c r="AC195" s="221" t="str">
        <f>IF(ISERROR(VLOOKUP($A195,parlvotes_lh!$A$11:$ZZ$200,386,FALSE))=TRUE,"",IF(VLOOKUP($A195,parlvotes_lh!$A$11:$ZZ$200,386,FALSE)=0,"",VLOOKUP($A195,parlvotes_lh!$A$11:$ZZ$200,386,FALSE)))</f>
        <v/>
      </c>
    </row>
    <row r="196" spans="1:29" ht="13.5" customHeight="1" x14ac:dyDescent="0.25">
      <c r="A196" s="215"/>
      <c r="B196" s="98" t="str">
        <f>IF(A196="","",MID(info_weblinks!$C$3,32,3))</f>
        <v/>
      </c>
      <c r="C196" s="98" t="str">
        <f>IF(info_parties!G196="","",info_parties!G196)</f>
        <v/>
      </c>
      <c r="D196" s="98" t="str">
        <f>IF(info_parties!K196="","",info_parties!K196)</f>
        <v/>
      </c>
      <c r="E196" s="98" t="str">
        <f>IF(info_parties!H196="","",info_parties!H196)</f>
        <v/>
      </c>
      <c r="F196" s="216" t="str">
        <f t="shared" si="24"/>
        <v/>
      </c>
      <c r="G196" s="217" t="str">
        <f t="shared" si="25"/>
        <v/>
      </c>
      <c r="H196" s="218" t="str">
        <f t="shared" si="26"/>
        <v/>
      </c>
      <c r="I196" s="219" t="str">
        <f t="shared" si="27"/>
        <v/>
      </c>
      <c r="J196" s="220" t="str">
        <f>IF(ISERROR(VLOOKUP($A196,parlvotes_lh!$A$11:$ZZ$200,6,FALSE))=TRUE,"",IF(VLOOKUP($A196,parlvotes_lh!$A$11:$ZZ$200,6,FALSE)=0,"",VLOOKUP($A196,parlvotes_lh!$A$11:$ZZ$200,6,FALSE)))</f>
        <v/>
      </c>
      <c r="K196" s="220" t="str">
        <f>IF(ISERROR(VLOOKUP($A196,parlvotes_lh!$A$11:$ZZ$200,26,FALSE))=TRUE,"",IF(VLOOKUP($A196,parlvotes_lh!$A$11:$ZZ$200,26,FALSE)=0,"",VLOOKUP($A196,parlvotes_lh!$A$11:$ZZ$200,26,FALSE)))</f>
        <v/>
      </c>
      <c r="L196" s="220" t="str">
        <f>IF(ISERROR(VLOOKUP($A196,parlvotes_lh!$A$11:$ZZ$200,46,FALSE))=TRUE,"",IF(VLOOKUP($A196,parlvotes_lh!$A$11:$ZZ$200,46,FALSE)=0,"",VLOOKUP($A196,parlvotes_lh!$A$11:$ZZ$200,46,FALSE)))</f>
        <v/>
      </c>
      <c r="M196" s="220" t="str">
        <f>IF(ISERROR(VLOOKUP($A196,parlvotes_lh!$A$11:$ZZ$200,66,FALSE))=TRUE,"",IF(VLOOKUP($A196,parlvotes_lh!$A$11:$ZZ$200,66,FALSE)=0,"",VLOOKUP($A196,parlvotes_lh!$A$11:$ZZ$200,66,FALSE)))</f>
        <v/>
      </c>
      <c r="N196" s="220" t="str">
        <f>IF(ISERROR(VLOOKUP($A196,parlvotes_lh!$A$11:$ZZ$200,86,FALSE))=TRUE,"",IF(VLOOKUP($A196,parlvotes_lh!$A$11:$ZZ$200,86,FALSE)=0,"",VLOOKUP($A196,parlvotes_lh!$A$11:$ZZ$200,86,FALSE)))</f>
        <v/>
      </c>
      <c r="O196" s="220" t="str">
        <f>IF(ISERROR(VLOOKUP($A196,parlvotes_lh!$A$11:$ZZ$200,106,FALSE))=TRUE,"",IF(VLOOKUP($A196,parlvotes_lh!$A$11:$ZZ$200,106,FALSE)=0,"",VLOOKUP($A196,parlvotes_lh!$A$11:$ZZ$200,106,FALSE)))</f>
        <v/>
      </c>
      <c r="P196" s="220" t="str">
        <f>IF(ISERROR(VLOOKUP($A196,parlvotes_lh!$A$11:$ZZ$200,126,FALSE))=TRUE,"",IF(VLOOKUP($A196,parlvotes_lh!$A$11:$ZZ$200,126,FALSE)=0,"",VLOOKUP($A196,parlvotes_lh!$A$11:$ZZ$200,126,FALSE)))</f>
        <v/>
      </c>
      <c r="Q196" s="221" t="str">
        <f>IF(ISERROR(VLOOKUP($A196,parlvotes_lh!$A$11:$ZZ$200,146,FALSE))=TRUE,"",IF(VLOOKUP($A196,parlvotes_lh!$A$11:$ZZ$200,146,FALSE)=0,"",VLOOKUP($A196,parlvotes_lh!$A$11:$ZZ$200,146,FALSE)))</f>
        <v/>
      </c>
      <c r="R196" s="221" t="str">
        <f>IF(ISERROR(VLOOKUP($A196,parlvotes_lh!$A$11:$ZZ$200,166,FALSE))=TRUE,"",IF(VLOOKUP($A196,parlvotes_lh!$A$11:$ZZ$200,166,FALSE)=0,"",VLOOKUP($A196,parlvotes_lh!$A$11:$ZZ$200,166,FALSE)))</f>
        <v/>
      </c>
      <c r="S196" s="221" t="str">
        <f>IF(ISERROR(VLOOKUP($A196,parlvotes_lh!$A$11:$ZZ$200,186,FALSE))=TRUE,"",IF(VLOOKUP($A196,parlvotes_lh!$A$11:$ZZ$200,186,FALSE)=0,"",VLOOKUP($A196,parlvotes_lh!$A$11:$ZZ$200,186,FALSE)))</f>
        <v/>
      </c>
      <c r="T196" s="221" t="str">
        <f>IF(ISERROR(VLOOKUP($A196,parlvotes_lh!$A$11:$ZZ$200,206,FALSE))=TRUE,"",IF(VLOOKUP($A196,parlvotes_lh!$A$11:$ZZ$200,206,FALSE)=0,"",VLOOKUP($A196,parlvotes_lh!$A$11:$ZZ$200,206,FALSE)))</f>
        <v/>
      </c>
      <c r="U196" s="221" t="str">
        <f>IF(ISERROR(VLOOKUP($A196,parlvotes_lh!$A$11:$ZZ$200,226,FALSE))=TRUE,"",IF(VLOOKUP($A196,parlvotes_lh!$A$11:$ZZ$200,226,FALSE)=0,"",VLOOKUP($A196,parlvotes_lh!$A$11:$ZZ$200,226,FALSE)))</f>
        <v/>
      </c>
      <c r="V196" s="221" t="str">
        <f>IF(ISERROR(VLOOKUP($A196,parlvotes_lh!$A$11:$ZZ$200,246,FALSE))=TRUE,"",IF(VLOOKUP($A196,parlvotes_lh!$A$11:$ZZ$200,246,FALSE)=0,"",VLOOKUP($A196,parlvotes_lh!$A$11:$ZZ$200,246,FALSE)))</f>
        <v/>
      </c>
      <c r="W196" s="221" t="str">
        <f>IF(ISERROR(VLOOKUP($A196,parlvotes_lh!$A$11:$ZZ$200,266,FALSE))=TRUE,"",IF(VLOOKUP($A196,parlvotes_lh!$A$11:$ZZ$200,266,FALSE)=0,"",VLOOKUP($A196,parlvotes_lh!$A$11:$ZZ$200,266,FALSE)))</f>
        <v/>
      </c>
      <c r="X196" s="221" t="str">
        <f>IF(ISERROR(VLOOKUP($A196,parlvotes_lh!$A$11:$ZZ$200,286,FALSE))=TRUE,"",IF(VLOOKUP($A196,parlvotes_lh!$A$11:$ZZ$200,286,FALSE)=0,"",VLOOKUP($A196,parlvotes_lh!$A$11:$ZZ$200,286,FALSE)))</f>
        <v/>
      </c>
      <c r="Y196" s="221" t="str">
        <f>IF(ISERROR(VLOOKUP($A196,parlvotes_lh!$A$11:$ZZ$200,306,FALSE))=TRUE,"",IF(VLOOKUP($A196,parlvotes_lh!$A$11:$ZZ$200,306,FALSE)=0,"",VLOOKUP($A196,parlvotes_lh!$A$11:$ZZ$200,306,FALSE)))</f>
        <v/>
      </c>
      <c r="Z196" s="221" t="str">
        <f>IF(ISERROR(VLOOKUP($A196,parlvotes_lh!$A$11:$ZZ$200,326,FALSE))=TRUE,"",IF(VLOOKUP($A196,parlvotes_lh!$A$11:$ZZ$200,326,FALSE)=0,"",VLOOKUP($A196,parlvotes_lh!$A$11:$ZZ$200,326,FALSE)))</f>
        <v/>
      </c>
      <c r="AA196" s="221" t="str">
        <f>IF(ISERROR(VLOOKUP($A196,parlvotes_lh!$A$11:$ZZ$200,346,FALSE))=TRUE,"",IF(VLOOKUP($A196,parlvotes_lh!$A$11:$ZZ$200,346,FALSE)=0,"",VLOOKUP($A196,parlvotes_lh!$A$11:$ZZ$200,346,FALSE)))</f>
        <v/>
      </c>
      <c r="AB196" s="221" t="str">
        <f>IF(ISERROR(VLOOKUP($A196,parlvotes_lh!$A$11:$ZZ$200,366,FALSE))=TRUE,"",IF(VLOOKUP($A196,parlvotes_lh!$A$11:$ZZ$200,366,FALSE)=0,"",VLOOKUP($A196,parlvotes_lh!$A$11:$ZZ$200,366,FALSE)))</f>
        <v/>
      </c>
      <c r="AC196" s="221" t="str">
        <f>IF(ISERROR(VLOOKUP($A196,parlvotes_lh!$A$11:$ZZ$200,386,FALSE))=TRUE,"",IF(VLOOKUP($A196,parlvotes_lh!$A$11:$ZZ$200,386,FALSE)=0,"",VLOOKUP($A196,parlvotes_lh!$A$11:$ZZ$200,386,FALSE)))</f>
        <v/>
      </c>
    </row>
    <row r="197" spans="1:29" ht="13.5" customHeight="1" x14ac:dyDescent="0.25">
      <c r="A197" s="215"/>
      <c r="B197" s="98" t="str">
        <f>IF(A197="","",MID(info_weblinks!$C$3,32,3))</f>
        <v/>
      </c>
      <c r="C197" s="98" t="str">
        <f>IF(info_parties!G197="","",info_parties!G197)</f>
        <v/>
      </c>
      <c r="D197" s="98" t="str">
        <f>IF(info_parties!K197="","",info_parties!K197)</f>
        <v/>
      </c>
      <c r="E197" s="98" t="str">
        <f>IF(info_parties!H197="","",info_parties!H197)</f>
        <v/>
      </c>
      <c r="F197" s="216" t="str">
        <f t="shared" si="24"/>
        <v/>
      </c>
      <c r="G197" s="217" t="str">
        <f t="shared" si="25"/>
        <v/>
      </c>
      <c r="H197" s="218" t="str">
        <f t="shared" si="26"/>
        <v/>
      </c>
      <c r="I197" s="219" t="str">
        <f t="shared" si="27"/>
        <v/>
      </c>
      <c r="J197" s="220" t="str">
        <f>IF(ISERROR(VLOOKUP($A197,parlvotes_lh!$A$11:$ZZ$200,6,FALSE))=TRUE,"",IF(VLOOKUP($A197,parlvotes_lh!$A$11:$ZZ$200,6,FALSE)=0,"",VLOOKUP($A197,parlvotes_lh!$A$11:$ZZ$200,6,FALSE)))</f>
        <v/>
      </c>
      <c r="K197" s="220" t="str">
        <f>IF(ISERROR(VLOOKUP($A197,parlvotes_lh!$A$11:$ZZ$200,26,FALSE))=TRUE,"",IF(VLOOKUP($A197,parlvotes_lh!$A$11:$ZZ$200,26,FALSE)=0,"",VLOOKUP($A197,parlvotes_lh!$A$11:$ZZ$200,26,FALSE)))</f>
        <v/>
      </c>
      <c r="L197" s="220" t="str">
        <f>IF(ISERROR(VLOOKUP($A197,parlvotes_lh!$A$11:$ZZ$200,46,FALSE))=TRUE,"",IF(VLOOKUP($A197,parlvotes_lh!$A$11:$ZZ$200,46,FALSE)=0,"",VLOOKUP($A197,parlvotes_lh!$A$11:$ZZ$200,46,FALSE)))</f>
        <v/>
      </c>
      <c r="M197" s="220" t="str">
        <f>IF(ISERROR(VLOOKUP($A197,parlvotes_lh!$A$11:$ZZ$200,66,FALSE))=TRUE,"",IF(VLOOKUP($A197,parlvotes_lh!$A$11:$ZZ$200,66,FALSE)=0,"",VLOOKUP($A197,parlvotes_lh!$A$11:$ZZ$200,66,FALSE)))</f>
        <v/>
      </c>
      <c r="N197" s="220" t="str">
        <f>IF(ISERROR(VLOOKUP($A197,parlvotes_lh!$A$11:$ZZ$200,86,FALSE))=TRUE,"",IF(VLOOKUP($A197,parlvotes_lh!$A$11:$ZZ$200,86,FALSE)=0,"",VLOOKUP($A197,parlvotes_lh!$A$11:$ZZ$200,86,FALSE)))</f>
        <v/>
      </c>
      <c r="O197" s="220" t="str">
        <f>IF(ISERROR(VLOOKUP($A197,parlvotes_lh!$A$11:$ZZ$200,106,FALSE))=TRUE,"",IF(VLOOKUP($A197,parlvotes_lh!$A$11:$ZZ$200,106,FALSE)=0,"",VLOOKUP($A197,parlvotes_lh!$A$11:$ZZ$200,106,FALSE)))</f>
        <v/>
      </c>
      <c r="P197" s="220" t="str">
        <f>IF(ISERROR(VLOOKUP($A197,parlvotes_lh!$A$11:$ZZ$200,126,FALSE))=TRUE,"",IF(VLOOKUP($A197,parlvotes_lh!$A$11:$ZZ$200,126,FALSE)=0,"",VLOOKUP($A197,parlvotes_lh!$A$11:$ZZ$200,126,FALSE)))</f>
        <v/>
      </c>
      <c r="Q197" s="221" t="str">
        <f>IF(ISERROR(VLOOKUP($A197,parlvotes_lh!$A$11:$ZZ$200,146,FALSE))=TRUE,"",IF(VLOOKUP($A197,parlvotes_lh!$A$11:$ZZ$200,146,FALSE)=0,"",VLOOKUP($A197,parlvotes_lh!$A$11:$ZZ$200,146,FALSE)))</f>
        <v/>
      </c>
      <c r="R197" s="221" t="str">
        <f>IF(ISERROR(VLOOKUP($A197,parlvotes_lh!$A$11:$ZZ$200,166,FALSE))=TRUE,"",IF(VLOOKUP($A197,parlvotes_lh!$A$11:$ZZ$200,166,FALSE)=0,"",VLOOKUP($A197,parlvotes_lh!$A$11:$ZZ$200,166,FALSE)))</f>
        <v/>
      </c>
      <c r="S197" s="221" t="str">
        <f>IF(ISERROR(VLOOKUP($A197,parlvotes_lh!$A$11:$ZZ$200,186,FALSE))=TRUE,"",IF(VLOOKUP($A197,parlvotes_lh!$A$11:$ZZ$200,186,FALSE)=0,"",VLOOKUP($A197,parlvotes_lh!$A$11:$ZZ$200,186,FALSE)))</f>
        <v/>
      </c>
      <c r="T197" s="221" t="str">
        <f>IF(ISERROR(VLOOKUP($A197,parlvotes_lh!$A$11:$ZZ$200,206,FALSE))=TRUE,"",IF(VLOOKUP($A197,parlvotes_lh!$A$11:$ZZ$200,206,FALSE)=0,"",VLOOKUP($A197,parlvotes_lh!$A$11:$ZZ$200,206,FALSE)))</f>
        <v/>
      </c>
      <c r="U197" s="221" t="str">
        <f>IF(ISERROR(VLOOKUP($A197,parlvotes_lh!$A$11:$ZZ$200,226,FALSE))=TRUE,"",IF(VLOOKUP($A197,parlvotes_lh!$A$11:$ZZ$200,226,FALSE)=0,"",VLOOKUP($A197,parlvotes_lh!$A$11:$ZZ$200,226,FALSE)))</f>
        <v/>
      </c>
      <c r="V197" s="221" t="str">
        <f>IF(ISERROR(VLOOKUP($A197,parlvotes_lh!$A$11:$ZZ$200,246,FALSE))=TRUE,"",IF(VLOOKUP($A197,parlvotes_lh!$A$11:$ZZ$200,246,FALSE)=0,"",VLOOKUP($A197,parlvotes_lh!$A$11:$ZZ$200,246,FALSE)))</f>
        <v/>
      </c>
      <c r="W197" s="221" t="str">
        <f>IF(ISERROR(VLOOKUP($A197,parlvotes_lh!$A$11:$ZZ$200,266,FALSE))=TRUE,"",IF(VLOOKUP($A197,parlvotes_lh!$A$11:$ZZ$200,266,FALSE)=0,"",VLOOKUP($A197,parlvotes_lh!$A$11:$ZZ$200,266,FALSE)))</f>
        <v/>
      </c>
      <c r="X197" s="221" t="str">
        <f>IF(ISERROR(VLOOKUP($A197,parlvotes_lh!$A$11:$ZZ$200,286,FALSE))=TRUE,"",IF(VLOOKUP($A197,parlvotes_lh!$A$11:$ZZ$200,286,FALSE)=0,"",VLOOKUP($A197,parlvotes_lh!$A$11:$ZZ$200,286,FALSE)))</f>
        <v/>
      </c>
      <c r="Y197" s="221" t="str">
        <f>IF(ISERROR(VLOOKUP($A197,parlvotes_lh!$A$11:$ZZ$200,306,FALSE))=TRUE,"",IF(VLOOKUP($A197,parlvotes_lh!$A$11:$ZZ$200,306,FALSE)=0,"",VLOOKUP($A197,parlvotes_lh!$A$11:$ZZ$200,306,FALSE)))</f>
        <v/>
      </c>
      <c r="Z197" s="221" t="str">
        <f>IF(ISERROR(VLOOKUP($A197,parlvotes_lh!$A$11:$ZZ$200,326,FALSE))=TRUE,"",IF(VLOOKUP($A197,parlvotes_lh!$A$11:$ZZ$200,326,FALSE)=0,"",VLOOKUP($A197,parlvotes_lh!$A$11:$ZZ$200,326,FALSE)))</f>
        <v/>
      </c>
      <c r="AA197" s="221" t="str">
        <f>IF(ISERROR(VLOOKUP($A197,parlvotes_lh!$A$11:$ZZ$200,346,FALSE))=TRUE,"",IF(VLOOKUP($A197,parlvotes_lh!$A$11:$ZZ$200,346,FALSE)=0,"",VLOOKUP($A197,parlvotes_lh!$A$11:$ZZ$200,346,FALSE)))</f>
        <v/>
      </c>
      <c r="AB197" s="221" t="str">
        <f>IF(ISERROR(VLOOKUP($A197,parlvotes_lh!$A$11:$ZZ$200,366,FALSE))=TRUE,"",IF(VLOOKUP($A197,parlvotes_lh!$A$11:$ZZ$200,366,FALSE)=0,"",VLOOKUP($A197,parlvotes_lh!$A$11:$ZZ$200,366,FALSE)))</f>
        <v/>
      </c>
      <c r="AC197" s="221" t="str">
        <f>IF(ISERROR(VLOOKUP($A197,parlvotes_lh!$A$11:$ZZ$200,386,FALSE))=TRUE,"",IF(VLOOKUP($A197,parlvotes_lh!$A$11:$ZZ$200,386,FALSE)=0,"",VLOOKUP($A197,parlvotes_lh!$A$11:$ZZ$200,386,FALSE)))</f>
        <v/>
      </c>
    </row>
    <row r="198" spans="1:29" ht="13.5" customHeight="1" x14ac:dyDescent="0.25">
      <c r="A198" s="215"/>
      <c r="B198" s="98" t="str">
        <f>IF(A198="","",MID(info_weblinks!$C$3,32,3))</f>
        <v/>
      </c>
      <c r="C198" s="98" t="str">
        <f>IF(info_parties!G198="","",info_parties!G198)</f>
        <v/>
      </c>
      <c r="D198" s="98" t="str">
        <f>IF(info_parties!K198="","",info_parties!K198)</f>
        <v/>
      </c>
      <c r="E198" s="98" t="str">
        <f>IF(info_parties!H198="","",info_parties!H198)</f>
        <v/>
      </c>
      <c r="F198" s="216" t="str">
        <f t="shared" si="24"/>
        <v/>
      </c>
      <c r="G198" s="217" t="str">
        <f t="shared" si="25"/>
        <v/>
      </c>
      <c r="H198" s="218" t="str">
        <f t="shared" si="26"/>
        <v/>
      </c>
      <c r="I198" s="219" t="str">
        <f t="shared" si="27"/>
        <v/>
      </c>
      <c r="J198" s="220" t="str">
        <f>IF(ISERROR(VLOOKUP($A198,parlvotes_lh!$A$11:$ZZ$200,6,FALSE))=TRUE,"",IF(VLOOKUP($A198,parlvotes_lh!$A$11:$ZZ$200,6,FALSE)=0,"",VLOOKUP($A198,parlvotes_lh!$A$11:$ZZ$200,6,FALSE)))</f>
        <v/>
      </c>
      <c r="K198" s="220" t="str">
        <f>IF(ISERROR(VLOOKUP($A198,parlvotes_lh!$A$11:$ZZ$200,26,FALSE))=TRUE,"",IF(VLOOKUP($A198,parlvotes_lh!$A$11:$ZZ$200,26,FALSE)=0,"",VLOOKUP($A198,parlvotes_lh!$A$11:$ZZ$200,26,FALSE)))</f>
        <v/>
      </c>
      <c r="L198" s="220" t="str">
        <f>IF(ISERROR(VLOOKUP($A198,parlvotes_lh!$A$11:$ZZ$200,46,FALSE))=TRUE,"",IF(VLOOKUP($A198,parlvotes_lh!$A$11:$ZZ$200,46,FALSE)=0,"",VLOOKUP($A198,parlvotes_lh!$A$11:$ZZ$200,46,FALSE)))</f>
        <v/>
      </c>
      <c r="M198" s="220" t="str">
        <f>IF(ISERROR(VLOOKUP($A198,parlvotes_lh!$A$11:$ZZ$200,66,FALSE))=TRUE,"",IF(VLOOKUP($A198,parlvotes_lh!$A$11:$ZZ$200,66,FALSE)=0,"",VLOOKUP($A198,parlvotes_lh!$A$11:$ZZ$200,66,FALSE)))</f>
        <v/>
      </c>
      <c r="N198" s="220" t="str">
        <f>IF(ISERROR(VLOOKUP($A198,parlvotes_lh!$A$11:$ZZ$200,86,FALSE))=TRUE,"",IF(VLOOKUP($A198,parlvotes_lh!$A$11:$ZZ$200,86,FALSE)=0,"",VLOOKUP($A198,parlvotes_lh!$A$11:$ZZ$200,86,FALSE)))</f>
        <v/>
      </c>
      <c r="O198" s="220" t="str">
        <f>IF(ISERROR(VLOOKUP($A198,parlvotes_lh!$A$11:$ZZ$200,106,FALSE))=TRUE,"",IF(VLOOKUP($A198,parlvotes_lh!$A$11:$ZZ$200,106,FALSE)=0,"",VLOOKUP($A198,parlvotes_lh!$A$11:$ZZ$200,106,FALSE)))</f>
        <v/>
      </c>
      <c r="P198" s="220" t="str">
        <f>IF(ISERROR(VLOOKUP($A198,parlvotes_lh!$A$11:$ZZ$200,126,FALSE))=TRUE,"",IF(VLOOKUP($A198,parlvotes_lh!$A$11:$ZZ$200,126,FALSE)=0,"",VLOOKUP($A198,parlvotes_lh!$A$11:$ZZ$200,126,FALSE)))</f>
        <v/>
      </c>
      <c r="Q198" s="221" t="str">
        <f>IF(ISERROR(VLOOKUP($A198,parlvotes_lh!$A$11:$ZZ$200,146,FALSE))=TRUE,"",IF(VLOOKUP($A198,parlvotes_lh!$A$11:$ZZ$200,146,FALSE)=0,"",VLOOKUP($A198,parlvotes_lh!$A$11:$ZZ$200,146,FALSE)))</f>
        <v/>
      </c>
      <c r="R198" s="221" t="str">
        <f>IF(ISERROR(VLOOKUP($A198,parlvotes_lh!$A$11:$ZZ$200,166,FALSE))=TRUE,"",IF(VLOOKUP($A198,parlvotes_lh!$A$11:$ZZ$200,166,FALSE)=0,"",VLOOKUP($A198,parlvotes_lh!$A$11:$ZZ$200,166,FALSE)))</f>
        <v/>
      </c>
      <c r="S198" s="221" t="str">
        <f>IF(ISERROR(VLOOKUP($A198,parlvotes_lh!$A$11:$ZZ$200,186,FALSE))=TRUE,"",IF(VLOOKUP($A198,parlvotes_lh!$A$11:$ZZ$200,186,FALSE)=0,"",VLOOKUP($A198,parlvotes_lh!$A$11:$ZZ$200,186,FALSE)))</f>
        <v/>
      </c>
      <c r="T198" s="221" t="str">
        <f>IF(ISERROR(VLOOKUP($A198,parlvotes_lh!$A$11:$ZZ$200,206,FALSE))=TRUE,"",IF(VLOOKUP($A198,parlvotes_lh!$A$11:$ZZ$200,206,FALSE)=0,"",VLOOKUP($A198,parlvotes_lh!$A$11:$ZZ$200,206,FALSE)))</f>
        <v/>
      </c>
      <c r="U198" s="221" t="str">
        <f>IF(ISERROR(VLOOKUP($A198,parlvotes_lh!$A$11:$ZZ$200,226,FALSE))=TRUE,"",IF(VLOOKUP($A198,parlvotes_lh!$A$11:$ZZ$200,226,FALSE)=0,"",VLOOKUP($A198,parlvotes_lh!$A$11:$ZZ$200,226,FALSE)))</f>
        <v/>
      </c>
      <c r="V198" s="221" t="str">
        <f>IF(ISERROR(VLOOKUP($A198,parlvotes_lh!$A$11:$ZZ$200,246,FALSE))=TRUE,"",IF(VLOOKUP($A198,parlvotes_lh!$A$11:$ZZ$200,246,FALSE)=0,"",VLOOKUP($A198,parlvotes_lh!$A$11:$ZZ$200,246,FALSE)))</f>
        <v/>
      </c>
      <c r="W198" s="221" t="str">
        <f>IF(ISERROR(VLOOKUP($A198,parlvotes_lh!$A$11:$ZZ$200,266,FALSE))=TRUE,"",IF(VLOOKUP($A198,parlvotes_lh!$A$11:$ZZ$200,266,FALSE)=0,"",VLOOKUP($A198,parlvotes_lh!$A$11:$ZZ$200,266,FALSE)))</f>
        <v/>
      </c>
      <c r="X198" s="221" t="str">
        <f>IF(ISERROR(VLOOKUP($A198,parlvotes_lh!$A$11:$ZZ$200,286,FALSE))=TRUE,"",IF(VLOOKUP($A198,parlvotes_lh!$A$11:$ZZ$200,286,FALSE)=0,"",VLOOKUP($A198,parlvotes_lh!$A$11:$ZZ$200,286,FALSE)))</f>
        <v/>
      </c>
      <c r="Y198" s="221" t="str">
        <f>IF(ISERROR(VLOOKUP($A198,parlvotes_lh!$A$11:$ZZ$200,306,FALSE))=TRUE,"",IF(VLOOKUP($A198,parlvotes_lh!$A$11:$ZZ$200,306,FALSE)=0,"",VLOOKUP($A198,parlvotes_lh!$A$11:$ZZ$200,306,FALSE)))</f>
        <v/>
      </c>
      <c r="Z198" s="221" t="str">
        <f>IF(ISERROR(VLOOKUP($A198,parlvotes_lh!$A$11:$ZZ$200,326,FALSE))=TRUE,"",IF(VLOOKUP($A198,parlvotes_lh!$A$11:$ZZ$200,326,FALSE)=0,"",VLOOKUP($A198,parlvotes_lh!$A$11:$ZZ$200,326,FALSE)))</f>
        <v/>
      </c>
      <c r="AA198" s="221" t="str">
        <f>IF(ISERROR(VLOOKUP($A198,parlvotes_lh!$A$11:$ZZ$200,346,FALSE))=TRUE,"",IF(VLOOKUP($A198,parlvotes_lh!$A$11:$ZZ$200,346,FALSE)=0,"",VLOOKUP($A198,parlvotes_lh!$A$11:$ZZ$200,346,FALSE)))</f>
        <v/>
      </c>
      <c r="AB198" s="221" t="str">
        <f>IF(ISERROR(VLOOKUP($A198,parlvotes_lh!$A$11:$ZZ$200,366,FALSE))=TRUE,"",IF(VLOOKUP($A198,parlvotes_lh!$A$11:$ZZ$200,366,FALSE)=0,"",VLOOKUP($A198,parlvotes_lh!$A$11:$ZZ$200,366,FALSE)))</f>
        <v/>
      </c>
      <c r="AC198" s="221" t="str">
        <f>IF(ISERROR(VLOOKUP($A198,parlvotes_lh!$A$11:$ZZ$200,386,FALSE))=TRUE,"",IF(VLOOKUP($A198,parlvotes_lh!$A$11:$ZZ$200,386,FALSE)=0,"",VLOOKUP($A198,parlvotes_lh!$A$11:$ZZ$200,386,FALSE)))</f>
        <v/>
      </c>
    </row>
    <row r="199" spans="1:29" ht="13.5" customHeight="1" x14ac:dyDescent="0.25">
      <c r="A199" s="215"/>
      <c r="B199" s="98" t="str">
        <f>IF(A199="","",MID(info_weblinks!$C$3,32,3))</f>
        <v/>
      </c>
      <c r="C199" s="98" t="str">
        <f>IF(info_parties!G199="","",info_parties!G199)</f>
        <v/>
      </c>
      <c r="D199" s="98" t="str">
        <f>IF(info_parties!K199="","",info_parties!K199)</f>
        <v/>
      </c>
      <c r="E199" s="98" t="str">
        <f>IF(info_parties!H199="","",info_parties!H199)</f>
        <v/>
      </c>
      <c r="F199" s="216" t="str">
        <f t="shared" si="24"/>
        <v/>
      </c>
      <c r="G199" s="217" t="str">
        <f t="shared" si="25"/>
        <v/>
      </c>
      <c r="H199" s="218" t="str">
        <f t="shared" si="26"/>
        <v/>
      </c>
      <c r="I199" s="219" t="str">
        <f t="shared" si="27"/>
        <v/>
      </c>
      <c r="J199" s="220" t="str">
        <f>IF(ISERROR(VLOOKUP($A199,parlvotes_lh!$A$11:$ZZ$200,6,FALSE))=TRUE,"",IF(VLOOKUP($A199,parlvotes_lh!$A$11:$ZZ$200,6,FALSE)=0,"",VLOOKUP($A199,parlvotes_lh!$A$11:$ZZ$200,6,FALSE)))</f>
        <v/>
      </c>
      <c r="K199" s="220" t="str">
        <f>IF(ISERROR(VLOOKUP($A199,parlvotes_lh!$A$11:$ZZ$200,26,FALSE))=TRUE,"",IF(VLOOKUP($A199,parlvotes_lh!$A$11:$ZZ$200,26,FALSE)=0,"",VLOOKUP($A199,parlvotes_lh!$A$11:$ZZ$200,26,FALSE)))</f>
        <v/>
      </c>
      <c r="L199" s="220" t="str">
        <f>IF(ISERROR(VLOOKUP($A199,parlvotes_lh!$A$11:$ZZ$200,46,FALSE))=TRUE,"",IF(VLOOKUP($A199,parlvotes_lh!$A$11:$ZZ$200,46,FALSE)=0,"",VLOOKUP($A199,parlvotes_lh!$A$11:$ZZ$200,46,FALSE)))</f>
        <v/>
      </c>
      <c r="M199" s="220" t="str">
        <f>IF(ISERROR(VLOOKUP($A199,parlvotes_lh!$A$11:$ZZ$200,66,FALSE))=TRUE,"",IF(VLOOKUP($A199,parlvotes_lh!$A$11:$ZZ$200,66,FALSE)=0,"",VLOOKUP($A199,parlvotes_lh!$A$11:$ZZ$200,66,FALSE)))</f>
        <v/>
      </c>
      <c r="N199" s="220" t="str">
        <f>IF(ISERROR(VLOOKUP($A199,parlvotes_lh!$A$11:$ZZ$200,86,FALSE))=TRUE,"",IF(VLOOKUP($A199,parlvotes_lh!$A$11:$ZZ$200,86,FALSE)=0,"",VLOOKUP($A199,parlvotes_lh!$A$11:$ZZ$200,86,FALSE)))</f>
        <v/>
      </c>
      <c r="O199" s="220" t="str">
        <f>IF(ISERROR(VLOOKUP($A199,parlvotes_lh!$A$11:$ZZ$200,106,FALSE))=TRUE,"",IF(VLOOKUP($A199,parlvotes_lh!$A$11:$ZZ$200,106,FALSE)=0,"",VLOOKUP($A199,parlvotes_lh!$A$11:$ZZ$200,106,FALSE)))</f>
        <v/>
      </c>
      <c r="P199" s="220" t="str">
        <f>IF(ISERROR(VLOOKUP($A199,parlvotes_lh!$A$11:$ZZ$200,126,FALSE))=TRUE,"",IF(VLOOKUP($A199,parlvotes_lh!$A$11:$ZZ$200,126,FALSE)=0,"",VLOOKUP($A199,parlvotes_lh!$A$11:$ZZ$200,126,FALSE)))</f>
        <v/>
      </c>
      <c r="Q199" s="221" t="str">
        <f>IF(ISERROR(VLOOKUP($A199,parlvotes_lh!$A$11:$ZZ$200,146,FALSE))=TRUE,"",IF(VLOOKUP($A199,parlvotes_lh!$A$11:$ZZ$200,146,FALSE)=0,"",VLOOKUP($A199,parlvotes_lh!$A$11:$ZZ$200,146,FALSE)))</f>
        <v/>
      </c>
      <c r="R199" s="221" t="str">
        <f>IF(ISERROR(VLOOKUP($A199,parlvotes_lh!$A$11:$ZZ$200,166,FALSE))=TRUE,"",IF(VLOOKUP($A199,parlvotes_lh!$A$11:$ZZ$200,166,FALSE)=0,"",VLOOKUP($A199,parlvotes_lh!$A$11:$ZZ$200,166,FALSE)))</f>
        <v/>
      </c>
      <c r="S199" s="221" t="str">
        <f>IF(ISERROR(VLOOKUP($A199,parlvotes_lh!$A$11:$ZZ$200,186,FALSE))=TRUE,"",IF(VLOOKUP($A199,parlvotes_lh!$A$11:$ZZ$200,186,FALSE)=0,"",VLOOKUP($A199,parlvotes_lh!$A$11:$ZZ$200,186,FALSE)))</f>
        <v/>
      </c>
      <c r="T199" s="221" t="str">
        <f>IF(ISERROR(VLOOKUP($A199,parlvotes_lh!$A$11:$ZZ$200,206,FALSE))=TRUE,"",IF(VLOOKUP($A199,parlvotes_lh!$A$11:$ZZ$200,206,FALSE)=0,"",VLOOKUP($A199,parlvotes_lh!$A$11:$ZZ$200,206,FALSE)))</f>
        <v/>
      </c>
      <c r="U199" s="221" t="str">
        <f>IF(ISERROR(VLOOKUP($A199,parlvotes_lh!$A$11:$ZZ$200,226,FALSE))=TRUE,"",IF(VLOOKUP($A199,parlvotes_lh!$A$11:$ZZ$200,226,FALSE)=0,"",VLOOKUP($A199,parlvotes_lh!$A$11:$ZZ$200,226,FALSE)))</f>
        <v/>
      </c>
      <c r="V199" s="221" t="str">
        <f>IF(ISERROR(VLOOKUP($A199,parlvotes_lh!$A$11:$ZZ$200,246,FALSE))=TRUE,"",IF(VLOOKUP($A199,parlvotes_lh!$A$11:$ZZ$200,246,FALSE)=0,"",VLOOKUP($A199,parlvotes_lh!$A$11:$ZZ$200,246,FALSE)))</f>
        <v/>
      </c>
      <c r="W199" s="221" t="str">
        <f>IF(ISERROR(VLOOKUP($A199,parlvotes_lh!$A$11:$ZZ$200,266,FALSE))=TRUE,"",IF(VLOOKUP($A199,parlvotes_lh!$A$11:$ZZ$200,266,FALSE)=0,"",VLOOKUP($A199,parlvotes_lh!$A$11:$ZZ$200,266,FALSE)))</f>
        <v/>
      </c>
      <c r="X199" s="221" t="str">
        <f>IF(ISERROR(VLOOKUP($A199,parlvotes_lh!$A$11:$ZZ$200,286,FALSE))=TRUE,"",IF(VLOOKUP($A199,parlvotes_lh!$A$11:$ZZ$200,286,FALSE)=0,"",VLOOKUP($A199,parlvotes_lh!$A$11:$ZZ$200,286,FALSE)))</f>
        <v/>
      </c>
      <c r="Y199" s="221" t="str">
        <f>IF(ISERROR(VLOOKUP($A199,parlvotes_lh!$A$11:$ZZ$200,306,FALSE))=TRUE,"",IF(VLOOKUP($A199,parlvotes_lh!$A$11:$ZZ$200,306,FALSE)=0,"",VLOOKUP($A199,parlvotes_lh!$A$11:$ZZ$200,306,FALSE)))</f>
        <v/>
      </c>
      <c r="Z199" s="221" t="str">
        <f>IF(ISERROR(VLOOKUP($A199,parlvotes_lh!$A$11:$ZZ$200,326,FALSE))=TRUE,"",IF(VLOOKUP($A199,parlvotes_lh!$A$11:$ZZ$200,326,FALSE)=0,"",VLOOKUP($A199,parlvotes_lh!$A$11:$ZZ$200,326,FALSE)))</f>
        <v/>
      </c>
      <c r="AA199" s="221" t="str">
        <f>IF(ISERROR(VLOOKUP($A199,parlvotes_lh!$A$11:$ZZ$200,346,FALSE))=TRUE,"",IF(VLOOKUP($A199,parlvotes_lh!$A$11:$ZZ$200,346,FALSE)=0,"",VLOOKUP($A199,parlvotes_lh!$A$11:$ZZ$200,346,FALSE)))</f>
        <v/>
      </c>
      <c r="AB199" s="221" t="str">
        <f>IF(ISERROR(VLOOKUP($A199,parlvotes_lh!$A$11:$ZZ$200,366,FALSE))=TRUE,"",IF(VLOOKUP($A199,parlvotes_lh!$A$11:$ZZ$200,366,FALSE)=0,"",VLOOKUP($A199,parlvotes_lh!$A$11:$ZZ$200,366,FALSE)))</f>
        <v/>
      </c>
      <c r="AC199" s="221" t="str">
        <f>IF(ISERROR(VLOOKUP($A199,parlvotes_lh!$A$11:$ZZ$200,386,FALSE))=TRUE,"",IF(VLOOKUP($A199,parlvotes_lh!$A$11:$ZZ$200,386,FALSE)=0,"",VLOOKUP($A199,parlvotes_lh!$A$11:$ZZ$200,386,FALSE)))</f>
        <v/>
      </c>
    </row>
    <row r="200" spans="1:29" ht="13.5" customHeight="1" x14ac:dyDescent="0.25">
      <c r="A200" s="215"/>
      <c r="B200" s="98" t="str">
        <f>IF(A200="","",MID(info_weblinks!$C$3,32,3))</f>
        <v/>
      </c>
      <c r="C200" s="98" t="str">
        <f>IF(info_parties!G200="","",info_parties!G200)</f>
        <v/>
      </c>
      <c r="D200" s="98" t="str">
        <f>IF(info_parties!K200="","",info_parties!K200)</f>
        <v/>
      </c>
      <c r="E200" s="98" t="str">
        <f>IF(info_parties!H200="","",info_parties!H200)</f>
        <v/>
      </c>
      <c r="F200" s="216" t="str">
        <f t="shared" si="24"/>
        <v/>
      </c>
      <c r="G200" s="217" t="str">
        <f t="shared" si="25"/>
        <v/>
      </c>
      <c r="H200" s="218" t="str">
        <f t="shared" si="26"/>
        <v/>
      </c>
      <c r="I200" s="219" t="str">
        <f t="shared" si="27"/>
        <v/>
      </c>
      <c r="J200" s="220" t="str">
        <f>IF(ISERROR(VLOOKUP($A200,parlvotes_lh!$A$11:$ZZ$200,6,FALSE))=TRUE,"",IF(VLOOKUP($A200,parlvotes_lh!$A$11:$ZZ$200,6,FALSE)=0,"",VLOOKUP($A200,parlvotes_lh!$A$11:$ZZ$200,6,FALSE)))</f>
        <v/>
      </c>
      <c r="K200" s="220" t="str">
        <f>IF(ISERROR(VLOOKUP($A200,parlvotes_lh!$A$11:$ZZ$200,26,FALSE))=TRUE,"",IF(VLOOKUP($A200,parlvotes_lh!$A$11:$ZZ$200,26,FALSE)=0,"",VLOOKUP($A200,parlvotes_lh!$A$11:$ZZ$200,26,FALSE)))</f>
        <v/>
      </c>
      <c r="L200" s="220" t="str">
        <f>IF(ISERROR(VLOOKUP($A200,parlvotes_lh!$A$11:$ZZ$200,46,FALSE))=TRUE,"",IF(VLOOKUP($A200,parlvotes_lh!$A$11:$ZZ$200,46,FALSE)=0,"",VLOOKUP($A200,parlvotes_lh!$A$11:$ZZ$200,46,FALSE)))</f>
        <v/>
      </c>
      <c r="M200" s="220" t="str">
        <f>IF(ISERROR(VLOOKUP($A200,parlvotes_lh!$A$11:$ZZ$200,66,FALSE))=TRUE,"",IF(VLOOKUP($A200,parlvotes_lh!$A$11:$ZZ$200,66,FALSE)=0,"",VLOOKUP($A200,parlvotes_lh!$A$11:$ZZ$200,66,FALSE)))</f>
        <v/>
      </c>
      <c r="N200" s="220" t="str">
        <f>IF(ISERROR(VLOOKUP($A200,parlvotes_lh!$A$11:$ZZ$200,86,FALSE))=TRUE,"",IF(VLOOKUP($A200,parlvotes_lh!$A$11:$ZZ$200,86,FALSE)=0,"",VLOOKUP($A200,parlvotes_lh!$A$11:$ZZ$200,86,FALSE)))</f>
        <v/>
      </c>
      <c r="O200" s="220" t="str">
        <f>IF(ISERROR(VLOOKUP($A200,parlvotes_lh!$A$11:$ZZ$200,106,FALSE))=TRUE,"",IF(VLOOKUP($A200,parlvotes_lh!$A$11:$ZZ$200,106,FALSE)=0,"",VLOOKUP($A200,parlvotes_lh!$A$11:$ZZ$200,106,FALSE)))</f>
        <v/>
      </c>
      <c r="P200" s="220" t="str">
        <f>IF(ISERROR(VLOOKUP($A200,parlvotes_lh!$A$11:$ZZ$200,126,FALSE))=TRUE,"",IF(VLOOKUP($A200,parlvotes_lh!$A$11:$ZZ$200,126,FALSE)=0,"",VLOOKUP($A200,parlvotes_lh!$A$11:$ZZ$200,126,FALSE)))</f>
        <v/>
      </c>
      <c r="Q200" s="221" t="str">
        <f>IF(ISERROR(VLOOKUP($A200,parlvotes_lh!$A$11:$ZZ$200,146,FALSE))=TRUE,"",IF(VLOOKUP($A200,parlvotes_lh!$A$11:$ZZ$200,146,FALSE)=0,"",VLOOKUP($A200,parlvotes_lh!$A$11:$ZZ$200,146,FALSE)))</f>
        <v/>
      </c>
      <c r="R200" s="221" t="str">
        <f>IF(ISERROR(VLOOKUP($A200,parlvotes_lh!$A$11:$ZZ$200,166,FALSE))=TRUE,"",IF(VLOOKUP($A200,parlvotes_lh!$A$11:$ZZ$200,166,FALSE)=0,"",VLOOKUP($A200,parlvotes_lh!$A$11:$ZZ$200,166,FALSE)))</f>
        <v/>
      </c>
      <c r="S200" s="221" t="str">
        <f>IF(ISERROR(VLOOKUP($A200,parlvotes_lh!$A$11:$ZZ$200,186,FALSE))=TRUE,"",IF(VLOOKUP($A200,parlvotes_lh!$A$11:$ZZ$200,186,FALSE)=0,"",VLOOKUP($A200,parlvotes_lh!$A$11:$ZZ$200,186,FALSE)))</f>
        <v/>
      </c>
      <c r="T200" s="221" t="str">
        <f>IF(ISERROR(VLOOKUP($A200,parlvotes_lh!$A$11:$ZZ$200,206,FALSE))=TRUE,"",IF(VLOOKUP($A200,parlvotes_lh!$A$11:$ZZ$200,206,FALSE)=0,"",VLOOKUP($A200,parlvotes_lh!$A$11:$ZZ$200,206,FALSE)))</f>
        <v/>
      </c>
      <c r="U200" s="221" t="str">
        <f>IF(ISERROR(VLOOKUP($A200,parlvotes_lh!$A$11:$ZZ$200,226,FALSE))=TRUE,"",IF(VLOOKUP($A200,parlvotes_lh!$A$11:$ZZ$200,226,FALSE)=0,"",VLOOKUP($A200,parlvotes_lh!$A$11:$ZZ$200,226,FALSE)))</f>
        <v/>
      </c>
      <c r="V200" s="221" t="str">
        <f>IF(ISERROR(VLOOKUP($A200,parlvotes_lh!$A$11:$ZZ$200,246,FALSE))=TRUE,"",IF(VLOOKUP($A200,parlvotes_lh!$A$11:$ZZ$200,246,FALSE)=0,"",VLOOKUP($A200,parlvotes_lh!$A$11:$ZZ$200,246,FALSE)))</f>
        <v/>
      </c>
      <c r="W200" s="221" t="str">
        <f>IF(ISERROR(VLOOKUP($A200,parlvotes_lh!$A$11:$ZZ$200,266,FALSE))=TRUE,"",IF(VLOOKUP($A200,parlvotes_lh!$A$11:$ZZ$200,266,FALSE)=0,"",VLOOKUP($A200,parlvotes_lh!$A$11:$ZZ$200,266,FALSE)))</f>
        <v/>
      </c>
      <c r="X200" s="221" t="str">
        <f>IF(ISERROR(VLOOKUP($A200,parlvotes_lh!$A$11:$ZZ$200,286,FALSE))=TRUE,"",IF(VLOOKUP($A200,parlvotes_lh!$A$11:$ZZ$200,286,FALSE)=0,"",VLOOKUP($A200,parlvotes_lh!$A$11:$ZZ$200,286,FALSE)))</f>
        <v/>
      </c>
      <c r="Y200" s="221" t="str">
        <f>IF(ISERROR(VLOOKUP($A200,parlvotes_lh!$A$11:$ZZ$200,306,FALSE))=TRUE,"",IF(VLOOKUP($A200,parlvotes_lh!$A$11:$ZZ$200,306,FALSE)=0,"",VLOOKUP($A200,parlvotes_lh!$A$11:$ZZ$200,306,FALSE)))</f>
        <v/>
      </c>
      <c r="Z200" s="221" t="str">
        <f>IF(ISERROR(VLOOKUP($A200,parlvotes_lh!$A$11:$ZZ$200,326,FALSE))=TRUE,"",IF(VLOOKUP($A200,parlvotes_lh!$A$11:$ZZ$200,326,FALSE)=0,"",VLOOKUP($A200,parlvotes_lh!$A$11:$ZZ$200,326,FALSE)))</f>
        <v/>
      </c>
      <c r="AA200" s="221" t="str">
        <f>IF(ISERROR(VLOOKUP($A200,parlvotes_lh!$A$11:$ZZ$200,346,FALSE))=TRUE,"",IF(VLOOKUP($A200,parlvotes_lh!$A$11:$ZZ$200,346,FALSE)=0,"",VLOOKUP($A200,parlvotes_lh!$A$11:$ZZ$200,346,FALSE)))</f>
        <v/>
      </c>
      <c r="AB200" s="221" t="str">
        <f>IF(ISERROR(VLOOKUP($A200,parlvotes_lh!$A$11:$ZZ$200,366,FALSE))=TRUE,"",IF(VLOOKUP($A200,parlvotes_lh!$A$11:$ZZ$200,366,FALSE)=0,"",VLOOKUP($A200,parlvotes_lh!$A$11:$ZZ$200,366,FALSE)))</f>
        <v/>
      </c>
      <c r="AC200" s="221" t="str">
        <f>IF(ISERROR(VLOOKUP($A200,parlvotes_lh!$A$11:$ZZ$200,386,FALSE))=TRUE,"",IF(VLOOKUP($A200,parlvotes_lh!$A$11:$ZZ$200,386,FALSE)=0,"",VLOOKUP($A200,parlvotes_lh!$A$11:$ZZ$200,386,FALSE)))</f>
        <v/>
      </c>
    </row>
    <row r="201" spans="1:29" ht="13.5" customHeight="1" x14ac:dyDescent="0.25">
      <c r="J201" s="222"/>
      <c r="K201" s="222"/>
      <c r="L201" s="222"/>
      <c r="M201" s="222"/>
      <c r="N201" s="222"/>
      <c r="O201" s="222"/>
      <c r="P201" s="222"/>
      <c r="Q201" s="222"/>
      <c r="R201" s="222"/>
      <c r="S201" s="222"/>
      <c r="T201" s="222"/>
      <c r="U201" s="222"/>
      <c r="V201" s="222"/>
      <c r="W201" s="222"/>
      <c r="X201" s="222"/>
      <c r="Y201" s="222"/>
      <c r="Z201" s="222"/>
      <c r="AA201" s="222"/>
      <c r="AB201" s="222">
        <f>IF(ISERROR(VLOOKUP("Election Start Date:",parlvotes_lh!$A$1:$ZZ$1,23,FALSE))=TRUE,0,IF(VLOOKUP("Election Start Date:",parlvotes_lh!$A$1:$ZZ$1,23,FALSE)=0,0,VLOOKUP("Election Start Date:",parlvotes_lh!$A$1:$ZZ$1,23,FALSE)))</f>
        <v>35587</v>
      </c>
      <c r="AC201" s="222">
        <f>IF(ISERROR(VLOOKUP("Election Start Date:",parlvotes_lh!$A$1:$ZZ$1,23,FALSE))=TRUE,0,IF(VLOOKUP("Election Start Date:",parlvotes_lh!$A$1:$ZZ$1,23,FALSE)=0,0,VLOOKUP("Election Start Date:",parlvotes_lh!$A$1:$ZZ$1,23,FALSE)))</f>
        <v>35587</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x14ac:dyDescent="0.25"/>
  <sheetData>
    <row r="1" spans="1:8" ht="13.5" customHeight="1" x14ac:dyDescent="0.25">
      <c r="A1" s="140" t="s">
        <v>223</v>
      </c>
      <c r="B1" s="1"/>
      <c r="C1" s="1"/>
      <c r="D1" s="1"/>
      <c r="E1" s="1"/>
      <c r="F1" s="1"/>
      <c r="G1" s="1"/>
      <c r="H1" s="1"/>
    </row>
    <row r="2" spans="1:8" ht="13.5" customHeight="1" x14ac:dyDescent="0.25">
      <c r="A2" s="1"/>
      <c r="B2" s="1"/>
      <c r="C2" s="1"/>
      <c r="D2" s="1"/>
      <c r="E2" s="1"/>
      <c r="F2" s="1"/>
      <c r="G2" s="1"/>
      <c r="H2" s="1"/>
    </row>
    <row r="3" spans="1:8" ht="13.5" customHeight="1" x14ac:dyDescent="0.25">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AB60"/>
  <sheetViews>
    <sheetView topLeftCell="A5" workbookViewId="0">
      <pane xSplit="1" topLeftCell="B1" activePane="topRight" state="frozen"/>
      <selection pane="topRight" activeCell="C19" sqref="C19"/>
    </sheetView>
  </sheetViews>
  <sheetFormatPr defaultRowHeight="10.5" x14ac:dyDescent="0.25"/>
  <cols>
    <col min="1" max="1" width="39.08984375" style="206" customWidth="1"/>
    <col min="2" max="3" width="18.90625" style="206" customWidth="1"/>
    <col min="4" max="10" width="11.453125" style="206" customWidth="1"/>
    <col min="11" max="11" width="13.6328125" style="206" customWidth="1"/>
    <col min="12" max="21" width="12.90625" style="206" customWidth="1"/>
    <col min="22" max="22" width="12.08984375" style="206" customWidth="1"/>
    <col min="23" max="31" width="12.90625" style="206" customWidth="1"/>
    <col min="32" max="256" width="9.08984375" style="206"/>
    <col min="257" max="257" width="39.08984375" style="206" customWidth="1"/>
    <col min="258" max="259" width="18.90625" style="206" customWidth="1"/>
    <col min="260" max="266" width="11.453125" style="206" customWidth="1"/>
    <col min="267" max="267" width="13.6328125" style="206" customWidth="1"/>
    <col min="268" max="277" width="12.90625" style="206" customWidth="1"/>
    <col min="278" max="278" width="12.08984375" style="206" customWidth="1"/>
    <col min="279" max="287" width="12.90625" style="206" customWidth="1"/>
    <col min="288" max="512" width="9.08984375" style="206"/>
    <col min="513" max="513" width="39.08984375" style="206" customWidth="1"/>
    <col min="514" max="515" width="18.90625" style="206" customWidth="1"/>
    <col min="516" max="522" width="11.453125" style="206" customWidth="1"/>
    <col min="523" max="523" width="13.6328125" style="206" customWidth="1"/>
    <col min="524" max="533" width="12.90625" style="206" customWidth="1"/>
    <col min="534" max="534" width="12.08984375" style="206" customWidth="1"/>
    <col min="535" max="543" width="12.90625" style="206" customWidth="1"/>
    <col min="544" max="768" width="9.08984375" style="206"/>
    <col min="769" max="769" width="39.08984375" style="206" customWidth="1"/>
    <col min="770" max="771" width="18.90625" style="206" customWidth="1"/>
    <col min="772" max="778" width="11.453125" style="206" customWidth="1"/>
    <col min="779" max="779" width="13.6328125" style="206" customWidth="1"/>
    <col min="780" max="789" width="12.90625" style="206" customWidth="1"/>
    <col min="790" max="790" width="12.08984375" style="206" customWidth="1"/>
    <col min="791" max="799" width="12.90625" style="206" customWidth="1"/>
    <col min="800" max="1024" width="9.08984375" style="206"/>
    <col min="1025" max="1025" width="39.08984375" style="206" customWidth="1"/>
    <col min="1026" max="1027" width="18.90625" style="206" customWidth="1"/>
    <col min="1028" max="1034" width="11.453125" style="206" customWidth="1"/>
    <col min="1035" max="1035" width="13.6328125" style="206" customWidth="1"/>
    <col min="1036" max="1045" width="12.90625" style="206" customWidth="1"/>
    <col min="1046" max="1046" width="12.08984375" style="206" customWidth="1"/>
    <col min="1047" max="1055" width="12.90625" style="206" customWidth="1"/>
    <col min="1056" max="1280" width="9.08984375" style="206"/>
    <col min="1281" max="1281" width="39.08984375" style="206" customWidth="1"/>
    <col min="1282" max="1283" width="18.90625" style="206" customWidth="1"/>
    <col min="1284" max="1290" width="11.453125" style="206" customWidth="1"/>
    <col min="1291" max="1291" width="13.6328125" style="206" customWidth="1"/>
    <col min="1292" max="1301" width="12.90625" style="206" customWidth="1"/>
    <col min="1302" max="1302" width="12.08984375" style="206" customWidth="1"/>
    <col min="1303" max="1311" width="12.90625" style="206" customWidth="1"/>
    <col min="1312" max="1536" width="9.08984375" style="206"/>
    <col min="1537" max="1537" width="39.08984375" style="206" customWidth="1"/>
    <col min="1538" max="1539" width="18.90625" style="206" customWidth="1"/>
    <col min="1540" max="1546" width="11.453125" style="206" customWidth="1"/>
    <col min="1547" max="1547" width="13.6328125" style="206" customWidth="1"/>
    <col min="1548" max="1557" width="12.90625" style="206" customWidth="1"/>
    <col min="1558" max="1558" width="12.08984375" style="206" customWidth="1"/>
    <col min="1559" max="1567" width="12.90625" style="206" customWidth="1"/>
    <col min="1568" max="1792" width="9.08984375" style="206"/>
    <col min="1793" max="1793" width="39.08984375" style="206" customWidth="1"/>
    <col min="1794" max="1795" width="18.90625" style="206" customWidth="1"/>
    <col min="1796" max="1802" width="11.453125" style="206" customWidth="1"/>
    <col min="1803" max="1803" width="13.6328125" style="206" customWidth="1"/>
    <col min="1804" max="1813" width="12.90625" style="206" customWidth="1"/>
    <col min="1814" max="1814" width="12.08984375" style="206" customWidth="1"/>
    <col min="1815" max="1823" width="12.90625" style="206" customWidth="1"/>
    <col min="1824" max="2048" width="9.08984375" style="206"/>
    <col min="2049" max="2049" width="39.08984375" style="206" customWidth="1"/>
    <col min="2050" max="2051" width="18.90625" style="206" customWidth="1"/>
    <col min="2052" max="2058" width="11.453125" style="206" customWidth="1"/>
    <col min="2059" max="2059" width="13.6328125" style="206" customWidth="1"/>
    <col min="2060" max="2069" width="12.90625" style="206" customWidth="1"/>
    <col min="2070" max="2070" width="12.08984375" style="206" customWidth="1"/>
    <col min="2071" max="2079" width="12.90625" style="206" customWidth="1"/>
    <col min="2080" max="2304" width="9.08984375" style="206"/>
    <col min="2305" max="2305" width="39.08984375" style="206" customWidth="1"/>
    <col min="2306" max="2307" width="18.90625" style="206" customWidth="1"/>
    <col min="2308" max="2314" width="11.453125" style="206" customWidth="1"/>
    <col min="2315" max="2315" width="13.6328125" style="206" customWidth="1"/>
    <col min="2316" max="2325" width="12.90625" style="206" customWidth="1"/>
    <col min="2326" max="2326" width="12.08984375" style="206" customWidth="1"/>
    <col min="2327" max="2335" width="12.90625" style="206" customWidth="1"/>
    <col min="2336" max="2560" width="9.08984375" style="206"/>
    <col min="2561" max="2561" width="39.08984375" style="206" customWidth="1"/>
    <col min="2562" max="2563" width="18.90625" style="206" customWidth="1"/>
    <col min="2564" max="2570" width="11.453125" style="206" customWidth="1"/>
    <col min="2571" max="2571" width="13.6328125" style="206" customWidth="1"/>
    <col min="2572" max="2581" width="12.90625" style="206" customWidth="1"/>
    <col min="2582" max="2582" width="12.08984375" style="206" customWidth="1"/>
    <col min="2583" max="2591" width="12.90625" style="206" customWidth="1"/>
    <col min="2592" max="2816" width="9.08984375" style="206"/>
    <col min="2817" max="2817" width="39.08984375" style="206" customWidth="1"/>
    <col min="2818" max="2819" width="18.90625" style="206" customWidth="1"/>
    <col min="2820" max="2826" width="11.453125" style="206" customWidth="1"/>
    <col min="2827" max="2827" width="13.6328125" style="206" customWidth="1"/>
    <col min="2828" max="2837" width="12.90625" style="206" customWidth="1"/>
    <col min="2838" max="2838" width="12.08984375" style="206" customWidth="1"/>
    <col min="2839" max="2847" width="12.90625" style="206" customWidth="1"/>
    <col min="2848" max="3072" width="9.08984375" style="206"/>
    <col min="3073" max="3073" width="39.08984375" style="206" customWidth="1"/>
    <col min="3074" max="3075" width="18.90625" style="206" customWidth="1"/>
    <col min="3076" max="3082" width="11.453125" style="206" customWidth="1"/>
    <col min="3083" max="3083" width="13.6328125" style="206" customWidth="1"/>
    <col min="3084" max="3093" width="12.90625" style="206" customWidth="1"/>
    <col min="3094" max="3094" width="12.08984375" style="206" customWidth="1"/>
    <col min="3095" max="3103" width="12.90625" style="206" customWidth="1"/>
    <col min="3104" max="3328" width="9.08984375" style="206"/>
    <col min="3329" max="3329" width="39.08984375" style="206" customWidth="1"/>
    <col min="3330" max="3331" width="18.90625" style="206" customWidth="1"/>
    <col min="3332" max="3338" width="11.453125" style="206" customWidth="1"/>
    <col min="3339" max="3339" width="13.6328125" style="206" customWidth="1"/>
    <col min="3340" max="3349" width="12.90625" style="206" customWidth="1"/>
    <col min="3350" max="3350" width="12.08984375" style="206" customWidth="1"/>
    <col min="3351" max="3359" width="12.90625" style="206" customWidth="1"/>
    <col min="3360" max="3584" width="9.08984375" style="206"/>
    <col min="3585" max="3585" width="39.08984375" style="206" customWidth="1"/>
    <col min="3586" max="3587" width="18.90625" style="206" customWidth="1"/>
    <col min="3588" max="3594" width="11.453125" style="206" customWidth="1"/>
    <col min="3595" max="3595" width="13.6328125" style="206" customWidth="1"/>
    <col min="3596" max="3605" width="12.90625" style="206" customWidth="1"/>
    <col min="3606" max="3606" width="12.08984375" style="206" customWidth="1"/>
    <col min="3607" max="3615" width="12.90625" style="206" customWidth="1"/>
    <col min="3616" max="3840" width="9.08984375" style="206"/>
    <col min="3841" max="3841" width="39.08984375" style="206" customWidth="1"/>
    <col min="3842" max="3843" width="18.90625" style="206" customWidth="1"/>
    <col min="3844" max="3850" width="11.453125" style="206" customWidth="1"/>
    <col min="3851" max="3851" width="13.6328125" style="206" customWidth="1"/>
    <col min="3852" max="3861" width="12.90625" style="206" customWidth="1"/>
    <col min="3862" max="3862" width="12.08984375" style="206" customWidth="1"/>
    <col min="3863" max="3871" width="12.90625" style="206" customWidth="1"/>
    <col min="3872" max="4096" width="9.08984375" style="206"/>
    <col min="4097" max="4097" width="39.08984375" style="206" customWidth="1"/>
    <col min="4098" max="4099" width="18.90625" style="206" customWidth="1"/>
    <col min="4100" max="4106" width="11.453125" style="206" customWidth="1"/>
    <col min="4107" max="4107" width="13.6328125" style="206" customWidth="1"/>
    <col min="4108" max="4117" width="12.90625" style="206" customWidth="1"/>
    <col min="4118" max="4118" width="12.08984375" style="206" customWidth="1"/>
    <col min="4119" max="4127" width="12.90625" style="206" customWidth="1"/>
    <col min="4128" max="4352" width="9.08984375" style="206"/>
    <col min="4353" max="4353" width="39.08984375" style="206" customWidth="1"/>
    <col min="4354" max="4355" width="18.90625" style="206" customWidth="1"/>
    <col min="4356" max="4362" width="11.453125" style="206" customWidth="1"/>
    <col min="4363" max="4363" width="13.6328125" style="206" customWidth="1"/>
    <col min="4364" max="4373" width="12.90625" style="206" customWidth="1"/>
    <col min="4374" max="4374" width="12.08984375" style="206" customWidth="1"/>
    <col min="4375" max="4383" width="12.90625" style="206" customWidth="1"/>
    <col min="4384" max="4608" width="9.08984375" style="206"/>
    <col min="4609" max="4609" width="39.08984375" style="206" customWidth="1"/>
    <col min="4610" max="4611" width="18.90625" style="206" customWidth="1"/>
    <col min="4612" max="4618" width="11.453125" style="206" customWidth="1"/>
    <col min="4619" max="4619" width="13.6328125" style="206" customWidth="1"/>
    <col min="4620" max="4629" width="12.90625" style="206" customWidth="1"/>
    <col min="4630" max="4630" width="12.08984375" style="206" customWidth="1"/>
    <col min="4631" max="4639" width="12.90625" style="206" customWidth="1"/>
    <col min="4640" max="4864" width="9.08984375" style="206"/>
    <col min="4865" max="4865" width="39.08984375" style="206" customWidth="1"/>
    <col min="4866" max="4867" width="18.90625" style="206" customWidth="1"/>
    <col min="4868" max="4874" width="11.453125" style="206" customWidth="1"/>
    <col min="4875" max="4875" width="13.6328125" style="206" customWidth="1"/>
    <col min="4876" max="4885" width="12.90625" style="206" customWidth="1"/>
    <col min="4886" max="4886" width="12.08984375" style="206" customWidth="1"/>
    <col min="4887" max="4895" width="12.90625" style="206" customWidth="1"/>
    <col min="4896" max="5120" width="9.08984375" style="206"/>
    <col min="5121" max="5121" width="39.08984375" style="206" customWidth="1"/>
    <col min="5122" max="5123" width="18.90625" style="206" customWidth="1"/>
    <col min="5124" max="5130" width="11.453125" style="206" customWidth="1"/>
    <col min="5131" max="5131" width="13.6328125" style="206" customWidth="1"/>
    <col min="5132" max="5141" width="12.90625" style="206" customWidth="1"/>
    <col min="5142" max="5142" width="12.08984375" style="206" customWidth="1"/>
    <col min="5143" max="5151" width="12.90625" style="206" customWidth="1"/>
    <col min="5152" max="5376" width="9.08984375" style="206"/>
    <col min="5377" max="5377" width="39.08984375" style="206" customWidth="1"/>
    <col min="5378" max="5379" width="18.90625" style="206" customWidth="1"/>
    <col min="5380" max="5386" width="11.453125" style="206" customWidth="1"/>
    <col min="5387" max="5387" width="13.6328125" style="206" customWidth="1"/>
    <col min="5388" max="5397" width="12.90625" style="206" customWidth="1"/>
    <col min="5398" max="5398" width="12.08984375" style="206" customWidth="1"/>
    <col min="5399" max="5407" width="12.90625" style="206" customWidth="1"/>
    <col min="5408" max="5632" width="9.08984375" style="206"/>
    <col min="5633" max="5633" width="39.08984375" style="206" customWidth="1"/>
    <col min="5634" max="5635" width="18.90625" style="206" customWidth="1"/>
    <col min="5636" max="5642" width="11.453125" style="206" customWidth="1"/>
    <col min="5643" max="5643" width="13.6328125" style="206" customWidth="1"/>
    <col min="5644" max="5653" width="12.90625" style="206" customWidth="1"/>
    <col min="5654" max="5654" width="12.08984375" style="206" customWidth="1"/>
    <col min="5655" max="5663" width="12.90625" style="206" customWidth="1"/>
    <col min="5664" max="5888" width="9.08984375" style="206"/>
    <col min="5889" max="5889" width="39.08984375" style="206" customWidth="1"/>
    <col min="5890" max="5891" width="18.90625" style="206" customWidth="1"/>
    <col min="5892" max="5898" width="11.453125" style="206" customWidth="1"/>
    <col min="5899" max="5899" width="13.6328125" style="206" customWidth="1"/>
    <col min="5900" max="5909" width="12.90625" style="206" customWidth="1"/>
    <col min="5910" max="5910" width="12.08984375" style="206" customWidth="1"/>
    <col min="5911" max="5919" width="12.90625" style="206" customWidth="1"/>
    <col min="5920" max="6144" width="9.08984375" style="206"/>
    <col min="6145" max="6145" width="39.08984375" style="206" customWidth="1"/>
    <col min="6146" max="6147" width="18.90625" style="206" customWidth="1"/>
    <col min="6148" max="6154" width="11.453125" style="206" customWidth="1"/>
    <col min="6155" max="6155" width="13.6328125" style="206" customWidth="1"/>
    <col min="6156" max="6165" width="12.90625" style="206" customWidth="1"/>
    <col min="6166" max="6166" width="12.08984375" style="206" customWidth="1"/>
    <col min="6167" max="6175" width="12.90625" style="206" customWidth="1"/>
    <col min="6176" max="6400" width="9.08984375" style="206"/>
    <col min="6401" max="6401" width="39.08984375" style="206" customWidth="1"/>
    <col min="6402" max="6403" width="18.90625" style="206" customWidth="1"/>
    <col min="6404" max="6410" width="11.453125" style="206" customWidth="1"/>
    <col min="6411" max="6411" width="13.6328125" style="206" customWidth="1"/>
    <col min="6412" max="6421" width="12.90625" style="206" customWidth="1"/>
    <col min="6422" max="6422" width="12.08984375" style="206" customWidth="1"/>
    <col min="6423" max="6431" width="12.90625" style="206" customWidth="1"/>
    <col min="6432" max="6656" width="9.08984375" style="206"/>
    <col min="6657" max="6657" width="39.08984375" style="206" customWidth="1"/>
    <col min="6658" max="6659" width="18.90625" style="206" customWidth="1"/>
    <col min="6660" max="6666" width="11.453125" style="206" customWidth="1"/>
    <col min="6667" max="6667" width="13.6328125" style="206" customWidth="1"/>
    <col min="6668" max="6677" width="12.90625" style="206" customWidth="1"/>
    <col min="6678" max="6678" width="12.08984375" style="206" customWidth="1"/>
    <col min="6679" max="6687" width="12.90625" style="206" customWidth="1"/>
    <col min="6688" max="6912" width="9.08984375" style="206"/>
    <col min="6913" max="6913" width="39.08984375" style="206" customWidth="1"/>
    <col min="6914" max="6915" width="18.90625" style="206" customWidth="1"/>
    <col min="6916" max="6922" width="11.453125" style="206" customWidth="1"/>
    <col min="6923" max="6923" width="13.6328125" style="206" customWidth="1"/>
    <col min="6924" max="6933" width="12.90625" style="206" customWidth="1"/>
    <col min="6934" max="6934" width="12.08984375" style="206" customWidth="1"/>
    <col min="6935" max="6943" width="12.90625" style="206" customWidth="1"/>
    <col min="6944" max="7168" width="9.08984375" style="206"/>
    <col min="7169" max="7169" width="39.08984375" style="206" customWidth="1"/>
    <col min="7170" max="7171" width="18.90625" style="206" customWidth="1"/>
    <col min="7172" max="7178" width="11.453125" style="206" customWidth="1"/>
    <col min="7179" max="7179" width="13.6328125" style="206" customWidth="1"/>
    <col min="7180" max="7189" width="12.90625" style="206" customWidth="1"/>
    <col min="7190" max="7190" width="12.08984375" style="206" customWidth="1"/>
    <col min="7191" max="7199" width="12.90625" style="206" customWidth="1"/>
    <col min="7200" max="7424" width="9.08984375" style="206"/>
    <col min="7425" max="7425" width="39.08984375" style="206" customWidth="1"/>
    <col min="7426" max="7427" width="18.90625" style="206" customWidth="1"/>
    <col min="7428" max="7434" width="11.453125" style="206" customWidth="1"/>
    <col min="7435" max="7435" width="13.6328125" style="206" customWidth="1"/>
    <col min="7436" max="7445" width="12.90625" style="206" customWidth="1"/>
    <col min="7446" max="7446" width="12.08984375" style="206" customWidth="1"/>
    <col min="7447" max="7455" width="12.90625" style="206" customWidth="1"/>
    <col min="7456" max="7680" width="9.08984375" style="206"/>
    <col min="7681" max="7681" width="39.08984375" style="206" customWidth="1"/>
    <col min="7682" max="7683" width="18.90625" style="206" customWidth="1"/>
    <col min="7684" max="7690" width="11.453125" style="206" customWidth="1"/>
    <col min="7691" max="7691" width="13.6328125" style="206" customWidth="1"/>
    <col min="7692" max="7701" width="12.90625" style="206" customWidth="1"/>
    <col min="7702" max="7702" width="12.08984375" style="206" customWidth="1"/>
    <col min="7703" max="7711" width="12.90625" style="206" customWidth="1"/>
    <col min="7712" max="7936" width="9.08984375" style="206"/>
    <col min="7937" max="7937" width="39.08984375" style="206" customWidth="1"/>
    <col min="7938" max="7939" width="18.90625" style="206" customWidth="1"/>
    <col min="7940" max="7946" width="11.453125" style="206" customWidth="1"/>
    <col min="7947" max="7947" width="13.6328125" style="206" customWidth="1"/>
    <col min="7948" max="7957" width="12.90625" style="206" customWidth="1"/>
    <col min="7958" max="7958" width="12.08984375" style="206" customWidth="1"/>
    <col min="7959" max="7967" width="12.90625" style="206" customWidth="1"/>
    <col min="7968" max="8192" width="9.08984375" style="206"/>
    <col min="8193" max="8193" width="39.08984375" style="206" customWidth="1"/>
    <col min="8194" max="8195" width="18.90625" style="206" customWidth="1"/>
    <col min="8196" max="8202" width="11.453125" style="206" customWidth="1"/>
    <col min="8203" max="8203" width="13.6328125" style="206" customWidth="1"/>
    <col min="8204" max="8213" width="12.90625" style="206" customWidth="1"/>
    <col min="8214" max="8214" width="12.08984375" style="206" customWidth="1"/>
    <col min="8215" max="8223" width="12.90625" style="206" customWidth="1"/>
    <col min="8224" max="8448" width="9.08984375" style="206"/>
    <col min="8449" max="8449" width="39.08984375" style="206" customWidth="1"/>
    <col min="8450" max="8451" width="18.90625" style="206" customWidth="1"/>
    <col min="8452" max="8458" width="11.453125" style="206" customWidth="1"/>
    <col min="8459" max="8459" width="13.6328125" style="206" customWidth="1"/>
    <col min="8460" max="8469" width="12.90625" style="206" customWidth="1"/>
    <col min="8470" max="8470" width="12.08984375" style="206" customWidth="1"/>
    <col min="8471" max="8479" width="12.90625" style="206" customWidth="1"/>
    <col min="8480" max="8704" width="9.08984375" style="206"/>
    <col min="8705" max="8705" width="39.08984375" style="206" customWidth="1"/>
    <col min="8706" max="8707" width="18.90625" style="206" customWidth="1"/>
    <col min="8708" max="8714" width="11.453125" style="206" customWidth="1"/>
    <col min="8715" max="8715" width="13.6328125" style="206" customWidth="1"/>
    <col min="8716" max="8725" width="12.90625" style="206" customWidth="1"/>
    <col min="8726" max="8726" width="12.08984375" style="206" customWidth="1"/>
    <col min="8727" max="8735" width="12.90625" style="206" customWidth="1"/>
    <col min="8736" max="8960" width="9.08984375" style="206"/>
    <col min="8961" max="8961" width="39.08984375" style="206" customWidth="1"/>
    <col min="8962" max="8963" width="18.90625" style="206" customWidth="1"/>
    <col min="8964" max="8970" width="11.453125" style="206" customWidth="1"/>
    <col min="8971" max="8971" width="13.6328125" style="206" customWidth="1"/>
    <col min="8972" max="8981" width="12.90625" style="206" customWidth="1"/>
    <col min="8982" max="8982" width="12.08984375" style="206" customWidth="1"/>
    <col min="8983" max="8991" width="12.90625" style="206" customWidth="1"/>
    <col min="8992" max="9216" width="9.08984375" style="206"/>
    <col min="9217" max="9217" width="39.08984375" style="206" customWidth="1"/>
    <col min="9218" max="9219" width="18.90625" style="206" customWidth="1"/>
    <col min="9220" max="9226" width="11.453125" style="206" customWidth="1"/>
    <col min="9227" max="9227" width="13.6328125" style="206" customWidth="1"/>
    <col min="9228" max="9237" width="12.90625" style="206" customWidth="1"/>
    <col min="9238" max="9238" width="12.08984375" style="206" customWidth="1"/>
    <col min="9239" max="9247" width="12.90625" style="206" customWidth="1"/>
    <col min="9248" max="9472" width="9.08984375" style="206"/>
    <col min="9473" max="9473" width="39.08984375" style="206" customWidth="1"/>
    <col min="9474" max="9475" width="18.90625" style="206" customWidth="1"/>
    <col min="9476" max="9482" width="11.453125" style="206" customWidth="1"/>
    <col min="9483" max="9483" width="13.6328125" style="206" customWidth="1"/>
    <col min="9484" max="9493" width="12.90625" style="206" customWidth="1"/>
    <col min="9494" max="9494" width="12.08984375" style="206" customWidth="1"/>
    <col min="9495" max="9503" width="12.90625" style="206" customWidth="1"/>
    <col min="9504" max="9728" width="9.08984375" style="206"/>
    <col min="9729" max="9729" width="39.08984375" style="206" customWidth="1"/>
    <col min="9730" max="9731" width="18.90625" style="206" customWidth="1"/>
    <col min="9732" max="9738" width="11.453125" style="206" customWidth="1"/>
    <col min="9739" max="9739" width="13.6328125" style="206" customWidth="1"/>
    <col min="9740" max="9749" width="12.90625" style="206" customWidth="1"/>
    <col min="9750" max="9750" width="12.08984375" style="206" customWidth="1"/>
    <col min="9751" max="9759" width="12.90625" style="206" customWidth="1"/>
    <col min="9760" max="9984" width="9.08984375" style="206"/>
    <col min="9985" max="9985" width="39.08984375" style="206" customWidth="1"/>
    <col min="9986" max="9987" width="18.90625" style="206" customWidth="1"/>
    <col min="9988" max="9994" width="11.453125" style="206" customWidth="1"/>
    <col min="9995" max="9995" width="13.6328125" style="206" customWidth="1"/>
    <col min="9996" max="10005" width="12.90625" style="206" customWidth="1"/>
    <col min="10006" max="10006" width="12.08984375" style="206" customWidth="1"/>
    <col min="10007" max="10015" width="12.90625" style="206" customWidth="1"/>
    <col min="10016" max="10240" width="9.08984375" style="206"/>
    <col min="10241" max="10241" width="39.08984375" style="206" customWidth="1"/>
    <col min="10242" max="10243" width="18.90625" style="206" customWidth="1"/>
    <col min="10244" max="10250" width="11.453125" style="206" customWidth="1"/>
    <col min="10251" max="10251" width="13.6328125" style="206" customWidth="1"/>
    <col min="10252" max="10261" width="12.90625" style="206" customWidth="1"/>
    <col min="10262" max="10262" width="12.08984375" style="206" customWidth="1"/>
    <col min="10263" max="10271" width="12.90625" style="206" customWidth="1"/>
    <col min="10272" max="10496" width="9.08984375" style="206"/>
    <col min="10497" max="10497" width="39.08984375" style="206" customWidth="1"/>
    <col min="10498" max="10499" width="18.90625" style="206" customWidth="1"/>
    <col min="10500" max="10506" width="11.453125" style="206" customWidth="1"/>
    <col min="10507" max="10507" width="13.6328125" style="206" customWidth="1"/>
    <col min="10508" max="10517" width="12.90625" style="206" customWidth="1"/>
    <col min="10518" max="10518" width="12.08984375" style="206" customWidth="1"/>
    <col min="10519" max="10527" width="12.90625" style="206" customWidth="1"/>
    <col min="10528" max="10752" width="9.08984375" style="206"/>
    <col min="10753" max="10753" width="39.08984375" style="206" customWidth="1"/>
    <col min="10754" max="10755" width="18.90625" style="206" customWidth="1"/>
    <col min="10756" max="10762" width="11.453125" style="206" customWidth="1"/>
    <col min="10763" max="10763" width="13.6328125" style="206" customWidth="1"/>
    <col min="10764" max="10773" width="12.90625" style="206" customWidth="1"/>
    <col min="10774" max="10774" width="12.08984375" style="206" customWidth="1"/>
    <col min="10775" max="10783" width="12.90625" style="206" customWidth="1"/>
    <col min="10784" max="11008" width="9.08984375" style="206"/>
    <col min="11009" max="11009" width="39.08984375" style="206" customWidth="1"/>
    <col min="11010" max="11011" width="18.90625" style="206" customWidth="1"/>
    <col min="11012" max="11018" width="11.453125" style="206" customWidth="1"/>
    <col min="11019" max="11019" width="13.6328125" style="206" customWidth="1"/>
    <col min="11020" max="11029" width="12.90625" style="206" customWidth="1"/>
    <col min="11030" max="11030" width="12.08984375" style="206" customWidth="1"/>
    <col min="11031" max="11039" width="12.90625" style="206" customWidth="1"/>
    <col min="11040" max="11264" width="9.08984375" style="206"/>
    <col min="11265" max="11265" width="39.08984375" style="206" customWidth="1"/>
    <col min="11266" max="11267" width="18.90625" style="206" customWidth="1"/>
    <col min="11268" max="11274" width="11.453125" style="206" customWidth="1"/>
    <col min="11275" max="11275" width="13.6328125" style="206" customWidth="1"/>
    <col min="11276" max="11285" width="12.90625" style="206" customWidth="1"/>
    <col min="11286" max="11286" width="12.08984375" style="206" customWidth="1"/>
    <col min="11287" max="11295" width="12.90625" style="206" customWidth="1"/>
    <col min="11296" max="11520" width="9.08984375" style="206"/>
    <col min="11521" max="11521" width="39.08984375" style="206" customWidth="1"/>
    <col min="11522" max="11523" width="18.90625" style="206" customWidth="1"/>
    <col min="11524" max="11530" width="11.453125" style="206" customWidth="1"/>
    <col min="11531" max="11531" width="13.6328125" style="206" customWidth="1"/>
    <col min="11532" max="11541" width="12.90625" style="206" customWidth="1"/>
    <col min="11542" max="11542" width="12.08984375" style="206" customWidth="1"/>
    <col min="11543" max="11551" width="12.90625" style="206" customWidth="1"/>
    <col min="11552" max="11776" width="9.08984375" style="206"/>
    <col min="11777" max="11777" width="39.08984375" style="206" customWidth="1"/>
    <col min="11778" max="11779" width="18.90625" style="206" customWidth="1"/>
    <col min="11780" max="11786" width="11.453125" style="206" customWidth="1"/>
    <col min="11787" max="11787" width="13.6328125" style="206" customWidth="1"/>
    <col min="11788" max="11797" width="12.90625" style="206" customWidth="1"/>
    <col min="11798" max="11798" width="12.08984375" style="206" customWidth="1"/>
    <col min="11799" max="11807" width="12.90625" style="206" customWidth="1"/>
    <col min="11808" max="12032" width="9.08984375" style="206"/>
    <col min="12033" max="12033" width="39.08984375" style="206" customWidth="1"/>
    <col min="12034" max="12035" width="18.90625" style="206" customWidth="1"/>
    <col min="12036" max="12042" width="11.453125" style="206" customWidth="1"/>
    <col min="12043" max="12043" width="13.6328125" style="206" customWidth="1"/>
    <col min="12044" max="12053" width="12.90625" style="206" customWidth="1"/>
    <col min="12054" max="12054" width="12.08984375" style="206" customWidth="1"/>
    <col min="12055" max="12063" width="12.90625" style="206" customWidth="1"/>
    <col min="12064" max="12288" width="9.08984375" style="206"/>
    <col min="12289" max="12289" width="39.08984375" style="206" customWidth="1"/>
    <col min="12290" max="12291" width="18.90625" style="206" customWidth="1"/>
    <col min="12292" max="12298" width="11.453125" style="206" customWidth="1"/>
    <col min="12299" max="12299" width="13.6328125" style="206" customWidth="1"/>
    <col min="12300" max="12309" width="12.90625" style="206" customWidth="1"/>
    <col min="12310" max="12310" width="12.08984375" style="206" customWidth="1"/>
    <col min="12311" max="12319" width="12.90625" style="206" customWidth="1"/>
    <col min="12320" max="12544" width="9.08984375" style="206"/>
    <col min="12545" max="12545" width="39.08984375" style="206" customWidth="1"/>
    <col min="12546" max="12547" width="18.90625" style="206" customWidth="1"/>
    <col min="12548" max="12554" width="11.453125" style="206" customWidth="1"/>
    <col min="12555" max="12555" width="13.6328125" style="206" customWidth="1"/>
    <col min="12556" max="12565" width="12.90625" style="206" customWidth="1"/>
    <col min="12566" max="12566" width="12.08984375" style="206" customWidth="1"/>
    <col min="12567" max="12575" width="12.90625" style="206" customWidth="1"/>
    <col min="12576" max="12800" width="9.08984375" style="206"/>
    <col min="12801" max="12801" width="39.08984375" style="206" customWidth="1"/>
    <col min="12802" max="12803" width="18.90625" style="206" customWidth="1"/>
    <col min="12804" max="12810" width="11.453125" style="206" customWidth="1"/>
    <col min="12811" max="12811" width="13.6328125" style="206" customWidth="1"/>
    <col min="12812" max="12821" width="12.90625" style="206" customWidth="1"/>
    <col min="12822" max="12822" width="12.08984375" style="206" customWidth="1"/>
    <col min="12823" max="12831" width="12.90625" style="206" customWidth="1"/>
    <col min="12832" max="13056" width="9.08984375" style="206"/>
    <col min="13057" max="13057" width="39.08984375" style="206" customWidth="1"/>
    <col min="13058" max="13059" width="18.90625" style="206" customWidth="1"/>
    <col min="13060" max="13066" width="11.453125" style="206" customWidth="1"/>
    <col min="13067" max="13067" width="13.6328125" style="206" customWidth="1"/>
    <col min="13068" max="13077" width="12.90625" style="206" customWidth="1"/>
    <col min="13078" max="13078" width="12.08984375" style="206" customWidth="1"/>
    <col min="13079" max="13087" width="12.90625" style="206" customWidth="1"/>
    <col min="13088" max="13312" width="9.08984375" style="206"/>
    <col min="13313" max="13313" width="39.08984375" style="206" customWidth="1"/>
    <col min="13314" max="13315" width="18.90625" style="206" customWidth="1"/>
    <col min="13316" max="13322" width="11.453125" style="206" customWidth="1"/>
    <col min="13323" max="13323" width="13.6328125" style="206" customWidth="1"/>
    <col min="13324" max="13333" width="12.90625" style="206" customWidth="1"/>
    <col min="13334" max="13334" width="12.08984375" style="206" customWidth="1"/>
    <col min="13335" max="13343" width="12.90625" style="206" customWidth="1"/>
    <col min="13344" max="13568" width="9.08984375" style="206"/>
    <col min="13569" max="13569" width="39.08984375" style="206" customWidth="1"/>
    <col min="13570" max="13571" width="18.90625" style="206" customWidth="1"/>
    <col min="13572" max="13578" width="11.453125" style="206" customWidth="1"/>
    <col min="13579" max="13579" width="13.6328125" style="206" customWidth="1"/>
    <col min="13580" max="13589" width="12.90625" style="206" customWidth="1"/>
    <col min="13590" max="13590" width="12.08984375" style="206" customWidth="1"/>
    <col min="13591" max="13599" width="12.90625" style="206" customWidth="1"/>
    <col min="13600" max="13824" width="9.08984375" style="206"/>
    <col min="13825" max="13825" width="39.08984375" style="206" customWidth="1"/>
    <col min="13826" max="13827" width="18.90625" style="206" customWidth="1"/>
    <col min="13828" max="13834" width="11.453125" style="206" customWidth="1"/>
    <col min="13835" max="13835" width="13.6328125" style="206" customWidth="1"/>
    <col min="13836" max="13845" width="12.90625" style="206" customWidth="1"/>
    <col min="13846" max="13846" width="12.08984375" style="206" customWidth="1"/>
    <col min="13847" max="13855" width="12.90625" style="206" customWidth="1"/>
    <col min="13856" max="14080" width="9.08984375" style="206"/>
    <col min="14081" max="14081" width="39.08984375" style="206" customWidth="1"/>
    <col min="14082" max="14083" width="18.90625" style="206" customWidth="1"/>
    <col min="14084" max="14090" width="11.453125" style="206" customWidth="1"/>
    <col min="14091" max="14091" width="13.6328125" style="206" customWidth="1"/>
    <col min="14092" max="14101" width="12.90625" style="206" customWidth="1"/>
    <col min="14102" max="14102" width="12.08984375" style="206" customWidth="1"/>
    <col min="14103" max="14111" width="12.90625" style="206" customWidth="1"/>
    <col min="14112" max="14336" width="9.08984375" style="206"/>
    <col min="14337" max="14337" width="39.08984375" style="206" customWidth="1"/>
    <col min="14338" max="14339" width="18.90625" style="206" customWidth="1"/>
    <col min="14340" max="14346" width="11.453125" style="206" customWidth="1"/>
    <col min="14347" max="14347" width="13.6328125" style="206" customWidth="1"/>
    <col min="14348" max="14357" width="12.90625" style="206" customWidth="1"/>
    <col min="14358" max="14358" width="12.08984375" style="206" customWidth="1"/>
    <col min="14359" max="14367" width="12.90625" style="206" customWidth="1"/>
    <col min="14368" max="14592" width="9.08984375" style="206"/>
    <col min="14593" max="14593" width="39.08984375" style="206" customWidth="1"/>
    <col min="14594" max="14595" width="18.90625" style="206" customWidth="1"/>
    <col min="14596" max="14602" width="11.453125" style="206" customWidth="1"/>
    <col min="14603" max="14603" width="13.6328125" style="206" customWidth="1"/>
    <col min="14604" max="14613" width="12.90625" style="206" customWidth="1"/>
    <col min="14614" max="14614" width="12.08984375" style="206" customWidth="1"/>
    <col min="14615" max="14623" width="12.90625" style="206" customWidth="1"/>
    <col min="14624" max="14848" width="9.08984375" style="206"/>
    <col min="14849" max="14849" width="39.08984375" style="206" customWidth="1"/>
    <col min="14850" max="14851" width="18.90625" style="206" customWidth="1"/>
    <col min="14852" max="14858" width="11.453125" style="206" customWidth="1"/>
    <col min="14859" max="14859" width="13.6328125" style="206" customWidth="1"/>
    <col min="14860" max="14869" width="12.90625" style="206" customWidth="1"/>
    <col min="14870" max="14870" width="12.08984375" style="206" customWidth="1"/>
    <col min="14871" max="14879" width="12.90625" style="206" customWidth="1"/>
    <col min="14880" max="15104" width="9.08984375" style="206"/>
    <col min="15105" max="15105" width="39.08984375" style="206" customWidth="1"/>
    <col min="15106" max="15107" width="18.90625" style="206" customWidth="1"/>
    <col min="15108" max="15114" width="11.453125" style="206" customWidth="1"/>
    <col min="15115" max="15115" width="13.6328125" style="206" customWidth="1"/>
    <col min="15116" max="15125" width="12.90625" style="206" customWidth="1"/>
    <col min="15126" max="15126" width="12.08984375" style="206" customWidth="1"/>
    <col min="15127" max="15135" width="12.90625" style="206" customWidth="1"/>
    <col min="15136" max="15360" width="9.08984375" style="206"/>
    <col min="15361" max="15361" width="39.08984375" style="206" customWidth="1"/>
    <col min="15362" max="15363" width="18.90625" style="206" customWidth="1"/>
    <col min="15364" max="15370" width="11.453125" style="206" customWidth="1"/>
    <col min="15371" max="15371" width="13.6328125" style="206" customWidth="1"/>
    <col min="15372" max="15381" width="12.90625" style="206" customWidth="1"/>
    <col min="15382" max="15382" width="12.08984375" style="206" customWidth="1"/>
    <col min="15383" max="15391" width="12.90625" style="206" customWidth="1"/>
    <col min="15392" max="15616" width="9.08984375" style="206"/>
    <col min="15617" max="15617" width="39.08984375" style="206" customWidth="1"/>
    <col min="15618" max="15619" width="18.90625" style="206" customWidth="1"/>
    <col min="15620" max="15626" width="11.453125" style="206" customWidth="1"/>
    <col min="15627" max="15627" width="13.6328125" style="206" customWidth="1"/>
    <col min="15628" max="15637" width="12.90625" style="206" customWidth="1"/>
    <col min="15638" max="15638" width="12.08984375" style="206" customWidth="1"/>
    <col min="15639" max="15647" width="12.90625" style="206" customWidth="1"/>
    <col min="15648" max="15872" width="9.08984375" style="206"/>
    <col min="15873" max="15873" width="39.08984375" style="206" customWidth="1"/>
    <col min="15874" max="15875" width="18.90625" style="206" customWidth="1"/>
    <col min="15876" max="15882" width="11.453125" style="206" customWidth="1"/>
    <col min="15883" max="15883" width="13.6328125" style="206" customWidth="1"/>
    <col min="15884" max="15893" width="12.90625" style="206" customWidth="1"/>
    <col min="15894" max="15894" width="12.08984375" style="206" customWidth="1"/>
    <col min="15895" max="15903" width="12.90625" style="206" customWidth="1"/>
    <col min="15904" max="16128" width="9.08984375" style="206"/>
    <col min="16129" max="16129" width="39.08984375" style="206" customWidth="1"/>
    <col min="16130" max="16131" width="18.90625" style="206" customWidth="1"/>
    <col min="16132" max="16138" width="11.453125" style="206" customWidth="1"/>
    <col min="16139" max="16139" width="13.6328125" style="206" customWidth="1"/>
    <col min="16140" max="16149" width="12.90625" style="206" customWidth="1"/>
    <col min="16150" max="16150" width="12.08984375" style="206" customWidth="1"/>
    <col min="16151" max="16159" width="12.90625" style="206" customWidth="1"/>
    <col min="16160" max="16384" width="9.08984375" style="206"/>
  </cols>
  <sheetData>
    <row r="1" spans="1:28" x14ac:dyDescent="0.25">
      <c r="A1" s="206" t="s">
        <v>732</v>
      </c>
      <c r="B1" s="206">
        <v>1991</v>
      </c>
      <c r="C1" s="206">
        <v>1991</v>
      </c>
      <c r="D1" s="206">
        <v>1992</v>
      </c>
      <c r="E1" s="206">
        <v>1993</v>
      </c>
      <c r="G1" s="206">
        <v>1993</v>
      </c>
      <c r="J1" s="206">
        <v>1994</v>
      </c>
      <c r="K1" s="206">
        <v>1995</v>
      </c>
      <c r="L1" s="206">
        <v>1997</v>
      </c>
      <c r="N1" s="206">
        <v>1997</v>
      </c>
      <c r="P1" s="206">
        <v>2002</v>
      </c>
      <c r="Q1" s="206">
        <v>2004</v>
      </c>
      <c r="R1" s="206">
        <v>2006</v>
      </c>
      <c r="T1" s="206">
        <v>2007</v>
      </c>
      <c r="V1" s="206">
        <v>2008</v>
      </c>
    </row>
    <row r="2" spans="1:28" x14ac:dyDescent="0.25">
      <c r="A2" s="206" t="s">
        <v>733</v>
      </c>
      <c r="B2" s="206" t="s">
        <v>359</v>
      </c>
      <c r="D2" s="207" t="s">
        <v>360</v>
      </c>
      <c r="E2" s="206" t="s">
        <v>360</v>
      </c>
      <c r="G2" s="206" t="s">
        <v>362</v>
      </c>
      <c r="J2" s="206" t="s">
        <v>734</v>
      </c>
      <c r="K2" s="206" t="s">
        <v>734</v>
      </c>
      <c r="L2" s="208" t="s">
        <v>734</v>
      </c>
      <c r="M2" s="208"/>
      <c r="N2" s="206" t="s">
        <v>366</v>
      </c>
      <c r="P2" s="206" t="s">
        <v>735</v>
      </c>
      <c r="Q2" s="206" t="s">
        <v>735</v>
      </c>
      <c r="R2" s="206" t="s">
        <v>735</v>
      </c>
      <c r="T2" s="206" t="s">
        <v>368</v>
      </c>
      <c r="V2" s="206" t="s">
        <v>369</v>
      </c>
    </row>
    <row r="3" spans="1:28" x14ac:dyDescent="0.25">
      <c r="L3" s="208"/>
      <c r="M3" s="208"/>
    </row>
    <row r="4" spans="1:28" ht="11" x14ac:dyDescent="0.25">
      <c r="A4" s="206" t="s">
        <v>646</v>
      </c>
      <c r="B4" s="206" t="s">
        <v>736</v>
      </c>
      <c r="D4" s="206" t="s">
        <v>737</v>
      </c>
      <c r="E4" s="206" t="s">
        <v>738</v>
      </c>
      <c r="G4" s="206" t="s">
        <v>739</v>
      </c>
      <c r="J4" s="206" t="s">
        <v>740</v>
      </c>
      <c r="N4" s="206" t="s">
        <v>741</v>
      </c>
      <c r="P4" s="206" t="s">
        <v>741</v>
      </c>
      <c r="Q4" s="206" t="s">
        <v>742</v>
      </c>
      <c r="R4" s="208"/>
      <c r="S4" s="208"/>
      <c r="T4" s="208" t="s">
        <v>741</v>
      </c>
      <c r="U4" s="208"/>
      <c r="V4" s="206" t="s">
        <v>743</v>
      </c>
      <c r="W4" s="209"/>
      <c r="Z4" s="206" t="s">
        <v>699</v>
      </c>
      <c r="AA4" s="206" t="s">
        <v>700</v>
      </c>
      <c r="AB4" s="206" t="s">
        <v>703</v>
      </c>
    </row>
    <row r="5" spans="1:28" ht="11" x14ac:dyDescent="0.25">
      <c r="A5" s="206" t="s">
        <v>647</v>
      </c>
      <c r="B5" s="206" t="s">
        <v>744</v>
      </c>
      <c r="D5" s="206" t="s">
        <v>745</v>
      </c>
      <c r="G5" s="206" t="s">
        <v>746</v>
      </c>
      <c r="J5" s="206" t="s">
        <v>747</v>
      </c>
      <c r="N5" s="206" t="s">
        <v>748</v>
      </c>
      <c r="P5" s="206" t="s">
        <v>749</v>
      </c>
      <c r="Q5" s="206" t="s">
        <v>750</v>
      </c>
      <c r="R5" s="206" t="s">
        <v>751</v>
      </c>
      <c r="T5" s="208" t="s">
        <v>752</v>
      </c>
      <c r="U5" s="208"/>
      <c r="V5" s="206" t="s">
        <v>753</v>
      </c>
      <c r="W5" s="209"/>
      <c r="Z5" s="206" t="s">
        <v>701</v>
      </c>
      <c r="AA5" s="206" t="s">
        <v>702</v>
      </c>
      <c r="AB5" s="206" t="s">
        <v>704</v>
      </c>
    </row>
    <row r="6" spans="1:28" ht="12.5" x14ac:dyDescent="0.25">
      <c r="A6" s="206" t="s">
        <v>648</v>
      </c>
      <c r="B6" s="206" t="s">
        <v>754</v>
      </c>
      <c r="C6" s="206" t="s">
        <v>755</v>
      </c>
      <c r="G6" s="206" t="s">
        <v>756</v>
      </c>
      <c r="J6" s="206" t="s">
        <v>757</v>
      </c>
      <c r="K6" s="206" t="s">
        <v>758</v>
      </c>
      <c r="L6" s="206" t="s">
        <v>759</v>
      </c>
      <c r="N6" s="207" t="s">
        <v>760</v>
      </c>
      <c r="P6" s="206" t="s">
        <v>760</v>
      </c>
      <c r="Q6" s="206" t="s">
        <v>761</v>
      </c>
      <c r="R6" s="208"/>
      <c r="S6" s="208"/>
      <c r="T6" s="208" t="s">
        <v>762</v>
      </c>
      <c r="U6" s="208"/>
      <c r="V6" s="206" t="s">
        <v>762</v>
      </c>
      <c r="W6" s="209"/>
      <c r="Z6" s="210" t="s">
        <v>763</v>
      </c>
      <c r="AA6" s="210"/>
      <c r="AB6" s="210" t="s">
        <v>705</v>
      </c>
    </row>
    <row r="7" spans="1:28" ht="11" x14ac:dyDescent="0.25">
      <c r="A7" s="206" t="s">
        <v>649</v>
      </c>
      <c r="B7" s="206" t="s">
        <v>736</v>
      </c>
      <c r="R7" s="208"/>
      <c r="S7" s="208"/>
      <c r="T7" s="208"/>
      <c r="U7" s="208"/>
      <c r="W7" s="209"/>
    </row>
    <row r="8" spans="1:28" ht="11" x14ac:dyDescent="0.25">
      <c r="A8" s="206" t="s">
        <v>650</v>
      </c>
      <c r="D8" s="206" t="s">
        <v>745</v>
      </c>
      <c r="T8" s="208"/>
      <c r="U8" s="208"/>
      <c r="W8" s="209"/>
    </row>
    <row r="9" spans="1:28" ht="11" x14ac:dyDescent="0.25">
      <c r="A9" s="206" t="s">
        <v>651</v>
      </c>
      <c r="B9" s="206" t="s">
        <v>764</v>
      </c>
      <c r="C9" s="206" t="s">
        <v>765</v>
      </c>
      <c r="D9" s="206" t="s">
        <v>766</v>
      </c>
      <c r="N9" s="206" t="s">
        <v>767</v>
      </c>
      <c r="P9" s="206" t="s">
        <v>767</v>
      </c>
      <c r="Q9" s="206" t="s">
        <v>768</v>
      </c>
      <c r="R9" s="208"/>
      <c r="S9" s="208"/>
      <c r="W9" s="209"/>
    </row>
    <row r="10" spans="1:28" ht="11" x14ac:dyDescent="0.25">
      <c r="A10" s="206" t="s">
        <v>652</v>
      </c>
      <c r="G10" s="206" t="s">
        <v>769</v>
      </c>
      <c r="J10" s="206" t="s">
        <v>770</v>
      </c>
      <c r="R10" s="208"/>
      <c r="S10" s="208"/>
      <c r="T10" s="208"/>
      <c r="U10" s="208"/>
      <c r="W10" s="209"/>
    </row>
    <row r="11" spans="1:28" ht="11" x14ac:dyDescent="0.25">
      <c r="A11" s="206" t="s">
        <v>653</v>
      </c>
      <c r="R11" s="208"/>
      <c r="S11" s="208"/>
      <c r="T11" s="208" t="s">
        <v>771</v>
      </c>
      <c r="U11" s="208"/>
      <c r="V11" s="206" t="s">
        <v>772</v>
      </c>
      <c r="W11" s="209"/>
    </row>
    <row r="12" spans="1:28" ht="12.5" x14ac:dyDescent="0.25">
      <c r="A12" s="210" t="s">
        <v>654</v>
      </c>
      <c r="R12" s="208"/>
      <c r="S12" s="208"/>
      <c r="T12" s="208"/>
      <c r="U12" s="208"/>
      <c r="W12" s="209"/>
      <c r="Z12" s="210" t="s">
        <v>654</v>
      </c>
      <c r="AA12" s="210"/>
      <c r="AB12" s="210" t="s">
        <v>706</v>
      </c>
    </row>
    <row r="13" spans="1:28" ht="11" x14ac:dyDescent="0.25">
      <c r="A13" s="206" t="s">
        <v>655</v>
      </c>
      <c r="R13" s="208"/>
      <c r="S13" s="208"/>
      <c r="T13" s="208"/>
      <c r="U13" s="208"/>
      <c r="W13" s="209"/>
      <c r="Z13" s="206" t="s">
        <v>655</v>
      </c>
      <c r="AB13" s="206" t="s">
        <v>707</v>
      </c>
    </row>
    <row r="14" spans="1:28" ht="11" x14ac:dyDescent="0.25">
      <c r="A14" s="206" t="s">
        <v>656</v>
      </c>
      <c r="B14" s="206" t="s">
        <v>773</v>
      </c>
      <c r="C14" s="206" t="s">
        <v>774</v>
      </c>
      <c r="D14" s="206" t="s">
        <v>775</v>
      </c>
      <c r="E14" s="207"/>
      <c r="F14" s="207"/>
      <c r="G14" s="206" t="s">
        <v>776</v>
      </c>
      <c r="J14" s="206" t="s">
        <v>776</v>
      </c>
      <c r="N14" s="206" t="s">
        <v>777</v>
      </c>
      <c r="T14" s="208"/>
      <c r="U14" s="208"/>
      <c r="W14" s="209"/>
      <c r="Z14" s="206" t="s">
        <v>656</v>
      </c>
      <c r="AB14" s="206" t="s">
        <v>708</v>
      </c>
    </row>
    <row r="15" spans="1:28" ht="11" x14ac:dyDescent="0.25">
      <c r="A15" s="206" t="s">
        <v>657</v>
      </c>
      <c r="P15" s="206" t="s">
        <v>778</v>
      </c>
      <c r="Q15" s="206" t="s">
        <v>779</v>
      </c>
      <c r="R15" s="208"/>
      <c r="S15" s="208"/>
      <c r="T15" s="208" t="s">
        <v>780</v>
      </c>
      <c r="U15" s="208"/>
      <c r="V15" s="206" t="s">
        <v>781</v>
      </c>
      <c r="W15" s="209"/>
    </row>
    <row r="16" spans="1:28" ht="11" x14ac:dyDescent="0.25">
      <c r="A16" s="206" t="s">
        <v>658</v>
      </c>
      <c r="N16" s="206" t="s">
        <v>782</v>
      </c>
      <c r="R16" s="208"/>
      <c r="S16" s="208"/>
      <c r="T16" s="208"/>
      <c r="U16" s="208"/>
      <c r="W16" s="209"/>
    </row>
    <row r="17" spans="1:28" ht="11" x14ac:dyDescent="0.25">
      <c r="A17" s="206" t="s">
        <v>659</v>
      </c>
      <c r="G17" s="206" t="s">
        <v>783</v>
      </c>
      <c r="J17" s="206" t="s">
        <v>784</v>
      </c>
      <c r="R17" s="208"/>
      <c r="S17" s="208"/>
      <c r="T17" s="208"/>
      <c r="U17" s="208"/>
      <c r="W17" s="209"/>
    </row>
    <row r="18" spans="1:28" ht="11" x14ac:dyDescent="0.25">
      <c r="A18" s="206" t="s">
        <v>660</v>
      </c>
      <c r="R18" s="208"/>
      <c r="S18" s="208"/>
      <c r="T18" s="208"/>
      <c r="U18" s="208"/>
      <c r="W18" s="209"/>
      <c r="Z18" s="206" t="s">
        <v>660</v>
      </c>
      <c r="AB18" s="206" t="s">
        <v>709</v>
      </c>
    </row>
    <row r="19" spans="1:28" ht="11" x14ac:dyDescent="0.25">
      <c r="A19" s="206" t="s">
        <v>661</v>
      </c>
      <c r="P19" s="206" t="s">
        <v>785</v>
      </c>
      <c r="Q19" s="206" t="s">
        <v>786</v>
      </c>
      <c r="R19" s="208"/>
      <c r="S19" s="208"/>
      <c r="T19" s="208" t="s">
        <v>787</v>
      </c>
      <c r="U19" s="208"/>
      <c r="V19" s="206" t="s">
        <v>788</v>
      </c>
      <c r="W19" s="209"/>
    </row>
    <row r="20" spans="1:28" ht="11" x14ac:dyDescent="0.25">
      <c r="A20" s="206" t="s">
        <v>662</v>
      </c>
      <c r="P20" s="206" t="s">
        <v>789</v>
      </c>
      <c r="Q20" s="206" t="s">
        <v>790</v>
      </c>
      <c r="R20" s="208"/>
      <c r="S20" s="208"/>
      <c r="T20" s="208" t="s">
        <v>789</v>
      </c>
      <c r="U20" s="208"/>
      <c r="V20" s="206" t="s">
        <v>789</v>
      </c>
      <c r="W20" s="209"/>
    </row>
    <row r="21" spans="1:28" ht="11" x14ac:dyDescent="0.25">
      <c r="A21" s="206" t="s">
        <v>663</v>
      </c>
      <c r="B21" s="206" t="s">
        <v>791</v>
      </c>
      <c r="D21" s="206" t="s">
        <v>792</v>
      </c>
      <c r="G21" s="206" t="s">
        <v>793</v>
      </c>
      <c r="W21" s="209"/>
    </row>
    <row r="22" spans="1:28" ht="11" x14ac:dyDescent="0.25">
      <c r="A22" s="206" t="s">
        <v>663</v>
      </c>
      <c r="D22" s="206" t="s">
        <v>738</v>
      </c>
      <c r="W22" s="209"/>
    </row>
    <row r="23" spans="1:28" ht="11" x14ac:dyDescent="0.25">
      <c r="A23" s="206" t="s">
        <v>664</v>
      </c>
      <c r="B23" s="206" t="s">
        <v>794</v>
      </c>
      <c r="C23" s="206" t="s">
        <v>795</v>
      </c>
      <c r="D23" s="206" t="s">
        <v>796</v>
      </c>
      <c r="G23" s="206" t="s">
        <v>797</v>
      </c>
      <c r="J23" s="206" t="s">
        <v>798</v>
      </c>
      <c r="N23" s="206" t="s">
        <v>799</v>
      </c>
      <c r="W23" s="209"/>
    </row>
    <row r="24" spans="1:28" ht="11" x14ac:dyDescent="0.25">
      <c r="A24" s="206" t="s">
        <v>665</v>
      </c>
      <c r="P24" s="206" t="s">
        <v>800</v>
      </c>
      <c r="R24" s="208"/>
      <c r="S24" s="208"/>
      <c r="T24" s="208" t="s">
        <v>801</v>
      </c>
      <c r="U24" s="208"/>
      <c r="V24" s="206" t="s">
        <v>801</v>
      </c>
      <c r="W24" s="209"/>
    </row>
    <row r="25" spans="1:28" ht="11" x14ac:dyDescent="0.25">
      <c r="A25" s="206" t="s">
        <v>666</v>
      </c>
      <c r="R25" s="208"/>
      <c r="S25" s="208"/>
      <c r="T25" s="208"/>
      <c r="U25" s="208"/>
      <c r="W25" s="209"/>
      <c r="Z25" s="206" t="s">
        <v>666</v>
      </c>
      <c r="AB25" s="206" t="s">
        <v>710</v>
      </c>
    </row>
    <row r="26" spans="1:28" ht="11" x14ac:dyDescent="0.25">
      <c r="A26" s="206" t="s">
        <v>667</v>
      </c>
      <c r="Q26" s="206" t="s">
        <v>802</v>
      </c>
      <c r="R26" s="208"/>
      <c r="S26" s="208"/>
      <c r="T26" s="208"/>
      <c r="U26" s="208"/>
      <c r="W26" s="209"/>
    </row>
    <row r="27" spans="1:28" ht="11" x14ac:dyDescent="0.25">
      <c r="A27" s="206" t="s">
        <v>668</v>
      </c>
      <c r="B27" s="206" t="s">
        <v>803</v>
      </c>
      <c r="D27" s="206" t="s">
        <v>804</v>
      </c>
      <c r="G27" s="206" t="s">
        <v>746</v>
      </c>
      <c r="J27" s="206" t="s">
        <v>747</v>
      </c>
      <c r="N27" s="207" t="s">
        <v>805</v>
      </c>
      <c r="P27" s="206" t="s">
        <v>806</v>
      </c>
      <c r="Q27" s="206" t="s">
        <v>807</v>
      </c>
      <c r="R27" s="208"/>
      <c r="S27" s="208"/>
      <c r="T27" s="208" t="s">
        <v>808</v>
      </c>
      <c r="U27" s="208"/>
      <c r="V27" s="206" t="s">
        <v>809</v>
      </c>
      <c r="W27" s="209"/>
      <c r="Z27" s="206" t="s">
        <v>810</v>
      </c>
      <c r="AB27" s="206" t="s">
        <v>704</v>
      </c>
    </row>
    <row r="28" spans="1:28" ht="12.5" x14ac:dyDescent="0.25">
      <c r="A28" s="206" t="s">
        <v>669</v>
      </c>
      <c r="B28" s="206" t="s">
        <v>811</v>
      </c>
      <c r="C28" s="206" t="s">
        <v>812</v>
      </c>
      <c r="D28" s="206" t="s">
        <v>813</v>
      </c>
      <c r="G28" s="206" t="s">
        <v>814</v>
      </c>
      <c r="J28" s="206" t="s">
        <v>815</v>
      </c>
      <c r="N28" s="206" t="s">
        <v>816</v>
      </c>
      <c r="P28" s="206" t="s">
        <v>817</v>
      </c>
      <c r="Q28" s="206" t="s">
        <v>818</v>
      </c>
      <c r="R28" s="208"/>
      <c r="S28" s="208"/>
      <c r="T28" s="208" t="s">
        <v>752</v>
      </c>
      <c r="U28" s="208"/>
      <c r="V28" s="206" t="s">
        <v>819</v>
      </c>
      <c r="W28" s="209"/>
      <c r="Z28" s="210" t="s">
        <v>820</v>
      </c>
      <c r="AA28" s="210"/>
      <c r="AB28" s="210" t="s">
        <v>711</v>
      </c>
    </row>
    <row r="29" spans="1:28" ht="11" x14ac:dyDescent="0.25">
      <c r="A29" s="206" t="s">
        <v>670</v>
      </c>
      <c r="G29" s="206" t="s">
        <v>821</v>
      </c>
      <c r="J29" s="206" t="s">
        <v>822</v>
      </c>
      <c r="N29" s="206" t="s">
        <v>823</v>
      </c>
      <c r="R29" s="208"/>
      <c r="S29" s="208"/>
      <c r="T29" s="208"/>
      <c r="U29" s="208"/>
      <c r="W29" s="209"/>
    </row>
    <row r="30" spans="1:28" ht="11" x14ac:dyDescent="0.25">
      <c r="A30" s="206" t="s">
        <v>671</v>
      </c>
      <c r="N30" s="208" t="s">
        <v>824</v>
      </c>
      <c r="P30" s="206" t="s">
        <v>749</v>
      </c>
      <c r="Q30" s="206" t="s">
        <v>825</v>
      </c>
      <c r="R30" s="208"/>
      <c r="S30" s="208"/>
      <c r="T30" s="208" t="s">
        <v>826</v>
      </c>
      <c r="U30" s="208"/>
      <c r="V30" s="206" t="s">
        <v>753</v>
      </c>
      <c r="W30" s="209"/>
    </row>
    <row r="31" spans="1:28" ht="12.5" x14ac:dyDescent="0.25">
      <c r="A31" s="206" t="s">
        <v>672</v>
      </c>
      <c r="B31" s="206" t="s">
        <v>827</v>
      </c>
      <c r="C31" s="206" t="s">
        <v>773</v>
      </c>
      <c r="D31" s="206" t="s">
        <v>828</v>
      </c>
      <c r="G31" s="206" t="s">
        <v>829</v>
      </c>
      <c r="J31" s="206" t="s">
        <v>830</v>
      </c>
      <c r="Q31" s="206" t="s">
        <v>831</v>
      </c>
      <c r="R31" s="206" t="s">
        <v>751</v>
      </c>
      <c r="W31" s="209"/>
      <c r="Z31" s="210" t="s">
        <v>832</v>
      </c>
      <c r="AA31" s="210"/>
      <c r="AB31" s="210" t="s">
        <v>712</v>
      </c>
    </row>
    <row r="32" spans="1:28" ht="11" x14ac:dyDescent="0.25">
      <c r="A32" s="206" t="s">
        <v>673</v>
      </c>
      <c r="N32" s="206" t="s">
        <v>833</v>
      </c>
      <c r="P32" s="206" t="s">
        <v>834</v>
      </c>
      <c r="R32" s="208"/>
      <c r="S32" s="208"/>
      <c r="T32" s="208" t="s">
        <v>835</v>
      </c>
      <c r="U32" s="208"/>
      <c r="V32" s="206" t="s">
        <v>835</v>
      </c>
      <c r="W32" s="209"/>
    </row>
    <row r="33" spans="1:28" ht="12.5" x14ac:dyDescent="0.25">
      <c r="A33" s="210" t="s">
        <v>674</v>
      </c>
      <c r="R33" s="208"/>
      <c r="S33" s="208"/>
      <c r="T33" s="208"/>
      <c r="U33" s="208"/>
      <c r="W33" s="209"/>
      <c r="Z33" s="210" t="s">
        <v>674</v>
      </c>
      <c r="AA33" s="210"/>
      <c r="AB33" s="210" t="s">
        <v>713</v>
      </c>
    </row>
    <row r="34" spans="1:28" ht="11" x14ac:dyDescent="0.25">
      <c r="A34" s="206" t="s">
        <v>675</v>
      </c>
      <c r="B34" s="206" t="s">
        <v>836</v>
      </c>
      <c r="D34" s="206" t="s">
        <v>837</v>
      </c>
      <c r="W34" s="209"/>
    </row>
    <row r="35" spans="1:28" ht="11" x14ac:dyDescent="0.25">
      <c r="A35" s="206" t="s">
        <v>676</v>
      </c>
      <c r="D35" s="206" t="s">
        <v>676</v>
      </c>
      <c r="W35" s="209"/>
    </row>
    <row r="36" spans="1:28" ht="11" x14ac:dyDescent="0.25">
      <c r="A36" s="206" t="s">
        <v>677</v>
      </c>
      <c r="G36" s="206" t="s">
        <v>838</v>
      </c>
      <c r="J36" s="206" t="s">
        <v>838</v>
      </c>
      <c r="R36" s="208"/>
      <c r="S36" s="208"/>
      <c r="T36" s="208"/>
      <c r="U36" s="208"/>
      <c r="W36" s="209"/>
    </row>
    <row r="37" spans="1:28" x14ac:dyDescent="0.25">
      <c r="A37" s="206" t="s">
        <v>678</v>
      </c>
      <c r="C37" s="206" t="s">
        <v>839</v>
      </c>
      <c r="D37" s="206" t="s">
        <v>840</v>
      </c>
      <c r="G37" s="207" t="s">
        <v>841</v>
      </c>
      <c r="H37" s="207"/>
      <c r="I37" s="207"/>
      <c r="J37" s="206" t="s">
        <v>842</v>
      </c>
    </row>
    <row r="38" spans="1:28" x14ac:dyDescent="0.25">
      <c r="A38" s="206" t="s">
        <v>679</v>
      </c>
      <c r="B38" s="206" t="s">
        <v>839</v>
      </c>
    </row>
    <row r="39" spans="1:28" x14ac:dyDescent="0.25">
      <c r="A39" s="206" t="s">
        <v>680</v>
      </c>
      <c r="N39" s="206" t="s">
        <v>843</v>
      </c>
      <c r="P39" s="206" t="s">
        <v>844</v>
      </c>
      <c r="Q39" s="206" t="s">
        <v>845</v>
      </c>
      <c r="R39" s="208"/>
      <c r="S39" s="208"/>
      <c r="T39" s="208" t="s">
        <v>846</v>
      </c>
      <c r="U39" s="208"/>
      <c r="V39" s="206" t="s">
        <v>847</v>
      </c>
    </row>
    <row r="40" spans="1:28" ht="12.5" x14ac:dyDescent="0.25">
      <c r="A40" s="210" t="s">
        <v>681</v>
      </c>
      <c r="R40" s="208"/>
      <c r="S40" s="208"/>
      <c r="T40" s="208"/>
      <c r="U40" s="208"/>
      <c r="Z40" s="210" t="s">
        <v>681</v>
      </c>
      <c r="AA40" s="210"/>
      <c r="AB40" s="210" t="s">
        <v>705</v>
      </c>
    </row>
    <row r="41" spans="1:28" x14ac:dyDescent="0.25">
      <c r="A41" s="206" t="s">
        <v>682</v>
      </c>
      <c r="B41" s="206" t="s">
        <v>812</v>
      </c>
      <c r="C41" s="207"/>
      <c r="D41" s="206" t="s">
        <v>848</v>
      </c>
    </row>
    <row r="42" spans="1:28" x14ac:dyDescent="0.25">
      <c r="A42" s="206" t="s">
        <v>683</v>
      </c>
      <c r="B42" s="206" t="s">
        <v>744</v>
      </c>
      <c r="D42" s="206" t="s">
        <v>849</v>
      </c>
      <c r="G42" s="206" t="s">
        <v>756</v>
      </c>
      <c r="J42" s="206" t="s">
        <v>757</v>
      </c>
      <c r="K42" s="206" t="s">
        <v>758</v>
      </c>
      <c r="L42" s="206" t="s">
        <v>759</v>
      </c>
    </row>
    <row r="43" spans="1:28" x14ac:dyDescent="0.25">
      <c r="A43" s="206" t="s">
        <v>684</v>
      </c>
      <c r="N43" s="206" t="s">
        <v>850</v>
      </c>
      <c r="R43" s="208"/>
      <c r="S43" s="208"/>
      <c r="T43" s="208"/>
      <c r="U43" s="208"/>
    </row>
    <row r="44" spans="1:28" x14ac:dyDescent="0.25">
      <c r="A44" s="206" t="s">
        <v>685</v>
      </c>
      <c r="P44" s="206" t="s">
        <v>851</v>
      </c>
      <c r="Q44" s="206" t="s">
        <v>852</v>
      </c>
      <c r="R44" s="208"/>
      <c r="S44" s="208"/>
      <c r="T44" s="208" t="s">
        <v>853</v>
      </c>
      <c r="U44" s="208"/>
      <c r="V44" s="206" t="s">
        <v>853</v>
      </c>
    </row>
    <row r="45" spans="1:28" x14ac:dyDescent="0.25">
      <c r="A45" s="206" t="s">
        <v>686</v>
      </c>
      <c r="N45" s="206" t="s">
        <v>854</v>
      </c>
      <c r="R45" s="208"/>
      <c r="S45" s="208"/>
      <c r="T45" s="208"/>
      <c r="U45" s="208"/>
    </row>
    <row r="46" spans="1:28" x14ac:dyDescent="0.25">
      <c r="A46" s="206" t="s">
        <v>687</v>
      </c>
      <c r="B46" s="206" t="s">
        <v>765</v>
      </c>
      <c r="C46" s="207"/>
      <c r="D46" s="206" t="s">
        <v>855</v>
      </c>
      <c r="G46" s="206" t="s">
        <v>856</v>
      </c>
      <c r="J46" s="206" t="s">
        <v>857</v>
      </c>
    </row>
    <row r="47" spans="1:28" x14ac:dyDescent="0.25">
      <c r="A47" s="206" t="s">
        <v>688</v>
      </c>
      <c r="N47" s="206" t="s">
        <v>858</v>
      </c>
      <c r="R47" s="208"/>
      <c r="S47" s="208"/>
      <c r="T47" s="208"/>
      <c r="U47" s="208"/>
    </row>
    <row r="48" spans="1:28" x14ac:dyDescent="0.25">
      <c r="A48" s="206" t="s">
        <v>689</v>
      </c>
      <c r="P48" s="206" t="s">
        <v>859</v>
      </c>
      <c r="Q48" s="206" t="s">
        <v>860</v>
      </c>
      <c r="R48" s="208"/>
      <c r="S48" s="208"/>
      <c r="T48" s="208" t="s">
        <v>861</v>
      </c>
      <c r="U48" s="208"/>
      <c r="V48" s="206" t="s">
        <v>862</v>
      </c>
    </row>
    <row r="49" spans="1:28" x14ac:dyDescent="0.25">
      <c r="A49" s="206" t="s">
        <v>690</v>
      </c>
      <c r="P49" s="206" t="s">
        <v>863</v>
      </c>
      <c r="Q49" s="206" t="s">
        <v>864</v>
      </c>
      <c r="R49" s="208"/>
      <c r="S49" s="208"/>
      <c r="T49" s="208" t="s">
        <v>865</v>
      </c>
      <c r="U49" s="208"/>
      <c r="V49" s="206" t="s">
        <v>865</v>
      </c>
    </row>
    <row r="50" spans="1:28" x14ac:dyDescent="0.25">
      <c r="A50" s="206" t="s">
        <v>691</v>
      </c>
      <c r="B50" s="206" t="s">
        <v>866</v>
      </c>
      <c r="R50" s="208"/>
      <c r="S50" s="208"/>
      <c r="T50" s="208"/>
      <c r="U50" s="208"/>
    </row>
    <row r="51" spans="1:28" x14ac:dyDescent="0.25">
      <c r="A51" s="206" t="s">
        <v>692</v>
      </c>
      <c r="C51" s="206" t="s">
        <v>867</v>
      </c>
      <c r="D51" s="206" t="s">
        <v>868</v>
      </c>
      <c r="E51" s="207"/>
      <c r="F51" s="207"/>
    </row>
    <row r="52" spans="1:28" x14ac:dyDescent="0.25">
      <c r="A52" s="206" t="s">
        <v>693</v>
      </c>
      <c r="N52" s="206" t="s">
        <v>869</v>
      </c>
      <c r="R52" s="208"/>
      <c r="S52" s="208"/>
      <c r="T52" s="208"/>
      <c r="U52" s="208"/>
    </row>
    <row r="53" spans="1:28" x14ac:dyDescent="0.25">
      <c r="A53" s="206" t="s">
        <v>694</v>
      </c>
      <c r="G53" s="206" t="s">
        <v>870</v>
      </c>
      <c r="J53" s="206" t="s">
        <v>871</v>
      </c>
      <c r="R53" s="208"/>
      <c r="S53" s="208"/>
      <c r="T53" s="208"/>
      <c r="U53" s="208"/>
    </row>
    <row r="54" spans="1:28" x14ac:dyDescent="0.25">
      <c r="A54" s="206" t="s">
        <v>695</v>
      </c>
      <c r="G54" s="206" t="s">
        <v>793</v>
      </c>
      <c r="J54" s="206" t="s">
        <v>872</v>
      </c>
      <c r="L54" s="206" t="s">
        <v>873</v>
      </c>
      <c r="R54" s="208"/>
      <c r="S54" s="208"/>
      <c r="T54" s="208"/>
      <c r="U54" s="208"/>
    </row>
    <row r="55" spans="1:28" ht="12.5" x14ac:dyDescent="0.25">
      <c r="A55" s="210" t="s">
        <v>696</v>
      </c>
      <c r="Z55" s="210" t="s">
        <v>696</v>
      </c>
      <c r="AA55" s="210"/>
      <c r="AB55" s="210" t="s">
        <v>714</v>
      </c>
    </row>
    <row r="56" spans="1:28" ht="12.5" x14ac:dyDescent="0.25">
      <c r="A56" s="210" t="s">
        <v>697</v>
      </c>
      <c r="Z56" s="210" t="s">
        <v>697</v>
      </c>
      <c r="AA56" s="210"/>
      <c r="AB56" s="210" t="s">
        <v>715</v>
      </c>
    </row>
    <row r="57" spans="1:28" ht="12.5" x14ac:dyDescent="0.25">
      <c r="A57" s="210" t="s">
        <v>698</v>
      </c>
      <c r="Z57" s="210" t="s">
        <v>698</v>
      </c>
      <c r="AA57" s="210"/>
      <c r="AB57" s="210" t="s">
        <v>716</v>
      </c>
    </row>
    <row r="58" spans="1:28" ht="12.5" x14ac:dyDescent="0.25">
      <c r="Z58" s="210"/>
      <c r="AA58" s="210"/>
      <c r="AB58" s="210"/>
    </row>
    <row r="60" spans="1:28" x14ac:dyDescent="0.25">
      <c r="B60" s="207" t="s">
        <v>874</v>
      </c>
      <c r="D60" s="207" t="s">
        <v>875</v>
      </c>
      <c r="N60" s="207" t="s">
        <v>876</v>
      </c>
      <c r="P60" s="207" t="s">
        <v>877</v>
      </c>
      <c r="Q60" s="207" t="s">
        <v>878</v>
      </c>
      <c r="T60" s="207" t="s">
        <v>879</v>
      </c>
      <c r="U60" s="207"/>
    </row>
  </sheetData>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1"/>
  <sheetViews>
    <sheetView zoomScaleNormal="100" workbookViewId="0">
      <pane xSplit="1" ySplit="1" topLeftCell="B2" activePane="bottomRight" state="frozen"/>
      <selection activeCell="A9" sqref="A9"/>
      <selection pane="topRight" activeCell="A9" sqref="A9"/>
      <selection pane="bottomLeft" activeCell="A9" sqref="A9"/>
      <selection pane="bottomRight" activeCell="H34" sqref="H34"/>
    </sheetView>
  </sheetViews>
  <sheetFormatPr defaultColWidth="9.08984375" defaultRowHeight="13.5" customHeight="1" x14ac:dyDescent="0.25"/>
  <cols>
    <col min="1" max="1" width="21.453125" style="2" customWidth="1"/>
    <col min="2" max="2" width="12.36328125" style="2" customWidth="1"/>
    <col min="3" max="3" width="11" style="2" customWidth="1"/>
    <col min="4" max="4" width="0.6328125" style="2" customWidth="1"/>
    <col min="5" max="5" width="2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61" t="s">
        <v>127</v>
      </c>
      <c r="B1" s="36" t="s">
        <v>115</v>
      </c>
      <c r="C1" s="36" t="s">
        <v>116</v>
      </c>
      <c r="D1" s="147" t="s">
        <v>117</v>
      </c>
      <c r="E1" s="124" t="s">
        <v>169</v>
      </c>
      <c r="F1" s="124" t="s">
        <v>170</v>
      </c>
      <c r="G1" s="36" t="s">
        <v>292</v>
      </c>
      <c r="H1" s="131" t="s">
        <v>293</v>
      </c>
      <c r="I1" s="147" t="s">
        <v>171</v>
      </c>
      <c r="J1" s="147" t="s">
        <v>171</v>
      </c>
      <c r="K1" s="14" t="s">
        <v>172</v>
      </c>
      <c r="L1" s="14" t="s">
        <v>173</v>
      </c>
      <c r="M1" s="125" t="s">
        <v>174</v>
      </c>
      <c r="N1" s="125" t="s">
        <v>175</v>
      </c>
      <c r="O1" s="125" t="s">
        <v>176</v>
      </c>
      <c r="P1" s="125" t="s">
        <v>177</v>
      </c>
      <c r="Q1" s="125" t="s">
        <v>178</v>
      </c>
      <c r="R1" s="125" t="s">
        <v>179</v>
      </c>
      <c r="S1" s="36" t="s">
        <v>180</v>
      </c>
      <c r="T1" s="36" t="s">
        <v>181</v>
      </c>
      <c r="U1" s="36" t="s">
        <v>182</v>
      </c>
      <c r="V1" s="36" t="s">
        <v>183</v>
      </c>
      <c r="W1" s="36" t="s">
        <v>184</v>
      </c>
      <c r="X1" s="36" t="s">
        <v>185</v>
      </c>
      <c r="Y1" s="125" t="s">
        <v>186</v>
      </c>
      <c r="Z1" s="125" t="s">
        <v>187</v>
      </c>
      <c r="AA1" s="125" t="s">
        <v>188</v>
      </c>
      <c r="AB1" s="125" t="s">
        <v>189</v>
      </c>
      <c r="AC1" s="125" t="s">
        <v>190</v>
      </c>
      <c r="AD1" s="125" t="s">
        <v>191</v>
      </c>
      <c r="AE1" s="36" t="s">
        <v>192</v>
      </c>
      <c r="AF1" s="36" t="s">
        <v>193</v>
      </c>
      <c r="AG1" s="36" t="s">
        <v>194</v>
      </c>
      <c r="AH1" s="36" t="s">
        <v>195</v>
      </c>
      <c r="AI1" s="36" t="s">
        <v>196</v>
      </c>
      <c r="AJ1" s="36" t="s">
        <v>197</v>
      </c>
      <c r="AK1" s="125" t="s">
        <v>198</v>
      </c>
      <c r="AL1" s="125" t="s">
        <v>199</v>
      </c>
      <c r="AM1" s="125" t="s">
        <v>200</v>
      </c>
      <c r="AN1" s="125" t="s">
        <v>201</v>
      </c>
      <c r="AO1" s="125" t="s">
        <v>202</v>
      </c>
      <c r="AP1" s="125" t="s">
        <v>203</v>
      </c>
      <c r="AQ1" s="36" t="s">
        <v>204</v>
      </c>
      <c r="AR1" s="36" t="s">
        <v>205</v>
      </c>
      <c r="AS1" s="36" t="s">
        <v>206</v>
      </c>
      <c r="AT1" s="36" t="s">
        <v>207</v>
      </c>
      <c r="AU1" s="36" t="s">
        <v>208</v>
      </c>
      <c r="AV1" s="36" t="s">
        <v>209</v>
      </c>
    </row>
    <row r="2" spans="1:48" ht="13.5" customHeight="1" x14ac:dyDescent="0.25">
      <c r="A2" s="126" t="s">
        <v>296</v>
      </c>
      <c r="B2" s="2" t="s">
        <v>297</v>
      </c>
      <c r="D2" s="148"/>
      <c r="E2" s="80" t="str">
        <f t="shared" ref="E2:E29" si="0">G2&amp;" "&amp;F2</f>
        <v>Fine Gael (Fine Gael, FG)</v>
      </c>
      <c r="F2" s="124" t="str">
        <f t="shared" ref="F2:F29"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(Fine Gael, FG)</v>
      </c>
      <c r="G2" s="2" t="s">
        <v>323</v>
      </c>
      <c r="H2" s="2" t="s">
        <v>324</v>
      </c>
      <c r="I2" s="148"/>
      <c r="J2" s="148"/>
      <c r="K2" s="2" t="s">
        <v>323</v>
      </c>
      <c r="M2" s="127"/>
      <c r="O2" s="128"/>
      <c r="P2" s="127"/>
    </row>
    <row r="3" spans="1:48" ht="13.5" customHeight="1" x14ac:dyDescent="0.25">
      <c r="A3" s="126" t="s">
        <v>298</v>
      </c>
      <c r="B3" s="2" t="s">
        <v>299</v>
      </c>
      <c r="D3" s="148"/>
      <c r="E3" s="80" t="str">
        <f t="shared" si="0"/>
        <v>Labour Party (Labour Party, LP)</v>
      </c>
      <c r="F3" s="124" t="str">
        <f t="shared" si="1"/>
        <v>(Labour Party, LP)</v>
      </c>
      <c r="G3" s="2" t="s">
        <v>325</v>
      </c>
      <c r="H3" s="2" t="s">
        <v>326</v>
      </c>
      <c r="I3" s="148"/>
      <c r="J3" s="148"/>
      <c r="K3" s="2" t="s">
        <v>325</v>
      </c>
      <c r="M3" s="127"/>
      <c r="O3" s="127"/>
      <c r="P3" s="127"/>
    </row>
    <row r="4" spans="1:48" ht="13.5" customHeight="1" x14ac:dyDescent="0.25">
      <c r="A4" s="126" t="s">
        <v>300</v>
      </c>
      <c r="B4" s="2" t="s">
        <v>301</v>
      </c>
      <c r="D4" s="148"/>
      <c r="E4" s="80" t="str">
        <f t="shared" si="0"/>
        <v>Democratic Left (Democratic Left, DL)</v>
      </c>
      <c r="F4" s="124" t="str">
        <f t="shared" si="1"/>
        <v>(Democratic Left, DL)</v>
      </c>
      <c r="G4" s="2" t="s">
        <v>327</v>
      </c>
      <c r="H4" s="2" t="s">
        <v>328</v>
      </c>
      <c r="I4" s="148"/>
      <c r="J4" s="148"/>
      <c r="K4" s="2" t="s">
        <v>327</v>
      </c>
      <c r="M4" s="127"/>
      <c r="O4" s="127"/>
      <c r="P4" s="127"/>
    </row>
    <row r="5" spans="1:48" ht="13.5" customHeight="1" x14ac:dyDescent="0.25">
      <c r="A5" s="126" t="s">
        <v>302</v>
      </c>
      <c r="B5" s="2" t="s">
        <v>303</v>
      </c>
      <c r="D5" s="148"/>
      <c r="E5" s="80" t="str">
        <f t="shared" ref="E5" si="2">G5&amp;" "&amp;F5</f>
        <v>Fianna Fáil  (Fianna Fáil, FF)</v>
      </c>
      <c r="F5" s="124"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(Fianna Fáil, FF)</v>
      </c>
      <c r="G5" s="2" t="s">
        <v>329</v>
      </c>
      <c r="H5" s="2" t="s">
        <v>330</v>
      </c>
      <c r="I5" s="148"/>
      <c r="J5" s="148"/>
      <c r="K5" s="2" t="s">
        <v>353</v>
      </c>
      <c r="M5" s="127"/>
      <c r="O5" s="127"/>
      <c r="P5" s="127"/>
    </row>
    <row r="6" spans="1:48" ht="13.5" customHeight="1" x14ac:dyDescent="0.25">
      <c r="A6" s="126" t="s">
        <v>304</v>
      </c>
      <c r="B6" s="2" t="s">
        <v>305</v>
      </c>
      <c r="C6" s="2" t="s">
        <v>306</v>
      </c>
      <c r="D6" s="148"/>
      <c r="E6" s="80" t="str">
        <f t="shared" si="0"/>
        <v>Progressive Democrats (Progressive Democrats , PDs)</v>
      </c>
      <c r="F6" s="124" t="str">
        <f t="shared" si="1"/>
        <v>(Progressive Democrats , PDs)</v>
      </c>
      <c r="G6" s="2" t="s">
        <v>331</v>
      </c>
      <c r="H6" s="2" t="s">
        <v>332</v>
      </c>
      <c r="I6" s="148"/>
      <c r="J6" s="148"/>
      <c r="K6" s="2" t="s">
        <v>354</v>
      </c>
      <c r="M6" s="127"/>
      <c r="O6" s="49"/>
      <c r="P6" s="127"/>
    </row>
    <row r="7" spans="1:48" ht="13.5" customHeight="1" x14ac:dyDescent="0.25">
      <c r="A7" s="126" t="s">
        <v>307</v>
      </c>
      <c r="B7" s="2" t="s">
        <v>308</v>
      </c>
      <c r="D7" s="148"/>
      <c r="E7" s="80" t="str">
        <f t="shared" si="0"/>
        <v>Green Party (Green Party, GP)</v>
      </c>
      <c r="F7" s="124" t="str">
        <f t="shared" si="1"/>
        <v>(Green Party, GP)</v>
      </c>
      <c r="G7" s="2" t="s">
        <v>333</v>
      </c>
      <c r="H7" s="2" t="s">
        <v>334</v>
      </c>
      <c r="I7" s="148"/>
      <c r="J7" s="148"/>
      <c r="K7" s="2" t="s">
        <v>333</v>
      </c>
      <c r="M7" s="127"/>
      <c r="O7" s="127"/>
      <c r="P7" s="127"/>
    </row>
    <row r="8" spans="1:48" ht="13.5" customHeight="1" x14ac:dyDescent="0.25">
      <c r="A8" s="126" t="s">
        <v>309</v>
      </c>
      <c r="D8" s="148"/>
      <c r="E8" s="80" t="str">
        <f t="shared" si="0"/>
        <v>Independent (Independent, Independent)</v>
      </c>
      <c r="F8" s="124" t="str">
        <f t="shared" si="1"/>
        <v>(Independent, Independent)</v>
      </c>
      <c r="G8" s="2" t="s">
        <v>335</v>
      </c>
      <c r="H8" s="2" t="s">
        <v>335</v>
      </c>
      <c r="I8" s="148"/>
      <c r="J8" s="148"/>
      <c r="K8" s="2" t="s">
        <v>335</v>
      </c>
      <c r="M8" s="127"/>
      <c r="O8" s="127"/>
      <c r="P8" s="127"/>
    </row>
    <row r="9" spans="1:48" ht="13.5" customHeight="1" x14ac:dyDescent="0.25">
      <c r="A9" s="126" t="s">
        <v>310</v>
      </c>
      <c r="B9" s="2" t="s">
        <v>311</v>
      </c>
      <c r="D9" s="148"/>
      <c r="E9" s="80" t="str">
        <f t="shared" si="0"/>
        <v>Sinn Féin (Sinn Féin, SF)</v>
      </c>
      <c r="F9" s="124" t="str">
        <f t="shared" si="1"/>
        <v>(Sinn Féin, SF)</v>
      </c>
      <c r="G9" s="2" t="s">
        <v>336</v>
      </c>
      <c r="H9" s="2" t="s">
        <v>337</v>
      </c>
      <c r="I9" s="148"/>
      <c r="J9" s="148"/>
      <c r="K9" s="2" t="s">
        <v>336</v>
      </c>
      <c r="M9" s="127"/>
      <c r="O9" s="127"/>
      <c r="P9" s="127"/>
    </row>
    <row r="10" spans="1:48" ht="13.5" customHeight="1" x14ac:dyDescent="0.25">
      <c r="A10" s="62" t="s">
        <v>312</v>
      </c>
      <c r="D10" s="148"/>
      <c r="E10" s="80" t="str">
        <f t="shared" si="0"/>
        <v>National Party (National Party, NP)</v>
      </c>
      <c r="F10" s="124" t="str">
        <f t="shared" si="1"/>
        <v>(National Party, NP)</v>
      </c>
      <c r="G10" s="2" t="s">
        <v>338</v>
      </c>
      <c r="H10" s="2" t="s">
        <v>339</v>
      </c>
      <c r="I10" s="148"/>
      <c r="J10" s="148"/>
      <c r="K10" s="2" t="s">
        <v>338</v>
      </c>
      <c r="M10" s="127"/>
      <c r="O10" s="127"/>
      <c r="P10" s="127"/>
    </row>
    <row r="11" spans="1:48" ht="13.5" customHeight="1" x14ac:dyDescent="0.25">
      <c r="A11" s="126" t="s">
        <v>313</v>
      </c>
      <c r="B11" s="2" t="s">
        <v>314</v>
      </c>
      <c r="D11" s="148"/>
      <c r="E11" s="80" t="str">
        <f t="shared" si="0"/>
        <v>Socialist Party (Socialist Party, SP)</v>
      </c>
      <c r="F11" s="124" t="str">
        <f t="shared" si="1"/>
        <v>(Socialist Party, SP)</v>
      </c>
      <c r="G11" s="2" t="s">
        <v>340</v>
      </c>
      <c r="H11" s="2" t="s">
        <v>78</v>
      </c>
      <c r="I11" s="148"/>
      <c r="J11" s="148"/>
      <c r="K11" s="2" t="s">
        <v>340</v>
      </c>
      <c r="M11" s="127"/>
      <c r="O11" s="127"/>
      <c r="P11" s="127"/>
    </row>
    <row r="12" spans="1:48" ht="13.5" customHeight="1" x14ac:dyDescent="0.25">
      <c r="A12" s="126" t="s">
        <v>315</v>
      </c>
      <c r="D12" s="148"/>
      <c r="E12" s="80" t="str">
        <f t="shared" si="0"/>
        <v>Christian Solidarity (Christian Solidarity, CS), known until 1994 as Christian Centrist Party (CCP, Christian Centrist Party)</v>
      </c>
      <c r="F12" s="124" t="str">
        <f t="shared" si="1"/>
        <v>(Christian Solidarity, CS), known until 1994 as Christian Centrist Party (CCP, Christian Centrist Party)</v>
      </c>
      <c r="G12" s="2" t="s">
        <v>341</v>
      </c>
      <c r="H12" s="2" t="s">
        <v>342</v>
      </c>
      <c r="I12" s="148"/>
      <c r="J12" s="148"/>
      <c r="K12" s="2" t="s">
        <v>341</v>
      </c>
      <c r="M12" s="127" t="s">
        <v>355</v>
      </c>
      <c r="N12" s="2" t="s">
        <v>356</v>
      </c>
      <c r="O12" s="127" t="s">
        <v>355</v>
      </c>
      <c r="P12" s="127"/>
      <c r="Q12" s="2">
        <v>1994</v>
      </c>
      <c r="R12" s="2">
        <v>1994</v>
      </c>
    </row>
    <row r="13" spans="1:48" ht="13.5" customHeight="1" x14ac:dyDescent="0.25">
      <c r="A13" s="126" t="s">
        <v>316</v>
      </c>
      <c r="B13" s="2" t="s">
        <v>317</v>
      </c>
      <c r="D13" s="148"/>
      <c r="E13" s="80" t="str">
        <f t="shared" si="0"/>
        <v>The Workers' Party (The Workers'  Party, WP)</v>
      </c>
      <c r="F13" s="124" t="str">
        <f t="shared" si="1"/>
        <v>(The Workers'  Party, WP)</v>
      </c>
      <c r="G13" s="2" t="s">
        <v>343</v>
      </c>
      <c r="H13" s="2" t="s">
        <v>344</v>
      </c>
      <c r="I13" s="148"/>
      <c r="J13" s="148"/>
      <c r="K13" s="2" t="s">
        <v>357</v>
      </c>
      <c r="M13" s="127"/>
      <c r="O13" s="127"/>
      <c r="P13" s="127"/>
    </row>
    <row r="14" spans="1:48" ht="13.5" customHeight="1" x14ac:dyDescent="0.25">
      <c r="A14" s="126" t="s">
        <v>318</v>
      </c>
      <c r="B14" s="2" t="s">
        <v>880</v>
      </c>
      <c r="D14" s="148"/>
      <c r="E14" s="80" t="str">
        <f t="shared" si="0"/>
        <v>Others and independents (Others, Others)</v>
      </c>
      <c r="F14" s="124" t="str">
        <f t="shared" si="1"/>
        <v>(Others, Others)</v>
      </c>
      <c r="G14" s="2" t="s">
        <v>345</v>
      </c>
      <c r="H14" s="2" t="s">
        <v>346</v>
      </c>
      <c r="I14" s="148"/>
      <c r="J14" s="148"/>
      <c r="K14" s="2" t="s">
        <v>346</v>
      </c>
      <c r="M14" s="127"/>
      <c r="O14" s="127"/>
      <c r="P14" s="127"/>
    </row>
    <row r="15" spans="1:48" ht="13.5" customHeight="1" x14ac:dyDescent="0.25">
      <c r="A15" s="126" t="s">
        <v>319</v>
      </c>
      <c r="B15" s="2" t="s">
        <v>320</v>
      </c>
      <c r="D15" s="148"/>
      <c r="E15" s="80" t="str">
        <f t="shared" si="0"/>
        <v>Libertas (Libertas, Lib)</v>
      </c>
      <c r="F15" s="124" t="str">
        <f t="shared" si="1"/>
        <v>(Libertas, Lib)</v>
      </c>
      <c r="G15" s="2" t="s">
        <v>347</v>
      </c>
      <c r="H15" s="2" t="s">
        <v>348</v>
      </c>
      <c r="I15" s="148"/>
      <c r="J15" s="148"/>
      <c r="K15" s="2" t="s">
        <v>347</v>
      </c>
      <c r="M15" s="127"/>
      <c r="O15" s="127"/>
      <c r="P15" s="127"/>
    </row>
    <row r="16" spans="1:48" ht="13.5" customHeight="1" x14ac:dyDescent="0.25">
      <c r="A16" s="126" t="s">
        <v>321</v>
      </c>
      <c r="D16" s="148"/>
      <c r="E16" s="80" t="str">
        <f t="shared" si="0"/>
        <v>Natural Law (Natural Law, NL)</v>
      </c>
      <c r="F16" s="124" t="str">
        <f t="shared" si="1"/>
        <v>(Natural Law, NL)</v>
      </c>
      <c r="G16" s="2" t="s">
        <v>349</v>
      </c>
      <c r="H16" s="2" t="s">
        <v>350</v>
      </c>
      <c r="I16" s="148"/>
      <c r="J16" s="148"/>
      <c r="K16" s="2" t="s">
        <v>349</v>
      </c>
    </row>
    <row r="17" spans="1:20" ht="13.5" customHeight="1" x14ac:dyDescent="0.25">
      <c r="A17" s="126" t="s">
        <v>322</v>
      </c>
      <c r="B17" s="2" t="s">
        <v>314</v>
      </c>
      <c r="D17" s="148"/>
      <c r="E17" s="80" t="str">
        <f t="shared" si="0"/>
        <v>United Left Alliance (United Left Alliance, ULA)</v>
      </c>
      <c r="F17" s="124" t="str">
        <f t="shared" si="1"/>
        <v>(United Left Alliance, ULA)</v>
      </c>
      <c r="G17" s="2" t="s">
        <v>351</v>
      </c>
      <c r="H17" s="2" t="s">
        <v>352</v>
      </c>
      <c r="I17" s="148"/>
      <c r="J17" s="148"/>
      <c r="K17" s="2" t="s">
        <v>351</v>
      </c>
      <c r="M17" s="127"/>
      <c r="O17" s="127"/>
      <c r="P17" s="127"/>
    </row>
    <row r="18" spans="1:20" ht="13.5" customHeight="1" x14ac:dyDescent="0.25">
      <c r="A18" s="126" t="s">
        <v>900</v>
      </c>
      <c r="D18" s="148"/>
      <c r="E18" s="80" t="str">
        <f t="shared" si="0"/>
        <v>Direct Democracy Ireland (Direct Democracy Ireland, DDI)</v>
      </c>
      <c r="F18" s="124" t="str">
        <f t="shared" si="1"/>
        <v>(Direct Democracy Ireland, DDI)</v>
      </c>
      <c r="G18" s="2" t="s">
        <v>896</v>
      </c>
      <c r="H18" s="2" t="s">
        <v>898</v>
      </c>
      <c r="I18" s="148"/>
      <c r="J18" s="148"/>
      <c r="K18" s="2" t="s">
        <v>896</v>
      </c>
      <c r="N18" s="49"/>
      <c r="O18" s="128"/>
      <c r="T18" s="49"/>
    </row>
    <row r="19" spans="1:20" ht="13.5" customHeight="1" x14ac:dyDescent="0.25">
      <c r="A19" s="126" t="s">
        <v>913</v>
      </c>
      <c r="D19" s="148"/>
      <c r="E19" s="80" t="str">
        <f t="shared" si="0"/>
        <v>People Before Profit Alliance (People Before Profit Alliance, PBP)</v>
      </c>
      <c r="F19" s="124" t="str">
        <f t="shared" si="1"/>
        <v>(People Before Profit Alliance, PBP)</v>
      </c>
      <c r="G19" s="2" t="s">
        <v>897</v>
      </c>
      <c r="H19" s="2" t="s">
        <v>914</v>
      </c>
      <c r="I19" s="148"/>
      <c r="J19" s="148"/>
      <c r="K19" s="2" t="s">
        <v>897</v>
      </c>
    </row>
    <row r="20" spans="1:20" ht="13.5" customHeight="1" x14ac:dyDescent="0.25">
      <c r="A20" s="126" t="s">
        <v>915</v>
      </c>
      <c r="D20" s="148"/>
      <c r="E20" s="80" t="str">
        <f t="shared" ref="E20:E28" si="4">G20&amp;" "&amp;F20</f>
        <v>New Vision (Fis Nua, FN)</v>
      </c>
      <c r="F20" s="124" t="str">
        <f t="shared" ref="F20:F28" si="5">"("&amp;K20&amp;", "&amp;H20&amp;")"&amp;IF(M20="","",", known until "&amp;R20&amp;" as "&amp;M20&amp;" ("&amp;N20&amp;", "&amp;O20&amp;IF(P20="","","/ "&amp;P20)&amp;")"&amp;IF(S20="","",", known from "&amp;R20&amp;" until "&amp;X20&amp;" as "&amp;S20&amp;" ("&amp;T20&amp;", "&amp;U20&amp;IF(V20="","","/ "&amp;V20)&amp;")"))&amp;IF(AD20="","",", known from "&amp;X20&amp;" until "&amp;AD20&amp;" as "&amp;Y20&amp;" ("&amp;Z20&amp;", "&amp;AA20&amp;")"&amp;IF(AB20="","","/ "&amp;AB20)&amp;")")&amp;IF(AE20="","",", known from "&amp;AD20&amp;" until "&amp;AJ20&amp;" as "&amp;AE20&amp;" ("&amp;AF20&amp;", "&amp;AG20&amp;IF(AH20="","","/ "&amp;AH20)&amp;")")&amp;IF(AK20="","",", known from "&amp;AJ20&amp;" until "&amp;AP20&amp;" as "&amp;AK20&amp;" ("&amp;AL20&amp;", "&amp;AM20&amp;IF(AN20="","","/ "&amp;AN20)&amp;")")&amp;IF(AQ20="","",", known from "&amp;AP20&amp;" until "&amp;AV20&amp;" as "&amp;AQ20&amp;" ("&amp;AR20&amp;", "&amp;AS20&amp;IF(AT20="","","/ "&amp;AT20)&amp;")")</f>
        <v>(Fis Nua, FN)</v>
      </c>
      <c r="G20" s="2" t="s">
        <v>919</v>
      </c>
      <c r="H20" s="2" t="s">
        <v>917</v>
      </c>
      <c r="I20" s="148"/>
      <c r="J20" s="148"/>
      <c r="K20" s="2" t="s">
        <v>918</v>
      </c>
    </row>
    <row r="21" spans="1:20" ht="13.5" customHeight="1" x14ac:dyDescent="0.25">
      <c r="A21" s="126" t="s">
        <v>920</v>
      </c>
      <c r="D21" s="148"/>
      <c r="E21" s="80" t="str">
        <f t="shared" si="4"/>
        <v>Independent-Pat Cox (-, no acronym)</v>
      </c>
      <c r="F21" s="124" t="str">
        <f t="shared" si="5"/>
        <v>(-, no acronym)</v>
      </c>
      <c r="G21" s="2" t="s">
        <v>907</v>
      </c>
      <c r="H21" s="2" t="s">
        <v>916</v>
      </c>
      <c r="I21" s="148"/>
      <c r="J21" s="148"/>
      <c r="K21" s="2" t="s">
        <v>889</v>
      </c>
    </row>
    <row r="22" spans="1:20" ht="13.5" customHeight="1" x14ac:dyDescent="0.25">
      <c r="A22" s="126" t="s">
        <v>921</v>
      </c>
      <c r="D22" s="148"/>
      <c r="E22" s="80" t="str">
        <f t="shared" si="4"/>
        <v>Independent-Dana Rosemary Scallion (-, no acronym)</v>
      </c>
      <c r="F22" s="124" t="str">
        <f t="shared" si="5"/>
        <v>(-, no acronym)</v>
      </c>
      <c r="G22" s="2" t="s">
        <v>908</v>
      </c>
      <c r="H22" s="2" t="s">
        <v>916</v>
      </c>
      <c r="I22" s="148"/>
      <c r="J22" s="148"/>
      <c r="K22" s="2" t="s">
        <v>889</v>
      </c>
    </row>
    <row r="23" spans="1:20" ht="13.5" customHeight="1" x14ac:dyDescent="0.25">
      <c r="A23" s="126" t="s">
        <v>922</v>
      </c>
      <c r="D23" s="148"/>
      <c r="E23" s="80" t="str">
        <f t="shared" si="4"/>
        <v>Independent-Marian Harkin (-, no acronym)</v>
      </c>
      <c r="F23" s="124" t="str">
        <f t="shared" si="5"/>
        <v>(-, no acronym)</v>
      </c>
      <c r="G23" s="2" t="s">
        <v>909</v>
      </c>
      <c r="H23" s="2" t="s">
        <v>916</v>
      </c>
      <c r="I23" s="148"/>
      <c r="J23" s="148"/>
      <c r="K23" s="2" t="s">
        <v>889</v>
      </c>
    </row>
    <row r="24" spans="1:20" ht="13.5" customHeight="1" x14ac:dyDescent="0.25">
      <c r="A24" s="126" t="s">
        <v>923</v>
      </c>
      <c r="D24" s="148"/>
      <c r="E24" s="80" t="str">
        <f t="shared" si="4"/>
        <v>Independent-Kathy Sinnott (-, no acronym)</v>
      </c>
      <c r="F24" s="124" t="str">
        <f t="shared" si="5"/>
        <v>(-, no acronym)</v>
      </c>
      <c r="G24" s="2" t="s">
        <v>910</v>
      </c>
      <c r="H24" s="2" t="s">
        <v>916</v>
      </c>
      <c r="I24" s="148"/>
      <c r="J24" s="148"/>
      <c r="K24" s="2" t="s">
        <v>889</v>
      </c>
    </row>
    <row r="25" spans="1:20" ht="13.5" customHeight="1" x14ac:dyDescent="0.25">
      <c r="A25" s="126" t="s">
        <v>924</v>
      </c>
      <c r="D25" s="148"/>
      <c r="E25" s="80" t="str">
        <f t="shared" si="4"/>
        <v>Independent-Luke ‘Ming’ Flanagan (-, no acronym)</v>
      </c>
      <c r="F25" s="124" t="str">
        <f t="shared" si="5"/>
        <v>(-, no acronym)</v>
      </c>
      <c r="G25" s="2" t="s">
        <v>911</v>
      </c>
      <c r="H25" s="2" t="s">
        <v>916</v>
      </c>
      <c r="I25" s="148"/>
      <c r="J25" s="148"/>
      <c r="K25" s="2" t="s">
        <v>889</v>
      </c>
    </row>
    <row r="26" spans="1:20" ht="13.5" customHeight="1" x14ac:dyDescent="0.25">
      <c r="A26" s="126" t="s">
        <v>925</v>
      </c>
      <c r="D26" s="148"/>
      <c r="E26" s="80" t="str">
        <f t="shared" si="4"/>
        <v>Independent-Rónán Mullen (-, no acronym)</v>
      </c>
      <c r="F26" s="124" t="str">
        <f t="shared" si="5"/>
        <v>(-, no acronym)</v>
      </c>
      <c r="G26" s="2" t="s">
        <v>903</v>
      </c>
      <c r="H26" s="2" t="s">
        <v>916</v>
      </c>
      <c r="I26" s="148"/>
      <c r="J26" s="148"/>
      <c r="K26" s="2" t="s">
        <v>889</v>
      </c>
    </row>
    <row r="27" spans="1:20" ht="13.5" customHeight="1" x14ac:dyDescent="0.25">
      <c r="A27" s="126" t="s">
        <v>926</v>
      </c>
      <c r="D27" s="148"/>
      <c r="E27" s="80" t="str">
        <f t="shared" si="4"/>
        <v>Independent-Nessa Childers (-, no acronym)</v>
      </c>
      <c r="F27" s="124" t="str">
        <f t="shared" si="5"/>
        <v>(-, no acronym)</v>
      </c>
      <c r="G27" s="2" t="s">
        <v>904</v>
      </c>
      <c r="H27" s="2" t="s">
        <v>916</v>
      </c>
      <c r="I27" s="148"/>
      <c r="J27" s="148"/>
      <c r="K27" s="2" t="s">
        <v>889</v>
      </c>
    </row>
    <row r="28" spans="1:20" ht="13.5" customHeight="1" x14ac:dyDescent="0.25">
      <c r="A28" s="126" t="s">
        <v>927</v>
      </c>
      <c r="D28" s="148"/>
      <c r="E28" s="80" t="str">
        <f t="shared" si="4"/>
        <v>Independent-Diarmuid O’Flynn (-, no acronym)</v>
      </c>
      <c r="F28" s="124" t="str">
        <f t="shared" si="5"/>
        <v>(-, no acronym)</v>
      </c>
      <c r="G28" s="2" t="s">
        <v>905</v>
      </c>
      <c r="H28" s="2" t="s">
        <v>916</v>
      </c>
      <c r="I28" s="148"/>
      <c r="J28" s="148"/>
      <c r="K28" s="2" t="s">
        <v>889</v>
      </c>
    </row>
    <row r="29" spans="1:20" ht="13.5" customHeight="1" x14ac:dyDescent="0.25">
      <c r="A29" s="126" t="s">
        <v>901</v>
      </c>
      <c r="D29" s="148"/>
      <c r="E29" s="80" t="str">
        <f t="shared" si="0"/>
        <v>Catholic Democrats (Catholic Democrats, CD)</v>
      </c>
      <c r="F29" s="124" t="str">
        <f t="shared" si="1"/>
        <v>(Catholic Democrats, CD)</v>
      </c>
      <c r="G29" s="2" t="s">
        <v>894</v>
      </c>
      <c r="H29" s="2" t="s">
        <v>899</v>
      </c>
      <c r="I29" s="148"/>
      <c r="J29" s="148"/>
      <c r="K29" s="2" t="s">
        <v>894</v>
      </c>
    </row>
    <row r="30" spans="1:20" ht="13.5" customHeight="1" x14ac:dyDescent="0.25">
      <c r="A30" s="126" t="s">
        <v>961</v>
      </c>
      <c r="D30" s="148"/>
      <c r="E30" s="80" t="str">
        <f t="shared" ref="E30:E31" si="6">G30&amp;" "&amp;F30</f>
        <v>Social Democrats (Daonlathaigh Shóisialta, SD)</v>
      </c>
      <c r="F30" s="124" t="str">
        <f t="shared" ref="F30:F31" si="7">"("&amp;K30&amp;", "&amp;H30&amp;")"&amp;IF(M30="","",", known until "&amp;R30&amp;" as "&amp;M30&amp;" ("&amp;N30&amp;", "&amp;O30&amp;IF(P30="","","/ "&amp;P30)&amp;")"&amp;IF(S30="","",", known from "&amp;R30&amp;" until "&amp;X30&amp;" as "&amp;S30&amp;" ("&amp;T30&amp;", "&amp;U30&amp;IF(V30="","","/ "&amp;V30)&amp;")"))&amp;IF(AD30="","",", known from "&amp;X30&amp;" until "&amp;AD30&amp;" as "&amp;Y30&amp;" ("&amp;Z30&amp;", "&amp;AA30&amp;")"&amp;IF(AB30="","","/ "&amp;AB30)&amp;")")&amp;IF(AE30="","",", known from "&amp;AD30&amp;" until "&amp;AJ30&amp;" as "&amp;AE30&amp;" ("&amp;AF30&amp;", "&amp;AG30&amp;IF(AH30="","","/ "&amp;AH30)&amp;")")&amp;IF(AK30="","",", known from "&amp;AJ30&amp;" until "&amp;AP30&amp;" as "&amp;AK30&amp;" ("&amp;AL30&amp;", "&amp;AM30&amp;IF(AN30="","","/ "&amp;AN30)&amp;")")&amp;IF(AQ30="","",", known from "&amp;AP30&amp;" until "&amp;AV30&amp;" as "&amp;AQ30&amp;" ("&amp;AR30&amp;", "&amp;AS30&amp;IF(AT30="","","/ "&amp;AT30)&amp;")")</f>
        <v>(Daonlathaigh Shóisialta, SD)</v>
      </c>
      <c r="G30" s="2" t="s">
        <v>962</v>
      </c>
      <c r="H30" s="2" t="s">
        <v>964</v>
      </c>
      <c r="I30" s="148"/>
      <c r="J30" s="148"/>
      <c r="K30" s="2" t="s">
        <v>963</v>
      </c>
    </row>
    <row r="31" spans="1:20" ht="13.5" customHeight="1" x14ac:dyDescent="0.25">
      <c r="A31" s="126" t="s">
        <v>965</v>
      </c>
      <c r="D31" s="148"/>
      <c r="E31" s="80" t="str">
        <f t="shared" si="6"/>
        <v>Anti-Austerity Party-People Before Profits (, AAA-PBP)</v>
      </c>
      <c r="F31" s="124" t="str">
        <f t="shared" si="7"/>
        <v>(, AAA-PBP)</v>
      </c>
      <c r="G31" s="2" t="s">
        <v>966</v>
      </c>
      <c r="H31" s="2" t="s">
        <v>967</v>
      </c>
      <c r="I31" s="148"/>
      <c r="J31" s="148"/>
    </row>
    <row r="32" spans="1:20" ht="13.5" customHeight="1" x14ac:dyDescent="0.25">
      <c r="A32" s="126" t="s">
        <v>969</v>
      </c>
      <c r="D32" s="148"/>
      <c r="E32" s="80" t="str">
        <f t="shared" ref="E32:E33" si="8">G32&amp;" "&amp;F32</f>
        <v>Independents 4 Change (Neamhspleáigh ar son an Athraithe, I4C)</v>
      </c>
      <c r="F32" s="124" t="str">
        <f t="shared" ref="F32:F33" si="9">"("&amp;K32&amp;", "&amp;H32&amp;")"&amp;IF(M32="","",", known until "&amp;R32&amp;" as "&amp;M32&amp;" ("&amp;N32&amp;", "&amp;O32&amp;IF(P32="","","/ "&amp;P32)&amp;")"&amp;IF(S32="","",", known from "&amp;R32&amp;" until "&amp;X32&amp;" as "&amp;S32&amp;" ("&amp;T32&amp;", "&amp;U32&amp;IF(V32="","","/ "&amp;V32)&amp;")"))&amp;IF(AD32="","",", known from "&amp;X32&amp;" until "&amp;AD32&amp;" as "&amp;Y32&amp;" ("&amp;Z32&amp;", "&amp;AA32&amp;")"&amp;IF(AB32="","","/ "&amp;AB32)&amp;")")&amp;IF(AE32="","",", known from "&amp;AD32&amp;" until "&amp;AJ32&amp;" as "&amp;AE32&amp;" ("&amp;AF32&amp;", "&amp;AG32&amp;IF(AH32="","","/ "&amp;AH32)&amp;")")&amp;IF(AK32="","",", known from "&amp;AJ32&amp;" until "&amp;AP32&amp;" as "&amp;AK32&amp;" ("&amp;AL32&amp;", "&amp;AM32&amp;IF(AN32="","","/ "&amp;AN32)&amp;")")&amp;IF(AQ32="","",", known from "&amp;AP32&amp;" until "&amp;AV32&amp;" as "&amp;AQ32&amp;" ("&amp;AR32&amp;", "&amp;AS32&amp;IF(AT32="","","/ "&amp;AT32)&amp;")")</f>
        <v>(Neamhspleáigh ar son an Athraithe, I4C)</v>
      </c>
      <c r="G32" s="2" t="s">
        <v>972</v>
      </c>
      <c r="H32" s="2" t="s">
        <v>970</v>
      </c>
      <c r="I32" s="148"/>
      <c r="J32" s="148"/>
      <c r="K32" s="2" t="s">
        <v>971</v>
      </c>
    </row>
    <row r="33" spans="1:12" ht="13.5" customHeight="1" x14ac:dyDescent="0.25">
      <c r="A33" s="126" t="s">
        <v>1037</v>
      </c>
      <c r="D33" s="148"/>
      <c r="E33" s="80" t="str">
        <f t="shared" si="8"/>
        <v>Unite (Aontú, Aontú)</v>
      </c>
      <c r="F33" s="124" t="str">
        <f t="shared" si="9"/>
        <v>(Aontú, Aontú)</v>
      </c>
      <c r="G33" s="2" t="s">
        <v>1038</v>
      </c>
      <c r="H33" s="7" t="s">
        <v>1039</v>
      </c>
      <c r="I33" s="148"/>
      <c r="J33" s="148"/>
      <c r="K33" s="2" t="s">
        <v>1039</v>
      </c>
    </row>
    <row r="34" spans="1:12" ht="13.5" customHeight="1" x14ac:dyDescent="0.25">
      <c r="A34" s="126"/>
      <c r="D34" s="148"/>
      <c r="E34" s="80"/>
      <c r="F34" s="124"/>
      <c r="I34" s="148"/>
      <c r="J34" s="148"/>
    </row>
    <row r="35" spans="1:12" ht="13.5" customHeight="1" x14ac:dyDescent="0.25">
      <c r="A35" s="126"/>
      <c r="D35" s="148"/>
      <c r="E35" s="80"/>
      <c r="F35" s="124"/>
      <c r="I35" s="148"/>
      <c r="J35" s="148"/>
    </row>
    <row r="36" spans="1:12" ht="13.5" customHeight="1" x14ac:dyDescent="0.25">
      <c r="A36" s="126"/>
      <c r="D36" s="148"/>
      <c r="E36" s="80"/>
      <c r="F36" s="124"/>
      <c r="I36" s="148"/>
      <c r="J36" s="148"/>
    </row>
    <row r="37" spans="1:12" ht="13.5" customHeight="1" x14ac:dyDescent="0.25">
      <c r="A37" s="126"/>
      <c r="D37" s="148"/>
      <c r="E37" s="80"/>
      <c r="F37" s="124"/>
      <c r="I37" s="148"/>
      <c r="J37" s="148"/>
    </row>
    <row r="38" spans="1:12" ht="13.5" customHeight="1" x14ac:dyDescent="0.25">
      <c r="A38" s="126"/>
      <c r="D38" s="148"/>
      <c r="E38" s="80"/>
      <c r="F38" s="124"/>
      <c r="I38" s="148"/>
      <c r="J38" s="148"/>
    </row>
    <row r="39" spans="1:12" ht="13.5" customHeight="1" x14ac:dyDescent="0.25">
      <c r="A39" s="126"/>
      <c r="D39" s="148"/>
      <c r="E39" s="80"/>
      <c r="F39" s="124"/>
      <c r="I39" s="148"/>
      <c r="J39" s="148"/>
    </row>
    <row r="40" spans="1:12" ht="13.5" customHeight="1" x14ac:dyDescent="0.25">
      <c r="A40" s="126"/>
      <c r="D40" s="148"/>
      <c r="E40" s="80"/>
      <c r="F40" s="124"/>
      <c r="G40" s="49"/>
      <c r="H40" s="49"/>
      <c r="I40" s="148"/>
      <c r="J40" s="148"/>
      <c r="K40" s="49"/>
    </row>
    <row r="41" spans="1:12" ht="13.5" customHeight="1" x14ac:dyDescent="0.25">
      <c r="A41" s="126"/>
      <c r="D41" s="148"/>
      <c r="E41" s="80"/>
      <c r="F41" s="124"/>
      <c r="I41" s="148"/>
      <c r="J41" s="148"/>
    </row>
    <row r="42" spans="1:12" ht="13.5" customHeight="1" x14ac:dyDescent="0.25">
      <c r="A42" s="126"/>
      <c r="D42" s="148"/>
      <c r="E42" s="80"/>
      <c r="F42" s="124"/>
      <c r="I42" s="148"/>
      <c r="J42" s="148"/>
    </row>
    <row r="43" spans="1:12" ht="13.5" customHeight="1" x14ac:dyDescent="0.25">
      <c r="A43" s="126"/>
      <c r="D43" s="148"/>
      <c r="E43" s="80"/>
      <c r="F43" s="124"/>
      <c r="I43" s="148"/>
      <c r="J43" s="148"/>
    </row>
    <row r="44" spans="1:12" ht="13.5" customHeight="1" x14ac:dyDescent="0.25">
      <c r="A44" s="126"/>
      <c r="D44" s="148"/>
      <c r="E44" s="80"/>
      <c r="F44" s="124"/>
      <c r="I44" s="148"/>
      <c r="J44" s="148"/>
    </row>
    <row r="45" spans="1:12" ht="13.5" customHeight="1" x14ac:dyDescent="0.25">
      <c r="A45" s="126"/>
      <c r="D45" s="148"/>
      <c r="E45" s="80"/>
      <c r="F45" s="124"/>
      <c r="I45" s="148"/>
      <c r="J45" s="148"/>
    </row>
    <row r="46" spans="1:12" ht="13.5" customHeight="1" x14ac:dyDescent="0.25">
      <c r="A46" s="126"/>
      <c r="D46" s="148"/>
      <c r="E46" s="80"/>
      <c r="F46" s="124"/>
      <c r="I46" s="148"/>
      <c r="J46" s="148"/>
      <c r="K46" s="7"/>
      <c r="L46" s="7"/>
    </row>
    <row r="47" spans="1:12" ht="13.5" customHeight="1" x14ac:dyDescent="0.25">
      <c r="A47" s="126"/>
      <c r="D47" s="148"/>
      <c r="E47" s="80"/>
      <c r="F47" s="124"/>
      <c r="I47" s="148"/>
      <c r="J47" s="148"/>
    </row>
    <row r="48" spans="1:12" ht="13.5" customHeight="1" x14ac:dyDescent="0.25">
      <c r="A48" s="126"/>
      <c r="D48" s="148"/>
      <c r="E48" s="80"/>
      <c r="F48" s="124"/>
      <c r="I48" s="148"/>
      <c r="J48" s="148"/>
    </row>
    <row r="49" spans="1:12" ht="13.5" customHeight="1" x14ac:dyDescent="0.25">
      <c r="A49" s="126"/>
      <c r="D49" s="148"/>
      <c r="E49" s="80"/>
      <c r="F49" s="124"/>
      <c r="I49" s="148"/>
      <c r="J49" s="148"/>
      <c r="K49" s="236"/>
      <c r="L49" s="236"/>
    </row>
    <row r="50" spans="1:12" ht="13.5" customHeight="1" x14ac:dyDescent="0.25">
      <c r="A50" s="126"/>
      <c r="D50" s="148"/>
      <c r="E50" s="80"/>
      <c r="F50" s="124"/>
      <c r="I50" s="148"/>
      <c r="J50" s="148"/>
      <c r="K50" s="236"/>
      <c r="L50" s="236"/>
    </row>
    <row r="51" spans="1:12" ht="13.5" customHeight="1" x14ac:dyDescent="0.25">
      <c r="A51" s="126"/>
      <c r="D51" s="148"/>
      <c r="E51" s="80"/>
      <c r="F51" s="124"/>
      <c r="I51" s="148"/>
      <c r="J51" s="148"/>
    </row>
    <row r="52" spans="1:12" ht="13.5" customHeight="1" x14ac:dyDescent="0.25">
      <c r="A52" s="126"/>
      <c r="D52" s="148"/>
      <c r="E52" s="80"/>
      <c r="F52" s="124"/>
      <c r="I52" s="148"/>
      <c r="J52" s="148"/>
    </row>
    <row r="53" spans="1:12" ht="13.5" customHeight="1" x14ac:dyDescent="0.25">
      <c r="A53" s="126"/>
      <c r="D53" s="148"/>
      <c r="E53" s="80"/>
      <c r="F53" s="124"/>
      <c r="I53" s="148"/>
      <c r="J53" s="148"/>
    </row>
    <row r="54" spans="1:12" ht="13.5" customHeight="1" x14ac:dyDescent="0.25">
      <c r="A54" s="126"/>
      <c r="D54" s="148"/>
      <c r="E54" s="80"/>
      <c r="F54" s="124"/>
      <c r="I54" s="148"/>
      <c r="J54" s="148"/>
    </row>
    <row r="55" spans="1:12" ht="13.5" customHeight="1" x14ac:dyDescent="0.25">
      <c r="A55" s="126"/>
      <c r="D55" s="148"/>
      <c r="E55" s="80"/>
      <c r="F55" s="124"/>
      <c r="I55" s="148"/>
      <c r="J55" s="148"/>
    </row>
    <row r="56" spans="1:12" ht="13.5" customHeight="1" x14ac:dyDescent="0.25">
      <c r="A56" s="126"/>
      <c r="D56" s="148"/>
      <c r="E56" s="80"/>
      <c r="F56" s="124"/>
      <c r="I56" s="148"/>
      <c r="J56" s="148"/>
    </row>
    <row r="57" spans="1:12" ht="13.5" customHeight="1" x14ac:dyDescent="0.25">
      <c r="A57" s="61"/>
      <c r="D57" s="148"/>
      <c r="E57" s="80"/>
      <c r="F57" s="124"/>
      <c r="I57" s="148"/>
      <c r="J57" s="148"/>
    </row>
    <row r="58" spans="1:12" ht="13.5" customHeight="1" x14ac:dyDescent="0.25">
      <c r="A58" s="61"/>
      <c r="D58" s="148"/>
      <c r="E58" s="80"/>
      <c r="F58" s="124"/>
      <c r="I58" s="148"/>
      <c r="J58" s="148"/>
    </row>
    <row r="59" spans="1:12" ht="13.5" customHeight="1" x14ac:dyDescent="0.25">
      <c r="A59" s="61"/>
      <c r="D59" s="148"/>
      <c r="E59" s="80"/>
      <c r="F59" s="124"/>
      <c r="I59" s="148"/>
      <c r="J59" s="148"/>
    </row>
    <row r="60" spans="1:12" ht="13.5" customHeight="1" x14ac:dyDescent="0.25">
      <c r="K60" s="236"/>
      <c r="L60" s="236"/>
    </row>
    <row r="61" spans="1:12" ht="13.5" customHeight="1" x14ac:dyDescent="0.25">
      <c r="K61" s="7"/>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49:L49"/>
    <mergeCell ref="K50:L50"/>
    <mergeCell ref="K60:L60"/>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B2:C88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AT11" activePane="bottomRight" state="frozen"/>
      <selection activeCell="A25" sqref="A25"/>
      <selection pane="topRight" activeCell="A25" sqref="A25"/>
      <selection pane="bottomLeft" activeCell="A25" sqref="A25"/>
      <selection pane="bottomRight" activeCell="B26" sqref="B26"/>
    </sheetView>
  </sheetViews>
  <sheetFormatPr defaultColWidth="9.08984375" defaultRowHeight="13.5" customHeight="1" x14ac:dyDescent="0.25"/>
  <cols>
    <col min="1" max="1" width="11.453125" style="2" customWidth="1"/>
    <col min="2" max="2" width="22.90625" style="2" customWidth="1"/>
    <col min="3" max="3" width="8.90625" style="64" customWidth="1"/>
    <col min="4" max="4" width="10.6328125" style="2" customWidth="1"/>
    <col min="5" max="16384" width="9.08984375" style="2"/>
  </cols>
  <sheetData>
    <row r="1" spans="1:127" ht="13.5" customHeight="1" x14ac:dyDescent="0.25">
      <c r="A1" s="14" t="s">
        <v>3</v>
      </c>
      <c r="B1" s="16"/>
      <c r="C1" s="15" t="s">
        <v>358</v>
      </c>
      <c r="D1" s="16"/>
      <c r="E1" s="16"/>
      <c r="F1" s="16"/>
      <c r="G1" s="111"/>
      <c r="H1" s="15" t="s">
        <v>359</v>
      </c>
      <c r="I1" s="16"/>
      <c r="J1" s="16"/>
      <c r="K1" s="16"/>
      <c r="L1" s="111"/>
      <c r="M1" s="15" t="s">
        <v>360</v>
      </c>
      <c r="N1" s="16"/>
      <c r="O1" s="16"/>
      <c r="P1" s="16"/>
      <c r="Q1" s="111"/>
      <c r="R1" s="15" t="s">
        <v>361</v>
      </c>
      <c r="S1" s="16"/>
      <c r="T1" s="16"/>
      <c r="U1" s="16"/>
      <c r="V1" s="111"/>
      <c r="W1" s="15" t="s">
        <v>362</v>
      </c>
      <c r="X1" s="16"/>
      <c r="Y1" s="16"/>
      <c r="Z1" s="16"/>
      <c r="AA1" s="111"/>
      <c r="AB1" s="15" t="s">
        <v>363</v>
      </c>
      <c r="AC1" s="16"/>
      <c r="AD1" s="16"/>
      <c r="AE1" s="16"/>
      <c r="AF1" s="111"/>
      <c r="AG1" s="15" t="s">
        <v>364</v>
      </c>
      <c r="AH1" s="16"/>
      <c r="AI1" s="16"/>
      <c r="AJ1" s="16"/>
      <c r="AK1" s="111"/>
      <c r="AL1" s="15" t="s">
        <v>364</v>
      </c>
      <c r="AM1" s="16"/>
      <c r="AN1" s="16"/>
      <c r="AO1" s="16"/>
      <c r="AP1" s="111"/>
      <c r="AQ1" s="15" t="s">
        <v>364</v>
      </c>
      <c r="AR1" s="16"/>
      <c r="AS1" s="16"/>
      <c r="AT1" s="16"/>
      <c r="AU1" s="111"/>
      <c r="AV1" s="15" t="s">
        <v>364</v>
      </c>
      <c r="AW1" s="16"/>
      <c r="AX1" s="16"/>
      <c r="AY1" s="16"/>
      <c r="AZ1" s="111"/>
      <c r="BA1" s="15" t="s">
        <v>365</v>
      </c>
      <c r="BB1" s="16"/>
      <c r="BC1" s="16"/>
      <c r="BD1" s="16"/>
      <c r="BE1" s="111"/>
      <c r="BF1" s="15" t="s">
        <v>365</v>
      </c>
      <c r="BG1" s="16"/>
      <c r="BH1" s="16"/>
      <c r="BI1" s="16"/>
      <c r="BJ1" s="111"/>
      <c r="BK1" s="15" t="s">
        <v>366</v>
      </c>
      <c r="BL1" s="16"/>
      <c r="BM1" s="16"/>
      <c r="BN1" s="16"/>
      <c r="BO1" s="111"/>
      <c r="BP1" s="15" t="s">
        <v>365</v>
      </c>
      <c r="BQ1" s="16"/>
      <c r="BR1" s="16"/>
      <c r="BS1" s="16"/>
      <c r="BT1" s="111"/>
      <c r="BU1" s="15" t="s">
        <v>367</v>
      </c>
      <c r="BV1" s="16"/>
      <c r="BW1" s="16"/>
      <c r="BX1" s="16"/>
      <c r="BY1" s="111"/>
      <c r="BZ1" s="15" t="s">
        <v>368</v>
      </c>
      <c r="CA1" s="16"/>
      <c r="CB1" s="16"/>
      <c r="CC1" s="16"/>
      <c r="CD1" s="111"/>
      <c r="CE1" s="15" t="s">
        <v>369</v>
      </c>
      <c r="CF1" s="16"/>
      <c r="CG1" s="16"/>
      <c r="CH1" s="16"/>
      <c r="CI1" s="111"/>
      <c r="CJ1" s="15" t="s">
        <v>370</v>
      </c>
      <c r="CK1" s="16"/>
      <c r="CL1" s="16"/>
      <c r="CM1" s="16"/>
      <c r="CN1" s="111"/>
      <c r="CO1" s="15"/>
      <c r="CP1" s="16"/>
      <c r="CQ1" s="16"/>
      <c r="CR1" s="16"/>
      <c r="CS1" s="111"/>
      <c r="CT1" s="15"/>
      <c r="CU1" s="16"/>
      <c r="CV1" s="16"/>
      <c r="CW1" s="16"/>
      <c r="CX1" s="111"/>
      <c r="CY1" s="15"/>
      <c r="CZ1" s="16"/>
      <c r="DA1" s="16"/>
      <c r="DB1" s="16"/>
      <c r="DC1" s="111"/>
      <c r="DD1" s="15"/>
      <c r="DE1" s="16"/>
      <c r="DF1" s="16"/>
      <c r="DG1" s="16"/>
      <c r="DH1" s="111"/>
      <c r="DI1" s="15"/>
      <c r="DJ1" s="16"/>
      <c r="DK1" s="16"/>
      <c r="DL1" s="16"/>
      <c r="DM1" s="111"/>
      <c r="DN1" s="15"/>
      <c r="DO1" s="16"/>
      <c r="DP1" s="16"/>
      <c r="DQ1" s="16"/>
      <c r="DR1" s="111"/>
      <c r="DS1" s="15"/>
      <c r="DT1" s="16"/>
      <c r="DU1" s="16"/>
      <c r="DV1" s="16"/>
      <c r="DW1" s="111"/>
    </row>
    <row r="2" spans="1:127" ht="13.5" customHeight="1" x14ac:dyDescent="0.25">
      <c r="A2" s="14" t="s">
        <v>4</v>
      </c>
      <c r="B2" s="16"/>
      <c r="C2" s="112">
        <v>32701</v>
      </c>
      <c r="D2" s="16"/>
      <c r="E2" s="16"/>
      <c r="F2" s="16"/>
      <c r="G2" s="111"/>
      <c r="H2" s="112">
        <v>32701</v>
      </c>
      <c r="I2" s="16"/>
      <c r="J2" s="16"/>
      <c r="K2" s="16"/>
      <c r="L2" s="111"/>
      <c r="M2" s="112">
        <v>33645</v>
      </c>
      <c r="N2" s="16"/>
      <c r="O2" s="16"/>
      <c r="P2" s="16"/>
      <c r="Q2" s="111"/>
      <c r="R2" s="112">
        <v>33645</v>
      </c>
      <c r="S2" s="16"/>
      <c r="T2" s="16"/>
      <c r="U2" s="16"/>
      <c r="V2" s="111"/>
      <c r="W2" s="112">
        <v>33981</v>
      </c>
      <c r="X2" s="16"/>
      <c r="Y2" s="16"/>
      <c r="Z2" s="16"/>
      <c r="AA2" s="111"/>
      <c r="AB2" s="112">
        <v>33981</v>
      </c>
      <c r="AC2" s="16"/>
      <c r="AD2" s="16"/>
      <c r="AE2" s="16"/>
      <c r="AF2" s="111"/>
      <c r="AG2" s="112">
        <v>34683</v>
      </c>
      <c r="AH2" s="16"/>
      <c r="AI2" s="16"/>
      <c r="AJ2" s="16"/>
      <c r="AK2" s="111"/>
      <c r="AL2" s="112">
        <v>34683</v>
      </c>
      <c r="AM2" s="16"/>
      <c r="AN2" s="16"/>
      <c r="AO2" s="16"/>
      <c r="AP2" s="111"/>
      <c r="AQ2" s="112">
        <v>34683</v>
      </c>
      <c r="AR2" s="16"/>
      <c r="AS2" s="16"/>
      <c r="AT2" s="16"/>
      <c r="AU2" s="111"/>
      <c r="AV2" s="112">
        <v>34683</v>
      </c>
      <c r="AW2" s="16"/>
      <c r="AX2" s="16"/>
      <c r="AY2" s="16"/>
      <c r="AZ2" s="111"/>
      <c r="BA2" s="112">
        <v>35607</v>
      </c>
      <c r="BB2" s="16"/>
      <c r="BC2" s="16"/>
      <c r="BD2" s="16"/>
      <c r="BE2" s="111"/>
      <c r="BF2" s="112">
        <v>35607</v>
      </c>
      <c r="BG2" s="16"/>
      <c r="BH2" s="16"/>
      <c r="BI2" s="16"/>
      <c r="BJ2" s="111"/>
      <c r="BK2" s="112">
        <v>35607</v>
      </c>
      <c r="BL2" s="16"/>
      <c r="BM2" s="16"/>
      <c r="BN2" s="16"/>
      <c r="BO2" s="111"/>
      <c r="BP2" s="112">
        <v>35607</v>
      </c>
      <c r="BQ2" s="16"/>
      <c r="BR2" s="16"/>
      <c r="BS2" s="16"/>
      <c r="BT2" s="111"/>
      <c r="BU2" s="15">
        <v>37413</v>
      </c>
      <c r="BV2" s="16"/>
      <c r="BW2" s="16"/>
      <c r="BX2" s="16"/>
      <c r="BY2" s="111"/>
      <c r="BZ2" s="15">
        <v>39247</v>
      </c>
      <c r="CA2" s="16"/>
      <c r="CB2" s="16"/>
      <c r="CC2" s="16"/>
      <c r="CD2" s="111"/>
      <c r="CE2" s="15">
        <v>39575</v>
      </c>
      <c r="CF2" s="16"/>
      <c r="CG2" s="16"/>
      <c r="CH2" s="16"/>
      <c r="CI2" s="111"/>
      <c r="CJ2" s="15">
        <v>39575</v>
      </c>
      <c r="CK2" s="16"/>
      <c r="CL2" s="16"/>
      <c r="CM2" s="16"/>
      <c r="CN2" s="111"/>
      <c r="CO2" s="112"/>
      <c r="CP2" s="16"/>
      <c r="CQ2" s="16"/>
      <c r="CR2" s="16"/>
      <c r="CS2" s="111"/>
      <c r="CT2" s="112"/>
      <c r="CU2" s="16"/>
      <c r="CV2" s="16"/>
      <c r="CW2" s="16"/>
      <c r="CX2" s="111"/>
      <c r="CY2" s="112"/>
      <c r="CZ2" s="16"/>
      <c r="DA2" s="16"/>
      <c r="DB2" s="16"/>
      <c r="DC2" s="111"/>
      <c r="DD2" s="112"/>
      <c r="DE2" s="16"/>
      <c r="DF2" s="16"/>
      <c r="DG2" s="16"/>
      <c r="DH2" s="111"/>
      <c r="DI2" s="112"/>
      <c r="DJ2" s="16"/>
      <c r="DK2" s="16"/>
      <c r="DL2" s="16"/>
      <c r="DM2" s="111"/>
      <c r="DN2" s="112"/>
      <c r="DO2" s="16"/>
      <c r="DP2" s="16"/>
      <c r="DQ2" s="16"/>
      <c r="DR2" s="111"/>
      <c r="DS2" s="112"/>
      <c r="DT2" s="16"/>
      <c r="DU2" s="16"/>
      <c r="DV2" s="16"/>
      <c r="DW2" s="111"/>
    </row>
    <row r="3" spans="1:127" ht="13.5" customHeight="1" x14ac:dyDescent="0.25">
      <c r="A3" s="14" t="s">
        <v>5</v>
      </c>
      <c r="B3" s="16"/>
      <c r="C3" s="112">
        <v>1991</v>
      </c>
      <c r="D3" s="16"/>
      <c r="E3" s="16"/>
      <c r="F3" s="16"/>
      <c r="G3" s="111"/>
      <c r="H3" s="112" t="s">
        <v>371</v>
      </c>
      <c r="I3" s="16"/>
      <c r="J3" s="16"/>
      <c r="K3" s="16"/>
      <c r="L3" s="111"/>
      <c r="M3" s="112" t="s">
        <v>371</v>
      </c>
      <c r="N3" s="16"/>
      <c r="O3" s="16"/>
      <c r="P3" s="16"/>
      <c r="Q3" s="111"/>
      <c r="R3" s="112" t="s">
        <v>372</v>
      </c>
      <c r="S3" s="16"/>
      <c r="T3" s="16"/>
      <c r="U3" s="16"/>
      <c r="V3" s="111"/>
      <c r="W3" s="112" t="s">
        <v>372</v>
      </c>
      <c r="X3" s="16"/>
      <c r="Y3" s="16"/>
      <c r="Z3" s="16"/>
      <c r="AA3" s="111"/>
      <c r="AB3" s="112" t="s">
        <v>373</v>
      </c>
      <c r="AC3" s="16"/>
      <c r="AD3" s="16"/>
      <c r="AE3" s="16"/>
      <c r="AF3" s="111"/>
      <c r="AG3" s="112" t="s">
        <v>373</v>
      </c>
      <c r="AH3" s="16"/>
      <c r="AI3" s="16"/>
      <c r="AJ3" s="16"/>
      <c r="AK3" s="111"/>
      <c r="AL3" s="112" t="s">
        <v>374</v>
      </c>
      <c r="AM3" s="16"/>
      <c r="AN3" s="16"/>
      <c r="AO3" s="16"/>
      <c r="AP3" s="111"/>
      <c r="AQ3" s="112" t="s">
        <v>375</v>
      </c>
      <c r="AR3" s="16"/>
      <c r="AS3" s="16"/>
      <c r="AT3" s="16"/>
      <c r="AU3" s="111"/>
      <c r="AV3" s="112" t="s">
        <v>376</v>
      </c>
      <c r="AW3" s="16"/>
      <c r="AX3" s="16"/>
      <c r="AY3" s="16"/>
      <c r="AZ3" s="111"/>
      <c r="BA3" s="112" t="s">
        <v>376</v>
      </c>
      <c r="BB3" s="16"/>
      <c r="BC3" s="16"/>
      <c r="BD3" s="16"/>
      <c r="BE3" s="111"/>
      <c r="BF3" s="112" t="s">
        <v>377</v>
      </c>
      <c r="BG3" s="16"/>
      <c r="BH3" s="16"/>
      <c r="BI3" s="16"/>
      <c r="BJ3" s="111"/>
      <c r="BK3" s="112">
        <v>1999</v>
      </c>
      <c r="BL3" s="16"/>
      <c r="BM3" s="16"/>
      <c r="BN3" s="16"/>
      <c r="BO3" s="111"/>
      <c r="BP3" s="5">
        <v>2000</v>
      </c>
      <c r="BQ3" s="16"/>
      <c r="BR3" s="16"/>
      <c r="BS3" s="16"/>
      <c r="BT3" s="111"/>
      <c r="BU3" s="4">
        <v>2002</v>
      </c>
      <c r="BV3" s="16"/>
      <c r="BW3" s="16"/>
      <c r="BX3" s="16"/>
      <c r="BY3" s="111"/>
      <c r="BZ3" s="4">
        <v>2007</v>
      </c>
      <c r="CA3" s="16"/>
      <c r="CB3" s="16"/>
      <c r="CC3" s="16"/>
      <c r="CD3" s="111"/>
      <c r="CE3" s="4">
        <v>2008</v>
      </c>
      <c r="CF3" s="16"/>
      <c r="CG3" s="16"/>
      <c r="CH3" s="16"/>
      <c r="CI3" s="111"/>
      <c r="CJ3" s="4">
        <v>2009</v>
      </c>
      <c r="CK3" s="16"/>
      <c r="CL3" s="16"/>
      <c r="CM3" s="16"/>
      <c r="CN3" s="111"/>
      <c r="CO3" s="4"/>
      <c r="CP3" s="16"/>
      <c r="CQ3" s="16"/>
      <c r="CR3" s="16"/>
      <c r="CS3" s="111"/>
      <c r="CT3" s="4"/>
      <c r="CU3" s="16"/>
      <c r="CV3" s="16"/>
      <c r="CW3" s="16"/>
      <c r="CX3" s="111"/>
      <c r="CY3" s="4"/>
      <c r="CZ3" s="16"/>
      <c r="DA3" s="16"/>
      <c r="DB3" s="16"/>
      <c r="DC3" s="111"/>
      <c r="DD3" s="4"/>
      <c r="DE3" s="16"/>
      <c r="DF3" s="16"/>
      <c r="DG3" s="16"/>
      <c r="DH3" s="111"/>
      <c r="DI3" s="4"/>
      <c r="DJ3" s="16"/>
      <c r="DK3" s="16"/>
      <c r="DL3" s="16"/>
      <c r="DM3" s="111"/>
      <c r="DN3" s="4"/>
      <c r="DO3" s="16"/>
      <c r="DP3" s="16"/>
      <c r="DQ3" s="16"/>
      <c r="DR3" s="111"/>
      <c r="DS3" s="4"/>
      <c r="DT3" s="16"/>
      <c r="DU3" s="16"/>
      <c r="DV3" s="16"/>
      <c r="DW3" s="111"/>
    </row>
    <row r="4" spans="1:127" ht="4.5" customHeight="1" x14ac:dyDescent="0.25">
      <c r="A4" s="14"/>
      <c r="B4" s="16"/>
      <c r="C4" s="65"/>
      <c r="D4" s="16"/>
      <c r="E4" s="16"/>
      <c r="F4" s="16"/>
      <c r="G4" s="111"/>
      <c r="H4" s="65"/>
      <c r="I4" s="16"/>
      <c r="J4" s="16"/>
      <c r="K4" s="16"/>
      <c r="L4" s="111"/>
      <c r="M4" s="65"/>
      <c r="N4" s="16"/>
      <c r="O4" s="16"/>
      <c r="P4" s="16"/>
      <c r="Q4" s="111"/>
      <c r="R4" s="65"/>
      <c r="S4" s="16"/>
      <c r="T4" s="16"/>
      <c r="U4" s="16"/>
      <c r="V4" s="111"/>
      <c r="W4" s="65"/>
      <c r="X4" s="16"/>
      <c r="Y4" s="16"/>
      <c r="Z4" s="16"/>
      <c r="AA4" s="111"/>
      <c r="AB4" s="65"/>
      <c r="AC4" s="16"/>
      <c r="AD4" s="16"/>
      <c r="AE4" s="16"/>
      <c r="AF4" s="111"/>
      <c r="AG4" s="65"/>
      <c r="AH4" s="16"/>
      <c r="AI4" s="16"/>
      <c r="AJ4" s="16"/>
      <c r="AK4" s="111"/>
      <c r="AL4" s="65"/>
      <c r="AM4" s="16"/>
      <c r="AN4" s="16"/>
      <c r="AO4" s="16"/>
      <c r="AP4" s="111"/>
      <c r="AQ4" s="65"/>
      <c r="AR4" s="16"/>
      <c r="AS4" s="16"/>
      <c r="AT4" s="16"/>
      <c r="AU4" s="111"/>
      <c r="AV4" s="65"/>
      <c r="AW4" s="16"/>
      <c r="AX4" s="16"/>
      <c r="AY4" s="16"/>
      <c r="AZ4" s="111"/>
      <c r="BA4" s="65"/>
      <c r="BB4" s="16"/>
      <c r="BC4" s="16"/>
      <c r="BD4" s="16"/>
      <c r="BE4" s="111"/>
      <c r="BF4" s="65"/>
      <c r="BG4" s="16"/>
      <c r="BH4" s="16"/>
      <c r="BI4" s="16"/>
      <c r="BJ4" s="111"/>
      <c r="BK4" s="65"/>
      <c r="BL4" s="16"/>
      <c r="BM4" s="16"/>
      <c r="BN4" s="16"/>
      <c r="BO4" s="111"/>
      <c r="BP4" s="65"/>
      <c r="BQ4" s="16"/>
      <c r="BR4" s="16"/>
      <c r="BS4" s="16"/>
      <c r="BT4" s="111"/>
      <c r="BU4" s="65"/>
      <c r="BV4" s="16"/>
      <c r="BW4" s="16"/>
      <c r="BX4" s="16"/>
      <c r="BY4" s="111"/>
      <c r="BZ4" s="65"/>
      <c r="CA4" s="16"/>
      <c r="CB4" s="16"/>
      <c r="CC4" s="16"/>
      <c r="CD4" s="111"/>
      <c r="CE4" s="65"/>
      <c r="CF4" s="16"/>
      <c r="CG4" s="16"/>
      <c r="CH4" s="16"/>
      <c r="CI4" s="111"/>
      <c r="CJ4" s="65"/>
      <c r="CK4" s="16"/>
      <c r="CL4" s="16"/>
      <c r="CM4" s="16"/>
      <c r="CN4" s="111"/>
      <c r="CO4" s="65"/>
      <c r="CP4" s="16"/>
      <c r="CQ4" s="16"/>
      <c r="CR4" s="16"/>
      <c r="CS4" s="111"/>
      <c r="CT4" s="65"/>
      <c r="CU4" s="16"/>
      <c r="CV4" s="16"/>
      <c r="CW4" s="16"/>
      <c r="CX4" s="111"/>
      <c r="CY4" s="65"/>
      <c r="CZ4" s="16"/>
      <c r="DA4" s="16"/>
      <c r="DB4" s="16"/>
      <c r="DC4" s="111"/>
      <c r="DD4" s="65"/>
      <c r="DE4" s="16"/>
      <c r="DF4" s="16"/>
      <c r="DG4" s="16"/>
      <c r="DH4" s="111"/>
      <c r="DI4" s="65"/>
      <c r="DJ4" s="16"/>
      <c r="DK4" s="16"/>
      <c r="DL4" s="16"/>
      <c r="DM4" s="111"/>
      <c r="DN4" s="65"/>
      <c r="DO4" s="16"/>
      <c r="DP4" s="16"/>
      <c r="DQ4" s="16"/>
      <c r="DR4" s="111"/>
      <c r="DS4" s="65"/>
      <c r="DT4" s="16"/>
      <c r="DU4" s="16"/>
      <c r="DV4" s="16"/>
      <c r="DW4" s="111"/>
    </row>
    <row r="5" spans="1:127" ht="4.5" customHeight="1" x14ac:dyDescent="0.25">
      <c r="A5" s="14"/>
      <c r="B5" s="16"/>
      <c r="C5" s="60"/>
      <c r="D5" s="16"/>
      <c r="E5" s="16"/>
      <c r="F5" s="16"/>
      <c r="G5" s="111"/>
      <c r="H5" s="60"/>
      <c r="I5" s="16"/>
      <c r="J5" s="16"/>
      <c r="K5" s="16"/>
      <c r="L5" s="111"/>
      <c r="M5" s="60"/>
      <c r="N5" s="16"/>
      <c r="O5" s="16"/>
      <c r="P5" s="16"/>
      <c r="Q5" s="111"/>
      <c r="R5" s="60"/>
      <c r="S5" s="16"/>
      <c r="T5" s="16"/>
      <c r="U5" s="16"/>
      <c r="V5" s="111"/>
      <c r="W5" s="60"/>
      <c r="X5" s="16"/>
      <c r="Y5" s="16"/>
      <c r="Z5" s="16"/>
      <c r="AA5" s="111"/>
      <c r="AB5" s="60"/>
      <c r="AC5" s="16"/>
      <c r="AD5" s="16"/>
      <c r="AE5" s="16"/>
      <c r="AF5" s="111"/>
      <c r="AG5" s="60"/>
      <c r="AH5" s="16"/>
      <c r="AI5" s="16"/>
      <c r="AJ5" s="16"/>
      <c r="AK5" s="111"/>
      <c r="AL5" s="60"/>
      <c r="AM5" s="16"/>
      <c r="AN5" s="16"/>
      <c r="AO5" s="16"/>
      <c r="AP5" s="111"/>
      <c r="AQ5" s="60"/>
      <c r="AR5" s="16"/>
      <c r="AS5" s="16"/>
      <c r="AT5" s="16"/>
      <c r="AU5" s="111"/>
      <c r="AV5" s="60"/>
      <c r="AW5" s="16"/>
      <c r="AX5" s="16"/>
      <c r="AY5" s="16"/>
      <c r="AZ5" s="111"/>
      <c r="BA5" s="60"/>
      <c r="BB5" s="16"/>
      <c r="BC5" s="16"/>
      <c r="BD5" s="16"/>
      <c r="BE5" s="111"/>
      <c r="BF5" s="60"/>
      <c r="BG5" s="16"/>
      <c r="BH5" s="16"/>
      <c r="BI5" s="16"/>
      <c r="BJ5" s="111"/>
      <c r="BK5" s="60"/>
      <c r="BL5" s="16"/>
      <c r="BM5" s="16"/>
      <c r="BN5" s="16"/>
      <c r="BO5" s="111"/>
      <c r="BP5" s="60"/>
      <c r="BQ5" s="16"/>
      <c r="BR5" s="16"/>
      <c r="BS5" s="16"/>
      <c r="BT5" s="111"/>
      <c r="BU5" s="60"/>
      <c r="BV5" s="16"/>
      <c r="BW5" s="16"/>
      <c r="BX5" s="16"/>
      <c r="BY5" s="111"/>
      <c r="BZ5" s="60"/>
      <c r="CA5" s="16"/>
      <c r="CB5" s="16"/>
      <c r="CC5" s="16"/>
      <c r="CD5" s="111"/>
      <c r="CE5" s="60"/>
      <c r="CF5" s="16"/>
      <c r="CG5" s="16"/>
      <c r="CH5" s="16"/>
      <c r="CI5" s="111"/>
      <c r="CJ5" s="60"/>
      <c r="CK5" s="16"/>
      <c r="CL5" s="16"/>
      <c r="CM5" s="16"/>
      <c r="CN5" s="111"/>
      <c r="CO5" s="60"/>
      <c r="CP5" s="16"/>
      <c r="CQ5" s="16"/>
      <c r="CR5" s="16"/>
      <c r="CS5" s="111"/>
      <c r="CT5" s="60"/>
      <c r="CU5" s="16"/>
      <c r="CV5" s="16"/>
      <c r="CW5" s="16"/>
      <c r="CX5" s="111"/>
      <c r="CY5" s="60"/>
      <c r="CZ5" s="16"/>
      <c r="DA5" s="16"/>
      <c r="DB5" s="16"/>
      <c r="DC5" s="111"/>
      <c r="DD5" s="60"/>
      <c r="DE5" s="16"/>
      <c r="DF5" s="16"/>
      <c r="DG5" s="16"/>
      <c r="DH5" s="111"/>
      <c r="DI5" s="60"/>
      <c r="DJ5" s="16"/>
      <c r="DK5" s="16"/>
      <c r="DL5" s="16"/>
      <c r="DM5" s="111"/>
      <c r="DN5" s="60"/>
      <c r="DO5" s="16"/>
      <c r="DP5" s="16"/>
      <c r="DQ5" s="16"/>
      <c r="DR5" s="111"/>
      <c r="DS5" s="60"/>
      <c r="DT5" s="16"/>
      <c r="DU5" s="16"/>
      <c r="DV5" s="16"/>
      <c r="DW5" s="111"/>
    </row>
    <row r="6" spans="1:127" ht="4.5" customHeight="1" x14ac:dyDescent="0.25">
      <c r="A6" s="14"/>
      <c r="B6" s="16"/>
      <c r="C6" s="60"/>
      <c r="D6" s="16"/>
      <c r="E6" s="16"/>
      <c r="F6" s="16"/>
      <c r="G6" s="111"/>
      <c r="H6" s="60"/>
      <c r="I6" s="16"/>
      <c r="J6" s="16"/>
      <c r="K6" s="16"/>
      <c r="L6" s="111"/>
      <c r="M6" s="60"/>
      <c r="N6" s="16"/>
      <c r="O6" s="16"/>
      <c r="P6" s="16"/>
      <c r="Q6" s="111"/>
      <c r="R6" s="60"/>
      <c r="S6" s="16"/>
      <c r="T6" s="16"/>
      <c r="U6" s="16"/>
      <c r="V6" s="111"/>
      <c r="W6" s="60"/>
      <c r="X6" s="16"/>
      <c r="Y6" s="16"/>
      <c r="Z6" s="16"/>
      <c r="AA6" s="111"/>
      <c r="AB6" s="60"/>
      <c r="AC6" s="16"/>
      <c r="AD6" s="16"/>
      <c r="AE6" s="16"/>
      <c r="AF6" s="111"/>
      <c r="AG6" s="60"/>
      <c r="AH6" s="16"/>
      <c r="AI6" s="16"/>
      <c r="AJ6" s="16"/>
      <c r="AK6" s="111"/>
      <c r="AL6" s="60"/>
      <c r="AM6" s="16"/>
      <c r="AN6" s="16"/>
      <c r="AO6" s="16"/>
      <c r="AP6" s="111"/>
      <c r="AQ6" s="60"/>
      <c r="AR6" s="16"/>
      <c r="AS6" s="16"/>
      <c r="AT6" s="16"/>
      <c r="AU6" s="111"/>
      <c r="AV6" s="60"/>
      <c r="AW6" s="16"/>
      <c r="AX6" s="16"/>
      <c r="AY6" s="16"/>
      <c r="AZ6" s="111"/>
      <c r="BA6" s="60"/>
      <c r="BB6" s="16"/>
      <c r="BC6" s="16"/>
      <c r="BD6" s="16"/>
      <c r="BE6" s="111"/>
      <c r="BF6" s="60"/>
      <c r="BG6" s="16"/>
      <c r="BH6" s="16"/>
      <c r="BI6" s="16"/>
      <c r="BJ6" s="111"/>
      <c r="BK6" s="60"/>
      <c r="BL6" s="16"/>
      <c r="BM6" s="16"/>
      <c r="BN6" s="16"/>
      <c r="BO6" s="111"/>
      <c r="BP6" s="60"/>
      <c r="BQ6" s="16"/>
      <c r="BR6" s="16"/>
      <c r="BS6" s="16"/>
      <c r="BT6" s="111"/>
      <c r="BU6" s="60"/>
      <c r="BV6" s="16"/>
      <c r="BW6" s="16"/>
      <c r="BX6" s="16"/>
      <c r="BY6" s="111"/>
      <c r="BZ6" s="60"/>
      <c r="CA6" s="16"/>
      <c r="CB6" s="16"/>
      <c r="CC6" s="16"/>
      <c r="CD6" s="111"/>
      <c r="CE6" s="60"/>
      <c r="CF6" s="16"/>
      <c r="CG6" s="16"/>
      <c r="CH6" s="16"/>
      <c r="CI6" s="111"/>
      <c r="CJ6" s="60"/>
      <c r="CK6" s="16"/>
      <c r="CL6" s="16"/>
      <c r="CM6" s="16"/>
      <c r="CN6" s="111"/>
      <c r="CO6" s="60"/>
      <c r="CP6" s="16"/>
      <c r="CQ6" s="16"/>
      <c r="CR6" s="16"/>
      <c r="CS6" s="111"/>
      <c r="CT6" s="60"/>
      <c r="CU6" s="16"/>
      <c r="CV6" s="16"/>
      <c r="CW6" s="16"/>
      <c r="CX6" s="111"/>
      <c r="CY6" s="60"/>
      <c r="CZ6" s="16"/>
      <c r="DA6" s="16"/>
      <c r="DB6" s="16"/>
      <c r="DC6" s="111"/>
      <c r="DD6" s="60"/>
      <c r="DE6" s="16"/>
      <c r="DF6" s="16"/>
      <c r="DG6" s="16"/>
      <c r="DH6" s="111"/>
      <c r="DI6" s="60"/>
      <c r="DJ6" s="16"/>
      <c r="DK6" s="16"/>
      <c r="DL6" s="16"/>
      <c r="DM6" s="111"/>
      <c r="DN6" s="60"/>
      <c r="DO6" s="16"/>
      <c r="DP6" s="16"/>
      <c r="DQ6" s="16"/>
      <c r="DR6" s="111"/>
      <c r="DS6" s="60"/>
      <c r="DT6" s="16"/>
      <c r="DU6" s="16"/>
      <c r="DV6" s="16"/>
      <c r="DW6" s="111"/>
    </row>
    <row r="7" spans="1:127" ht="4.5" customHeight="1" x14ac:dyDescent="0.25">
      <c r="A7" s="14"/>
      <c r="B7" s="16"/>
      <c r="C7" s="60"/>
      <c r="D7" s="16"/>
      <c r="E7" s="16"/>
      <c r="F7" s="16"/>
      <c r="G7" s="111"/>
      <c r="H7" s="60"/>
      <c r="I7" s="16"/>
      <c r="J7" s="16"/>
      <c r="K7" s="16"/>
      <c r="L7" s="111"/>
      <c r="M7" s="60"/>
      <c r="N7" s="16"/>
      <c r="O7" s="16"/>
      <c r="P7" s="16"/>
      <c r="Q7" s="111"/>
      <c r="R7" s="60"/>
      <c r="S7" s="16"/>
      <c r="T7" s="16"/>
      <c r="U7" s="16"/>
      <c r="V7" s="111"/>
      <c r="W7" s="60"/>
      <c r="X7" s="16"/>
      <c r="Y7" s="16"/>
      <c r="Z7" s="16"/>
      <c r="AA7" s="111"/>
      <c r="AB7" s="60"/>
      <c r="AC7" s="16"/>
      <c r="AD7" s="16"/>
      <c r="AE7" s="16"/>
      <c r="AF7" s="111"/>
      <c r="AG7" s="60"/>
      <c r="AH7" s="16"/>
      <c r="AI7" s="16"/>
      <c r="AJ7" s="16"/>
      <c r="AK7" s="111"/>
      <c r="AL7" s="60"/>
      <c r="AM7" s="16"/>
      <c r="AN7" s="16"/>
      <c r="AO7" s="16"/>
      <c r="AP7" s="111"/>
      <c r="AQ7" s="60"/>
      <c r="AR7" s="16"/>
      <c r="AS7" s="16"/>
      <c r="AT7" s="16"/>
      <c r="AU7" s="111"/>
      <c r="AV7" s="60"/>
      <c r="AW7" s="16"/>
      <c r="AX7" s="16"/>
      <c r="AY7" s="16"/>
      <c r="AZ7" s="111"/>
      <c r="BA7" s="60"/>
      <c r="BB7" s="16"/>
      <c r="BC7" s="16"/>
      <c r="BD7" s="16"/>
      <c r="BE7" s="111"/>
      <c r="BF7" s="60"/>
      <c r="BG7" s="16"/>
      <c r="BH7" s="16"/>
      <c r="BI7" s="16"/>
      <c r="BJ7" s="111"/>
      <c r="BK7" s="60"/>
      <c r="BL7" s="16"/>
      <c r="BM7" s="16"/>
      <c r="BN7" s="16"/>
      <c r="BO7" s="111"/>
      <c r="BP7" s="60"/>
      <c r="BQ7" s="16"/>
      <c r="BR7" s="16"/>
      <c r="BS7" s="16"/>
      <c r="BT7" s="111"/>
      <c r="BU7" s="60"/>
      <c r="BV7" s="16"/>
      <c r="BW7" s="16"/>
      <c r="BX7" s="16"/>
      <c r="BY7" s="111"/>
      <c r="BZ7" s="60"/>
      <c r="CA7" s="16"/>
      <c r="CB7" s="16"/>
      <c r="CC7" s="16"/>
      <c r="CD7" s="111"/>
      <c r="CE7" s="60"/>
      <c r="CF7" s="16"/>
      <c r="CG7" s="16"/>
      <c r="CH7" s="16"/>
      <c r="CI7" s="111"/>
      <c r="CJ7" s="60"/>
      <c r="CK7" s="16"/>
      <c r="CL7" s="16"/>
      <c r="CM7" s="16"/>
      <c r="CN7" s="111"/>
      <c r="CO7" s="60"/>
      <c r="CP7" s="16"/>
      <c r="CQ7" s="16"/>
      <c r="CR7" s="16"/>
      <c r="CS7" s="111"/>
      <c r="CT7" s="60"/>
      <c r="CU7" s="16"/>
      <c r="CV7" s="16"/>
      <c r="CW7" s="16"/>
      <c r="CX7" s="111"/>
      <c r="CY7" s="60"/>
      <c r="CZ7" s="16"/>
      <c r="DA7" s="16"/>
      <c r="DB7" s="16"/>
      <c r="DC7" s="111"/>
      <c r="DD7" s="60"/>
      <c r="DE7" s="16"/>
      <c r="DF7" s="16"/>
      <c r="DG7" s="16"/>
      <c r="DH7" s="111"/>
      <c r="DI7" s="60"/>
      <c r="DJ7" s="16"/>
      <c r="DK7" s="16"/>
      <c r="DL7" s="16"/>
      <c r="DM7" s="111"/>
      <c r="DN7" s="60"/>
      <c r="DO7" s="16"/>
      <c r="DP7" s="16"/>
      <c r="DQ7" s="16"/>
      <c r="DR7" s="111"/>
      <c r="DS7" s="60"/>
      <c r="DT7" s="16"/>
      <c r="DU7" s="16"/>
      <c r="DV7" s="16"/>
      <c r="DW7" s="111"/>
    </row>
    <row r="8" spans="1:127" ht="4.5" customHeight="1" x14ac:dyDescent="0.25">
      <c r="A8" s="14"/>
      <c r="B8" s="16"/>
      <c r="C8" s="60"/>
      <c r="D8" s="16"/>
      <c r="E8" s="16"/>
      <c r="F8" s="16"/>
      <c r="G8" s="111"/>
      <c r="H8" s="60"/>
      <c r="I8" s="16"/>
      <c r="J8" s="16"/>
      <c r="K8" s="16"/>
      <c r="L8" s="111"/>
      <c r="M8" s="60"/>
      <c r="N8" s="16"/>
      <c r="O8" s="16"/>
      <c r="P8" s="16"/>
      <c r="Q8" s="111"/>
      <c r="R8" s="60"/>
      <c r="S8" s="16"/>
      <c r="T8" s="16"/>
      <c r="U8" s="16"/>
      <c r="V8" s="111"/>
      <c r="W8" s="60"/>
      <c r="X8" s="16"/>
      <c r="Y8" s="16"/>
      <c r="Z8" s="16"/>
      <c r="AA8" s="111"/>
      <c r="AB8" s="60"/>
      <c r="AC8" s="16"/>
      <c r="AD8" s="16"/>
      <c r="AE8" s="16"/>
      <c r="AF8" s="111"/>
      <c r="AG8" s="60"/>
      <c r="AH8" s="16"/>
      <c r="AI8" s="16"/>
      <c r="AJ8" s="16"/>
      <c r="AK8" s="111"/>
      <c r="AL8" s="60"/>
      <c r="AM8" s="16"/>
      <c r="AN8" s="16"/>
      <c r="AO8" s="16"/>
      <c r="AP8" s="111"/>
      <c r="AQ8" s="60"/>
      <c r="AR8" s="16"/>
      <c r="AS8" s="16"/>
      <c r="AT8" s="16"/>
      <c r="AU8" s="111"/>
      <c r="AV8" s="60"/>
      <c r="AW8" s="16"/>
      <c r="AX8" s="16"/>
      <c r="AY8" s="16"/>
      <c r="AZ8" s="111"/>
      <c r="BA8" s="60"/>
      <c r="BB8" s="16"/>
      <c r="BC8" s="16"/>
      <c r="BD8" s="16"/>
      <c r="BE8" s="111"/>
      <c r="BF8" s="60"/>
      <c r="BG8" s="16"/>
      <c r="BH8" s="16"/>
      <c r="BI8" s="16"/>
      <c r="BJ8" s="111"/>
      <c r="BK8" s="60"/>
      <c r="BL8" s="16"/>
      <c r="BM8" s="16"/>
      <c r="BN8" s="16"/>
      <c r="BO8" s="111"/>
      <c r="BP8" s="60"/>
      <c r="BQ8" s="16"/>
      <c r="BR8" s="16"/>
      <c r="BS8" s="16"/>
      <c r="BT8" s="111"/>
      <c r="BU8" s="60"/>
      <c r="BV8" s="16"/>
      <c r="BW8" s="16"/>
      <c r="BX8" s="16"/>
      <c r="BY8" s="111"/>
      <c r="BZ8" s="60"/>
      <c r="CA8" s="16"/>
      <c r="CB8" s="16"/>
      <c r="CC8" s="16"/>
      <c r="CD8" s="111"/>
      <c r="CE8" s="60"/>
      <c r="CF8" s="16"/>
      <c r="CG8" s="16"/>
      <c r="CH8" s="16"/>
      <c r="CI8" s="111"/>
      <c r="CJ8" s="60"/>
      <c r="CK8" s="16"/>
      <c r="CL8" s="16"/>
      <c r="CM8" s="16"/>
      <c r="CN8" s="111"/>
      <c r="CO8" s="60"/>
      <c r="CP8" s="16"/>
      <c r="CQ8" s="16"/>
      <c r="CR8" s="16"/>
      <c r="CS8" s="111"/>
      <c r="CT8" s="60"/>
      <c r="CU8" s="16"/>
      <c r="CV8" s="16"/>
      <c r="CW8" s="16"/>
      <c r="CX8" s="111"/>
      <c r="CY8" s="60"/>
      <c r="CZ8" s="16"/>
      <c r="DA8" s="16"/>
      <c r="DB8" s="16"/>
      <c r="DC8" s="111"/>
      <c r="DD8" s="60"/>
      <c r="DE8" s="16"/>
      <c r="DF8" s="16"/>
      <c r="DG8" s="16"/>
      <c r="DH8" s="111"/>
      <c r="DI8" s="60"/>
      <c r="DJ8" s="16"/>
      <c r="DK8" s="16"/>
      <c r="DL8" s="16"/>
      <c r="DM8" s="111"/>
      <c r="DN8" s="60"/>
      <c r="DO8" s="16"/>
      <c r="DP8" s="16"/>
      <c r="DQ8" s="16"/>
      <c r="DR8" s="111"/>
      <c r="DS8" s="60"/>
      <c r="DT8" s="16"/>
      <c r="DU8" s="16"/>
      <c r="DV8" s="16"/>
      <c r="DW8" s="111"/>
    </row>
    <row r="9" spans="1:127" ht="13.5" customHeight="1" x14ac:dyDescent="0.25">
      <c r="A9" s="14" t="s">
        <v>6</v>
      </c>
      <c r="B9" s="16"/>
      <c r="C9" s="112"/>
      <c r="D9" s="16"/>
      <c r="E9" s="16"/>
      <c r="F9" s="16"/>
      <c r="G9" s="111"/>
      <c r="H9" s="112"/>
      <c r="I9" s="16"/>
      <c r="J9" s="16"/>
      <c r="K9" s="16"/>
      <c r="L9" s="111"/>
      <c r="M9" s="112"/>
      <c r="N9" s="16"/>
      <c r="O9" s="16"/>
      <c r="P9" s="16"/>
      <c r="Q9" s="111"/>
      <c r="R9" s="112"/>
      <c r="S9" s="16"/>
      <c r="T9" s="16"/>
      <c r="U9" s="16"/>
      <c r="V9" s="111"/>
      <c r="W9" s="112"/>
      <c r="X9" s="16"/>
      <c r="Y9" s="16"/>
      <c r="Z9" s="16"/>
      <c r="AA9" s="111"/>
      <c r="AB9" s="112"/>
      <c r="AC9" s="16"/>
      <c r="AD9" s="16"/>
      <c r="AE9" s="16"/>
      <c r="AF9" s="111"/>
      <c r="AG9" s="4"/>
      <c r="AH9" s="16"/>
      <c r="AI9" s="16"/>
      <c r="AJ9" s="16"/>
      <c r="AK9" s="111"/>
      <c r="AL9" s="4"/>
      <c r="AM9" s="16"/>
      <c r="AN9" s="16"/>
      <c r="AO9" s="16"/>
      <c r="AP9" s="111"/>
      <c r="AQ9" s="112"/>
      <c r="AR9" s="16"/>
      <c r="AS9" s="16"/>
      <c r="AT9" s="16"/>
      <c r="AU9" s="111"/>
      <c r="AV9" s="112"/>
      <c r="AW9" s="16"/>
      <c r="AX9" s="16"/>
      <c r="AY9" s="16"/>
      <c r="AZ9" s="111"/>
      <c r="BA9" s="112"/>
      <c r="BB9" s="16"/>
      <c r="BC9" s="16"/>
      <c r="BD9" s="16"/>
      <c r="BE9" s="111"/>
      <c r="BF9" s="112"/>
      <c r="BG9" s="16"/>
      <c r="BH9" s="16"/>
      <c r="BI9" s="16"/>
      <c r="BJ9" s="111"/>
      <c r="BK9" s="112"/>
      <c r="BL9" s="16"/>
      <c r="BM9" s="16"/>
      <c r="BN9" s="16"/>
      <c r="BO9" s="111"/>
      <c r="BP9" s="4"/>
      <c r="BQ9" s="16"/>
      <c r="BR9" s="16"/>
      <c r="BS9" s="16"/>
      <c r="BT9" s="111"/>
      <c r="BU9" s="4"/>
      <c r="BV9" s="16"/>
      <c r="BW9" s="16"/>
      <c r="BX9" s="16"/>
      <c r="BY9" s="111"/>
      <c r="BZ9" s="4"/>
      <c r="CA9" s="16"/>
      <c r="CB9" s="16"/>
      <c r="CC9" s="16"/>
      <c r="CD9" s="111"/>
      <c r="CE9" s="4"/>
      <c r="CF9" s="16"/>
      <c r="CG9" s="16"/>
      <c r="CH9" s="16"/>
      <c r="CI9" s="111"/>
      <c r="CJ9" s="4"/>
      <c r="CK9" s="16"/>
      <c r="CL9" s="16"/>
      <c r="CM9" s="16"/>
      <c r="CN9" s="111"/>
      <c r="CO9" s="4"/>
      <c r="CP9" s="16"/>
      <c r="CQ9" s="16"/>
      <c r="CR9" s="16"/>
      <c r="CS9" s="111"/>
      <c r="CT9" s="4"/>
      <c r="CU9" s="16"/>
      <c r="CV9" s="16"/>
      <c r="CW9" s="16"/>
      <c r="CX9" s="111"/>
      <c r="CY9" s="4"/>
      <c r="CZ9" s="16"/>
      <c r="DA9" s="16"/>
      <c r="DB9" s="16"/>
      <c r="DC9" s="111"/>
      <c r="DD9" s="4"/>
      <c r="DE9" s="16"/>
      <c r="DF9" s="16"/>
      <c r="DG9" s="16"/>
      <c r="DH9" s="111"/>
      <c r="DI9" s="4"/>
      <c r="DJ9" s="16"/>
      <c r="DK9" s="16"/>
      <c r="DL9" s="16"/>
      <c r="DM9" s="111"/>
      <c r="DN9" s="4"/>
      <c r="DO9" s="16"/>
      <c r="DP9" s="16"/>
      <c r="DQ9" s="16"/>
      <c r="DR9" s="111"/>
      <c r="DS9" s="4"/>
      <c r="DT9" s="16"/>
      <c r="DU9" s="16"/>
      <c r="DV9" s="16"/>
      <c r="DW9" s="111"/>
    </row>
    <row r="10" spans="1:127" ht="21" x14ac:dyDescent="0.25">
      <c r="A10" s="14" t="s">
        <v>131</v>
      </c>
      <c r="B10" s="14" t="s">
        <v>7</v>
      </c>
      <c r="C10" s="37" t="s">
        <v>93</v>
      </c>
      <c r="D10" s="36" t="s">
        <v>94</v>
      </c>
      <c r="E10" s="36" t="s">
        <v>8</v>
      </c>
      <c r="F10" s="36" t="s">
        <v>95</v>
      </c>
      <c r="G10" s="36" t="s">
        <v>9</v>
      </c>
      <c r="H10" s="37" t="s">
        <v>93</v>
      </c>
      <c r="I10" s="36" t="s">
        <v>94</v>
      </c>
      <c r="J10" s="36" t="s">
        <v>8</v>
      </c>
      <c r="K10" s="36" t="s">
        <v>95</v>
      </c>
      <c r="L10" s="36" t="s">
        <v>9</v>
      </c>
      <c r="M10" s="37" t="s">
        <v>93</v>
      </c>
      <c r="N10" s="36" t="s">
        <v>94</v>
      </c>
      <c r="O10" s="36" t="s">
        <v>8</v>
      </c>
      <c r="P10" s="36" t="s">
        <v>95</v>
      </c>
      <c r="Q10" s="36" t="s">
        <v>9</v>
      </c>
      <c r="R10" s="37" t="s">
        <v>93</v>
      </c>
      <c r="S10" s="36" t="s">
        <v>94</v>
      </c>
      <c r="T10" s="36" t="s">
        <v>8</v>
      </c>
      <c r="U10" s="36" t="s">
        <v>95</v>
      </c>
      <c r="V10" s="36" t="s">
        <v>9</v>
      </c>
      <c r="W10" s="37" t="s">
        <v>93</v>
      </c>
      <c r="X10" s="36" t="s">
        <v>94</v>
      </c>
      <c r="Y10" s="36" t="s">
        <v>8</v>
      </c>
      <c r="Z10" s="36" t="s">
        <v>95</v>
      </c>
      <c r="AA10" s="36" t="s">
        <v>9</v>
      </c>
      <c r="AB10" s="37" t="s">
        <v>93</v>
      </c>
      <c r="AC10" s="36" t="s">
        <v>94</v>
      </c>
      <c r="AD10" s="36" t="s">
        <v>8</v>
      </c>
      <c r="AE10" s="36" t="s">
        <v>95</v>
      </c>
      <c r="AF10" s="36" t="s">
        <v>9</v>
      </c>
      <c r="AG10" s="37" t="s">
        <v>93</v>
      </c>
      <c r="AH10" s="36" t="s">
        <v>94</v>
      </c>
      <c r="AI10" s="36" t="s">
        <v>8</v>
      </c>
      <c r="AJ10" s="36" t="s">
        <v>95</v>
      </c>
      <c r="AK10" s="36" t="s">
        <v>9</v>
      </c>
      <c r="AL10" s="37" t="s">
        <v>93</v>
      </c>
      <c r="AM10" s="36" t="s">
        <v>94</v>
      </c>
      <c r="AN10" s="36" t="s">
        <v>8</v>
      </c>
      <c r="AO10" s="36" t="s">
        <v>95</v>
      </c>
      <c r="AP10" s="36" t="s">
        <v>9</v>
      </c>
      <c r="AQ10" s="37" t="s">
        <v>93</v>
      </c>
      <c r="AR10" s="36" t="s">
        <v>94</v>
      </c>
      <c r="AS10" s="36" t="s">
        <v>8</v>
      </c>
      <c r="AT10" s="36" t="s">
        <v>95</v>
      </c>
      <c r="AU10" s="36" t="s">
        <v>9</v>
      </c>
      <c r="AV10" s="37" t="s">
        <v>93</v>
      </c>
      <c r="AW10" s="36" t="s">
        <v>94</v>
      </c>
      <c r="AX10" s="36" t="s">
        <v>8</v>
      </c>
      <c r="AY10" s="36" t="s">
        <v>95</v>
      </c>
      <c r="AZ10" s="36" t="s">
        <v>9</v>
      </c>
      <c r="BA10" s="37" t="s">
        <v>93</v>
      </c>
      <c r="BB10" s="36" t="s">
        <v>94</v>
      </c>
      <c r="BC10" s="36" t="s">
        <v>8</v>
      </c>
      <c r="BD10" s="36" t="s">
        <v>95</v>
      </c>
      <c r="BE10" s="36" t="s">
        <v>9</v>
      </c>
      <c r="BF10" s="37" t="s">
        <v>93</v>
      </c>
      <c r="BG10" s="36" t="s">
        <v>94</v>
      </c>
      <c r="BH10" s="36" t="s">
        <v>8</v>
      </c>
      <c r="BI10" s="36" t="s">
        <v>95</v>
      </c>
      <c r="BJ10" s="36" t="s">
        <v>9</v>
      </c>
      <c r="BK10" s="37" t="s">
        <v>93</v>
      </c>
      <c r="BL10" s="36" t="s">
        <v>94</v>
      </c>
      <c r="BM10" s="36" t="s">
        <v>8</v>
      </c>
      <c r="BN10" s="36" t="s">
        <v>95</v>
      </c>
      <c r="BO10" s="36" t="s">
        <v>9</v>
      </c>
      <c r="BP10" s="37" t="s">
        <v>93</v>
      </c>
      <c r="BQ10" s="36" t="s">
        <v>94</v>
      </c>
      <c r="BR10" s="36" t="s">
        <v>8</v>
      </c>
      <c r="BS10" s="36" t="s">
        <v>95</v>
      </c>
      <c r="BT10" s="36" t="s">
        <v>9</v>
      </c>
      <c r="BU10" s="37" t="s">
        <v>93</v>
      </c>
      <c r="BV10" s="36" t="s">
        <v>94</v>
      </c>
      <c r="BW10" s="36" t="s">
        <v>8</v>
      </c>
      <c r="BX10" s="36" t="s">
        <v>95</v>
      </c>
      <c r="BY10" s="36" t="s">
        <v>9</v>
      </c>
      <c r="BZ10" s="37" t="s">
        <v>93</v>
      </c>
      <c r="CA10" s="36" t="s">
        <v>94</v>
      </c>
      <c r="CB10" s="36" t="s">
        <v>8</v>
      </c>
      <c r="CC10" s="36" t="s">
        <v>95</v>
      </c>
      <c r="CD10" s="36" t="s">
        <v>9</v>
      </c>
      <c r="CE10" s="37" t="s">
        <v>93</v>
      </c>
      <c r="CF10" s="36" t="s">
        <v>94</v>
      </c>
      <c r="CG10" s="36" t="s">
        <v>8</v>
      </c>
      <c r="CH10" s="36" t="s">
        <v>95</v>
      </c>
      <c r="CI10" s="36" t="s">
        <v>9</v>
      </c>
      <c r="CJ10" s="37" t="s">
        <v>93</v>
      </c>
      <c r="CK10" s="36" t="s">
        <v>94</v>
      </c>
      <c r="CL10" s="36" t="s">
        <v>8</v>
      </c>
      <c r="CM10" s="36" t="s">
        <v>95</v>
      </c>
      <c r="CN10" s="36" t="s">
        <v>9</v>
      </c>
      <c r="CO10" s="37" t="s">
        <v>93</v>
      </c>
      <c r="CP10" s="36" t="s">
        <v>94</v>
      </c>
      <c r="CQ10" s="36" t="s">
        <v>8</v>
      </c>
      <c r="CR10" s="36" t="s">
        <v>95</v>
      </c>
      <c r="CS10" s="36" t="s">
        <v>9</v>
      </c>
      <c r="CT10" s="37" t="s">
        <v>93</v>
      </c>
      <c r="CU10" s="36" t="s">
        <v>94</v>
      </c>
      <c r="CV10" s="36" t="s">
        <v>8</v>
      </c>
      <c r="CW10" s="36" t="s">
        <v>95</v>
      </c>
      <c r="CX10" s="36" t="s">
        <v>9</v>
      </c>
      <c r="CY10" s="37"/>
      <c r="CZ10" s="36"/>
      <c r="DA10" s="36"/>
      <c r="DB10" s="36"/>
      <c r="DC10" s="36"/>
      <c r="DD10" s="37"/>
      <c r="DE10" s="36"/>
      <c r="DF10" s="36"/>
      <c r="DG10" s="36"/>
      <c r="DH10" s="36"/>
      <c r="DI10" s="37"/>
      <c r="DJ10" s="36"/>
      <c r="DK10" s="36"/>
      <c r="DL10" s="36"/>
      <c r="DM10" s="36"/>
      <c r="DN10" s="37"/>
      <c r="DO10" s="36"/>
      <c r="DP10" s="36"/>
      <c r="DQ10" s="36"/>
      <c r="DR10" s="36"/>
      <c r="DS10" s="37"/>
      <c r="DT10" s="36"/>
      <c r="DU10" s="36"/>
      <c r="DV10" s="36"/>
      <c r="DW10" s="36"/>
    </row>
    <row r="11" spans="1:127" ht="13.5" customHeight="1" x14ac:dyDescent="0.25">
      <c r="A11" s="61" t="s">
        <v>296</v>
      </c>
      <c r="B11" s="2" t="s">
        <v>378</v>
      </c>
      <c r="C11" s="15"/>
      <c r="E11" s="34"/>
      <c r="G11" s="113"/>
      <c r="H11" s="15"/>
      <c r="J11" s="34"/>
      <c r="L11" s="113"/>
      <c r="M11" s="15"/>
      <c r="O11" s="34"/>
      <c r="Q11" s="113"/>
      <c r="R11" s="15"/>
      <c r="T11" s="34"/>
      <c r="V11" s="113"/>
      <c r="W11" s="15"/>
      <c r="Y11" s="34"/>
      <c r="AA11" s="113"/>
      <c r="AB11" s="15"/>
      <c r="AD11" s="34"/>
      <c r="AF11" s="113"/>
      <c r="AG11" s="15"/>
      <c r="AH11" s="2" t="s">
        <v>379</v>
      </c>
      <c r="AI11" s="34">
        <v>0.28299999999999997</v>
      </c>
      <c r="AJ11" s="2" t="s">
        <v>380</v>
      </c>
      <c r="AK11" s="113">
        <v>0.53300000000000003</v>
      </c>
      <c r="AL11" s="15"/>
      <c r="AM11" s="2" t="s">
        <v>379</v>
      </c>
      <c r="AN11" s="34">
        <v>0.28299999999999997</v>
      </c>
      <c r="AO11" s="2" t="s">
        <v>380</v>
      </c>
      <c r="AP11" s="113">
        <v>0.53300000000000003</v>
      </c>
      <c r="AQ11" s="15"/>
      <c r="AR11" s="2" t="s">
        <v>379</v>
      </c>
      <c r="AS11" s="34">
        <v>0.28299999999999997</v>
      </c>
      <c r="AT11" s="2" t="s">
        <v>380</v>
      </c>
      <c r="AU11" s="113">
        <v>0.53300000000000003</v>
      </c>
      <c r="AV11" s="15"/>
      <c r="AW11" s="2" t="s">
        <v>379</v>
      </c>
      <c r="AX11" s="34">
        <v>0.28299999999999997</v>
      </c>
      <c r="AY11" s="2" t="s">
        <v>380</v>
      </c>
      <c r="AZ11" s="113">
        <v>0.53300000000000003</v>
      </c>
      <c r="BA11" s="15"/>
      <c r="BC11" s="34"/>
      <c r="BE11" s="113"/>
      <c r="BF11" s="15"/>
      <c r="BH11" s="34"/>
      <c r="BJ11" s="113"/>
      <c r="BK11" s="15"/>
      <c r="BM11" s="34"/>
      <c r="BO11" s="113"/>
      <c r="BP11" s="15"/>
      <c r="BR11" s="34"/>
      <c r="BT11" s="113"/>
      <c r="BU11" s="15"/>
      <c r="BW11" s="34"/>
      <c r="BY11" s="113"/>
      <c r="BZ11" s="15"/>
      <c r="CB11" s="34"/>
      <c r="CD11" s="113"/>
      <c r="CE11" s="15"/>
      <c r="CG11" s="34"/>
      <c r="CI11" s="113"/>
      <c r="CJ11" s="15"/>
      <c r="CL11" s="34"/>
      <c r="CN11" s="113"/>
      <c r="CO11" s="15"/>
      <c r="CQ11" s="34"/>
      <c r="CS11" s="113"/>
      <c r="CT11" s="15"/>
      <c r="CV11" s="34"/>
      <c r="CX11" s="113"/>
      <c r="CY11" s="15"/>
      <c r="DA11" s="34"/>
      <c r="DC11" s="34"/>
      <c r="DD11" s="15"/>
      <c r="DF11" s="34"/>
      <c r="DH11" s="113"/>
      <c r="DI11" s="15"/>
      <c r="DK11" s="34"/>
      <c r="DM11" s="113"/>
      <c r="DN11" s="15"/>
      <c r="DP11" s="34"/>
      <c r="DR11" s="113"/>
      <c r="DS11" s="15"/>
      <c r="DU11" s="34"/>
      <c r="DW11" s="113"/>
    </row>
    <row r="12" spans="1:127" ht="13.5" customHeight="1" x14ac:dyDescent="0.25">
      <c r="A12" s="61" t="s">
        <v>298</v>
      </c>
      <c r="B12" s="2" t="s">
        <v>325</v>
      </c>
      <c r="C12" s="15"/>
      <c r="E12" s="34"/>
      <c r="G12" s="113"/>
      <c r="H12" s="15"/>
      <c r="J12" s="34"/>
      <c r="L12" s="113"/>
      <c r="M12" s="15"/>
      <c r="O12" s="34"/>
      <c r="Q12" s="113"/>
      <c r="R12" s="15"/>
      <c r="T12" s="34"/>
      <c r="V12" s="113"/>
      <c r="W12" s="15"/>
      <c r="X12" s="2" t="s">
        <v>381</v>
      </c>
      <c r="Y12" s="34">
        <v>0.19900000000000001</v>
      </c>
      <c r="Z12" s="2" t="s">
        <v>382</v>
      </c>
      <c r="AA12" s="113">
        <v>0.4</v>
      </c>
      <c r="AB12" s="15"/>
      <c r="AC12" s="2" t="s">
        <v>381</v>
      </c>
      <c r="AD12" s="34">
        <v>0.19900000000000001</v>
      </c>
      <c r="AE12" s="2" t="s">
        <v>382</v>
      </c>
      <c r="AF12" s="113">
        <v>0.4</v>
      </c>
      <c r="AG12" s="15"/>
      <c r="AH12" s="2" t="s">
        <v>383</v>
      </c>
      <c r="AI12" s="34">
        <v>0.193</v>
      </c>
      <c r="AJ12" s="2" t="s">
        <v>382</v>
      </c>
      <c r="AK12" s="113">
        <v>0.4</v>
      </c>
      <c r="AL12" s="15"/>
      <c r="AM12" s="2" t="s">
        <v>383</v>
      </c>
      <c r="AN12" s="34">
        <v>0.193</v>
      </c>
      <c r="AO12" s="2" t="s">
        <v>382</v>
      </c>
      <c r="AP12" s="113">
        <v>0.4</v>
      </c>
      <c r="AQ12" s="15"/>
      <c r="AR12" s="2" t="s">
        <v>383</v>
      </c>
      <c r="AS12" s="34">
        <v>0.193</v>
      </c>
      <c r="AT12" s="2" t="s">
        <v>382</v>
      </c>
      <c r="AU12" s="113">
        <v>0.4</v>
      </c>
      <c r="AV12" s="15"/>
      <c r="AW12" s="2" t="s">
        <v>383</v>
      </c>
      <c r="AX12" s="34">
        <v>0.193</v>
      </c>
      <c r="AY12" s="2" t="s">
        <v>382</v>
      </c>
      <c r="AZ12" s="113">
        <v>0.4</v>
      </c>
      <c r="BA12" s="15"/>
      <c r="BC12" s="34"/>
      <c r="BE12" s="113"/>
      <c r="BF12" s="15"/>
      <c r="BH12" s="34"/>
      <c r="BJ12" s="113"/>
      <c r="BK12" s="15"/>
      <c r="BM12" s="34"/>
      <c r="BO12" s="113"/>
      <c r="BP12" s="15"/>
      <c r="BR12" s="113"/>
      <c r="BT12" s="113"/>
      <c r="BU12" s="15"/>
      <c r="BW12" s="34"/>
      <c r="BY12" s="113"/>
      <c r="BZ12" s="15"/>
      <c r="CB12" s="34"/>
      <c r="CD12" s="113"/>
      <c r="CE12" s="15"/>
      <c r="CG12" s="34"/>
      <c r="CI12" s="113"/>
      <c r="CJ12" s="15"/>
      <c r="CL12" s="34"/>
      <c r="CN12" s="113"/>
      <c r="CO12" s="15"/>
      <c r="CQ12" s="34"/>
      <c r="CS12" s="113"/>
      <c r="CT12" s="15"/>
      <c r="CV12" s="34"/>
      <c r="CX12" s="113"/>
      <c r="CY12" s="15"/>
      <c r="DA12" s="34"/>
      <c r="DC12" s="113"/>
      <c r="DD12" s="15"/>
      <c r="DF12" s="34"/>
      <c r="DH12" s="113"/>
      <c r="DI12" s="15"/>
      <c r="DK12" s="34"/>
      <c r="DM12" s="113"/>
      <c r="DN12" s="15"/>
      <c r="DP12" s="34"/>
      <c r="DR12" s="113"/>
      <c r="DS12" s="15"/>
      <c r="DU12" s="34"/>
      <c r="DW12" s="113"/>
    </row>
    <row r="13" spans="1:127" ht="13.5" customHeight="1" x14ac:dyDescent="0.25">
      <c r="A13" s="143" t="s">
        <v>300</v>
      </c>
      <c r="B13" s="2" t="s">
        <v>384</v>
      </c>
      <c r="C13" s="15"/>
      <c r="E13" s="34"/>
      <c r="G13" s="113"/>
      <c r="H13" s="15"/>
      <c r="J13" s="34"/>
      <c r="L13" s="113"/>
      <c r="M13" s="15"/>
      <c r="O13" s="34"/>
      <c r="Q13" s="113"/>
      <c r="R13" s="15"/>
      <c r="T13" s="34"/>
      <c r="V13" s="113"/>
      <c r="W13" s="15"/>
      <c r="Y13" s="34"/>
      <c r="AA13" s="113"/>
      <c r="AB13" s="15"/>
      <c r="AD13" s="34"/>
      <c r="AF13" s="113"/>
      <c r="AG13" s="15"/>
      <c r="AH13" s="2" t="s">
        <v>382</v>
      </c>
      <c r="AI13" s="34">
        <v>3.5999999999999997E-2</v>
      </c>
      <c r="AJ13" s="2" t="s">
        <v>385</v>
      </c>
      <c r="AK13" s="113">
        <v>6.7000000000000004E-2</v>
      </c>
      <c r="AL13" s="15"/>
      <c r="AM13" s="2" t="s">
        <v>382</v>
      </c>
      <c r="AN13" s="34">
        <v>3.5999999999999997E-2</v>
      </c>
      <c r="AO13" s="2" t="s">
        <v>385</v>
      </c>
      <c r="AP13" s="113">
        <v>6.7000000000000004E-2</v>
      </c>
      <c r="AQ13" s="15"/>
      <c r="AR13" s="2" t="s">
        <v>382</v>
      </c>
      <c r="AS13" s="34">
        <v>3.5999999999999997E-2</v>
      </c>
      <c r="AT13" s="2" t="s">
        <v>385</v>
      </c>
      <c r="AU13" s="113">
        <v>6.7000000000000004E-2</v>
      </c>
      <c r="AV13" s="15"/>
      <c r="AW13" s="2" t="s">
        <v>382</v>
      </c>
      <c r="AX13" s="34">
        <v>3.5999999999999997E-2</v>
      </c>
      <c r="AY13" s="2" t="s">
        <v>385</v>
      </c>
      <c r="AZ13" s="113">
        <v>6.7000000000000004E-2</v>
      </c>
      <c r="BA13" s="15"/>
      <c r="BC13" s="34"/>
      <c r="BE13" s="113"/>
      <c r="BF13" s="15"/>
      <c r="BH13" s="34"/>
      <c r="BJ13" s="113"/>
      <c r="BK13" s="15"/>
      <c r="BM13" s="34"/>
      <c r="BO13" s="113"/>
      <c r="BP13" s="15"/>
      <c r="BR13" s="34"/>
      <c r="BT13" s="113"/>
      <c r="BU13" s="15"/>
      <c r="BW13" s="34"/>
      <c r="BY13" s="113"/>
      <c r="BZ13" s="15"/>
      <c r="CB13" s="34"/>
      <c r="CD13" s="113"/>
      <c r="CE13" s="15"/>
      <c r="CG13" s="34"/>
      <c r="CI13" s="113"/>
      <c r="CJ13" s="15"/>
      <c r="CL13" s="34"/>
      <c r="CN13" s="113"/>
      <c r="CO13" s="15"/>
      <c r="CQ13" s="34"/>
      <c r="CS13" s="113"/>
      <c r="CT13" s="15"/>
      <c r="CV13" s="34"/>
      <c r="CX13" s="34"/>
      <c r="CY13" s="15"/>
      <c r="DA13" s="34"/>
      <c r="DC13" s="113"/>
      <c r="DD13" s="15"/>
      <c r="DF13" s="34"/>
      <c r="DH13" s="113"/>
      <c r="DI13" s="15"/>
      <c r="DK13" s="34"/>
      <c r="DM13" s="113"/>
      <c r="DN13" s="15"/>
      <c r="DP13" s="34"/>
      <c r="DR13" s="113"/>
      <c r="DS13" s="15"/>
      <c r="DU13" s="34"/>
      <c r="DW13" s="113"/>
    </row>
    <row r="14" spans="1:127" ht="13.5" customHeight="1" x14ac:dyDescent="0.25">
      <c r="A14" s="61" t="s">
        <v>302</v>
      </c>
      <c r="B14" s="2" t="s">
        <v>386</v>
      </c>
      <c r="C14" s="15"/>
      <c r="D14" s="2">
        <v>77</v>
      </c>
      <c r="E14" s="34">
        <v>0.46400000000000002</v>
      </c>
      <c r="F14" s="2">
        <v>13</v>
      </c>
      <c r="G14" s="113">
        <v>0.86699999999999999</v>
      </c>
      <c r="H14" s="15"/>
      <c r="I14" s="2" t="s">
        <v>387</v>
      </c>
      <c r="J14" s="34">
        <v>0.46400000000000002</v>
      </c>
      <c r="K14" s="2" t="s">
        <v>388</v>
      </c>
      <c r="L14" s="113">
        <v>0.86699999999999999</v>
      </c>
      <c r="M14" s="15"/>
      <c r="N14" s="2" t="s">
        <v>387</v>
      </c>
      <c r="O14" s="34">
        <v>0.46400000000000002</v>
      </c>
      <c r="P14" s="2" t="s">
        <v>388</v>
      </c>
      <c r="Q14" s="113">
        <v>0.86699999999999999</v>
      </c>
      <c r="R14" s="15"/>
      <c r="S14" s="2" t="s">
        <v>387</v>
      </c>
      <c r="T14" s="34">
        <v>0.46400000000000002</v>
      </c>
      <c r="U14" s="2" t="s">
        <v>389</v>
      </c>
      <c r="V14" s="113">
        <v>1</v>
      </c>
      <c r="W14" s="15"/>
      <c r="X14" s="2" t="s">
        <v>390</v>
      </c>
      <c r="Y14" s="34">
        <v>0.41</v>
      </c>
      <c r="Z14" s="2" t="s">
        <v>391</v>
      </c>
      <c r="AA14" s="113">
        <v>0.6</v>
      </c>
      <c r="AB14" s="15"/>
      <c r="AC14" s="2" t="s">
        <v>390</v>
      </c>
      <c r="AD14" s="34">
        <v>0.41</v>
      </c>
      <c r="AE14" s="2" t="s">
        <v>391</v>
      </c>
      <c r="AF14" s="113">
        <v>0.6</v>
      </c>
      <c r="AG14" s="15"/>
      <c r="AI14" s="34"/>
      <c r="AK14" s="113"/>
      <c r="AL14" s="15"/>
      <c r="AN14" s="34"/>
      <c r="AP14" s="113"/>
      <c r="AQ14" s="15"/>
      <c r="AS14" s="34"/>
      <c r="AU14" s="113"/>
      <c r="AV14" s="15"/>
      <c r="AX14" s="34"/>
      <c r="AZ14" s="113"/>
      <c r="BA14" s="15"/>
      <c r="BB14" s="2" t="s">
        <v>387</v>
      </c>
      <c r="BC14" s="34">
        <v>0.46400000000000002</v>
      </c>
      <c r="BD14" s="2" t="s">
        <v>392</v>
      </c>
      <c r="BE14" s="113">
        <v>0.93300000000000005</v>
      </c>
      <c r="BF14" s="15"/>
      <c r="BG14" s="2">
        <v>76</v>
      </c>
      <c r="BH14" s="34">
        <v>0.46400000000000002</v>
      </c>
      <c r="BI14" s="2">
        <v>14</v>
      </c>
      <c r="BJ14" s="113">
        <v>0.93300000000000005</v>
      </c>
      <c r="BK14" s="15"/>
      <c r="BL14" s="2" t="s">
        <v>393</v>
      </c>
      <c r="BM14" s="34">
        <v>0.45800000000000002</v>
      </c>
      <c r="BN14" s="2" t="s">
        <v>392</v>
      </c>
      <c r="BO14" s="113">
        <v>0.93300000000000005</v>
      </c>
      <c r="BP14" s="15"/>
      <c r="BQ14" s="2" t="s">
        <v>393</v>
      </c>
      <c r="BR14" s="34">
        <v>0.45800000000000002</v>
      </c>
      <c r="BS14" s="2" t="s">
        <v>392</v>
      </c>
      <c r="BT14" s="113">
        <v>0.93333333333333335</v>
      </c>
      <c r="BU14" s="15"/>
      <c r="BV14" s="2" t="s">
        <v>394</v>
      </c>
      <c r="BW14" s="34">
        <v>0.48799999999999999</v>
      </c>
      <c r="BX14" s="2" t="s">
        <v>388</v>
      </c>
      <c r="BY14" s="113">
        <v>0.86599999999999999</v>
      </c>
      <c r="BZ14" s="15"/>
      <c r="CA14" s="2" t="s">
        <v>395</v>
      </c>
      <c r="CB14" s="34">
        <v>0.47</v>
      </c>
      <c r="CC14" s="2">
        <v>12</v>
      </c>
      <c r="CD14" s="113">
        <v>0.8</v>
      </c>
      <c r="CE14" s="15"/>
      <c r="CF14" s="2" t="s">
        <v>396</v>
      </c>
      <c r="CG14" s="34">
        <v>0.47599999999999998</v>
      </c>
      <c r="CH14" s="2" t="s">
        <v>397</v>
      </c>
      <c r="CI14" s="113">
        <v>0.8</v>
      </c>
      <c r="CJ14" s="15"/>
      <c r="CK14" s="2" t="s">
        <v>398</v>
      </c>
      <c r="CL14" s="34">
        <v>0.439</v>
      </c>
      <c r="CM14" s="2" t="s">
        <v>397</v>
      </c>
      <c r="CN14" s="113">
        <v>0.8</v>
      </c>
      <c r="CO14" s="15"/>
      <c r="CQ14" s="34"/>
      <c r="CS14" s="113"/>
      <c r="CT14" s="15"/>
      <c r="CV14" s="34"/>
      <c r="CX14" s="113"/>
      <c r="CY14" s="15"/>
      <c r="DA14" s="34"/>
      <c r="DC14" s="113"/>
      <c r="DD14" s="15"/>
      <c r="DF14" s="34"/>
      <c r="DH14" s="113"/>
      <c r="DI14" s="15"/>
      <c r="DK14" s="34"/>
      <c r="DM14" s="113"/>
      <c r="DN14" s="15"/>
      <c r="DP14" s="34"/>
      <c r="DR14" s="113"/>
      <c r="DS14" s="15"/>
      <c r="DU14" s="34"/>
      <c r="DW14" s="113"/>
    </row>
    <row r="15" spans="1:127" ht="13.5" customHeight="1" x14ac:dyDescent="0.25">
      <c r="A15" s="61" t="s">
        <v>304</v>
      </c>
      <c r="B15" s="2" t="s">
        <v>399</v>
      </c>
      <c r="C15" s="15"/>
      <c r="D15" s="2">
        <v>6</v>
      </c>
      <c r="E15" s="34">
        <v>3.5999999999999997E-2</v>
      </c>
      <c r="F15" s="2">
        <v>2</v>
      </c>
      <c r="G15" s="113">
        <v>0.13300000000000001</v>
      </c>
      <c r="H15" s="15"/>
      <c r="I15" s="2" t="s">
        <v>382</v>
      </c>
      <c r="J15" s="34">
        <v>3.5999999999999997E-2</v>
      </c>
      <c r="K15" s="2" t="s">
        <v>400</v>
      </c>
      <c r="L15" s="113">
        <v>0.13300000000000001</v>
      </c>
      <c r="M15" s="15"/>
      <c r="N15" s="2" t="s">
        <v>382</v>
      </c>
      <c r="O15" s="34">
        <v>3.5999999999999997E-2</v>
      </c>
      <c r="P15" s="2" t="s">
        <v>400</v>
      </c>
      <c r="Q15" s="113">
        <v>0.13300000000000001</v>
      </c>
      <c r="R15" s="15"/>
      <c r="T15" s="34"/>
      <c r="V15" s="113"/>
      <c r="W15" s="15"/>
      <c r="Y15" s="34"/>
      <c r="AA15" s="113"/>
      <c r="AB15" s="15"/>
      <c r="AD15" s="34"/>
      <c r="AF15" s="113"/>
      <c r="AG15" s="15"/>
      <c r="AI15" s="34"/>
      <c r="AK15" s="113"/>
      <c r="AL15" s="15"/>
      <c r="AN15" s="34"/>
      <c r="AP15" s="113"/>
      <c r="AQ15" s="15"/>
      <c r="AS15" s="34"/>
      <c r="AU15" s="113"/>
      <c r="AV15" s="15"/>
      <c r="AX15" s="34"/>
      <c r="AZ15" s="113"/>
      <c r="BA15" s="15"/>
      <c r="BB15" s="2" t="s">
        <v>401</v>
      </c>
      <c r="BC15" s="34">
        <v>2.4E-2</v>
      </c>
      <c r="BD15" s="2" t="s">
        <v>385</v>
      </c>
      <c r="BE15" s="113">
        <v>6.7000000000000004E-2</v>
      </c>
      <c r="BF15" s="15"/>
      <c r="BG15" s="2">
        <v>4</v>
      </c>
      <c r="BH15" s="34">
        <v>2.4E-2</v>
      </c>
      <c r="BI15" s="2">
        <v>1</v>
      </c>
      <c r="BJ15" s="113">
        <v>6.7000000000000004E-2</v>
      </c>
      <c r="BK15" s="15"/>
      <c r="BL15" s="2" t="s">
        <v>401</v>
      </c>
      <c r="BM15" s="34">
        <v>2.4E-2</v>
      </c>
      <c r="BN15" s="2" t="s">
        <v>385</v>
      </c>
      <c r="BO15" s="113">
        <v>6.7000000000000004E-2</v>
      </c>
      <c r="BP15" s="15"/>
      <c r="BQ15" s="2" t="s">
        <v>401</v>
      </c>
      <c r="BR15" s="34">
        <v>2.4E-2</v>
      </c>
      <c r="BS15" s="2" t="s">
        <v>385</v>
      </c>
      <c r="BT15" s="113">
        <v>6.6666666666666666E-2</v>
      </c>
      <c r="BU15" s="15"/>
      <c r="BV15" s="2" t="s">
        <v>380</v>
      </c>
      <c r="BW15" s="34">
        <v>4.8000000000000001E-2</v>
      </c>
      <c r="BX15" s="2" t="s">
        <v>400</v>
      </c>
      <c r="BY15" s="113">
        <v>0.13300000000000001</v>
      </c>
      <c r="BZ15" s="15"/>
      <c r="CA15" s="2" t="s">
        <v>400</v>
      </c>
      <c r="CB15" s="34">
        <v>1.2E-2</v>
      </c>
      <c r="CC15" s="2">
        <v>2</v>
      </c>
      <c r="CD15" s="113">
        <v>0.13300000000000001</v>
      </c>
      <c r="CE15" s="15"/>
      <c r="CF15" s="2" t="s">
        <v>400</v>
      </c>
      <c r="CG15" s="34">
        <v>1.2E-2</v>
      </c>
      <c r="CH15" s="2" t="s">
        <v>385</v>
      </c>
      <c r="CI15" s="113">
        <v>6.7000000000000004E-2</v>
      </c>
      <c r="CJ15" s="15"/>
      <c r="CL15" s="34"/>
      <c r="CN15" s="113"/>
      <c r="CO15" s="15"/>
      <c r="CQ15" s="34"/>
      <c r="CS15" s="113"/>
      <c r="CT15" s="15"/>
      <c r="CV15" s="34"/>
      <c r="CX15" s="34"/>
      <c r="CY15" s="15"/>
      <c r="DA15" s="34"/>
      <c r="DC15" s="113"/>
      <c r="DD15" s="15"/>
      <c r="DF15" s="34"/>
      <c r="DH15" s="113"/>
      <c r="DI15" s="15"/>
      <c r="DK15" s="34"/>
      <c r="DM15" s="113"/>
      <c r="DN15" s="15"/>
      <c r="DP15" s="34"/>
      <c r="DR15" s="113"/>
      <c r="DS15" s="15"/>
      <c r="DU15" s="34"/>
      <c r="DW15" s="113"/>
    </row>
    <row r="16" spans="1:127" ht="13.5" customHeight="1" x14ac:dyDescent="0.25">
      <c r="A16" s="61" t="s">
        <v>307</v>
      </c>
      <c r="B16" s="2" t="s">
        <v>402</v>
      </c>
      <c r="C16" s="15"/>
      <c r="E16" s="34"/>
      <c r="G16" s="113"/>
      <c r="H16" s="15"/>
      <c r="J16" s="34"/>
      <c r="L16" s="113"/>
      <c r="M16" s="15"/>
      <c r="O16" s="34"/>
      <c r="Q16" s="113"/>
      <c r="R16" s="15"/>
      <c r="T16" s="34"/>
      <c r="V16" s="113"/>
      <c r="W16" s="15"/>
      <c r="Y16" s="34"/>
      <c r="AA16" s="113"/>
      <c r="AB16" s="15"/>
      <c r="AD16" s="34"/>
      <c r="AF16" s="113"/>
      <c r="AG16" s="15"/>
      <c r="AI16" s="34"/>
      <c r="AK16" s="113"/>
      <c r="AL16" s="15"/>
      <c r="AN16" s="34"/>
      <c r="AP16" s="113"/>
      <c r="AQ16" s="15"/>
      <c r="AS16" s="34"/>
      <c r="AU16" s="113"/>
      <c r="AV16" s="15"/>
      <c r="AX16" s="34"/>
      <c r="AZ16" s="113"/>
      <c r="BA16" s="15"/>
      <c r="BC16" s="34"/>
      <c r="BE16" s="113"/>
      <c r="BF16" s="15"/>
      <c r="BH16" s="34"/>
      <c r="BJ16" s="113"/>
      <c r="BK16" s="15"/>
      <c r="BM16" s="34"/>
      <c r="BO16" s="113"/>
      <c r="BP16" s="15"/>
      <c r="BR16" s="34"/>
      <c r="BT16" s="113"/>
      <c r="BU16" s="15"/>
      <c r="BW16" s="34"/>
      <c r="BY16" s="113"/>
      <c r="BZ16" s="15"/>
      <c r="CA16" s="2" t="s">
        <v>382</v>
      </c>
      <c r="CB16" s="34">
        <v>3.5999999999999997E-2</v>
      </c>
      <c r="CC16" s="2">
        <v>1</v>
      </c>
      <c r="CD16" s="113">
        <v>6.7000000000000004E-2</v>
      </c>
      <c r="CE16" s="15"/>
      <c r="CF16" s="2" t="s">
        <v>382</v>
      </c>
      <c r="CG16" s="34">
        <v>3.5999999999999997E-2</v>
      </c>
      <c r="CH16" s="2" t="s">
        <v>400</v>
      </c>
      <c r="CI16" s="113">
        <v>0.13300000000000001</v>
      </c>
      <c r="CJ16" s="15"/>
      <c r="CK16" s="2" t="s">
        <v>382</v>
      </c>
      <c r="CL16" s="34">
        <v>3.5999999999999997E-2</v>
      </c>
      <c r="CM16" s="2" t="s">
        <v>400</v>
      </c>
      <c r="CN16" s="113">
        <v>0.13300000000000001</v>
      </c>
      <c r="CO16" s="15"/>
      <c r="CQ16" s="34"/>
      <c r="CS16" s="113"/>
      <c r="CT16" s="15"/>
      <c r="CV16" s="34"/>
      <c r="CX16" s="34"/>
      <c r="CY16" s="15"/>
      <c r="DA16" s="34"/>
      <c r="DC16" s="113"/>
      <c r="DD16" s="15"/>
      <c r="DF16" s="34"/>
      <c r="DH16" s="113"/>
      <c r="DI16" s="15"/>
      <c r="DK16" s="34"/>
      <c r="DM16" s="113"/>
      <c r="DN16" s="15"/>
      <c r="DP16" s="34"/>
      <c r="DR16" s="113"/>
      <c r="DS16" s="15"/>
      <c r="DU16" s="34"/>
      <c r="DW16" s="113"/>
    </row>
    <row r="17" spans="1:127" ht="13.5" customHeight="1" x14ac:dyDescent="0.25">
      <c r="A17" s="61" t="s">
        <v>309</v>
      </c>
      <c r="B17" s="2" t="s">
        <v>335</v>
      </c>
      <c r="C17" s="15"/>
      <c r="E17" s="34"/>
      <c r="G17" s="113"/>
      <c r="H17" s="15"/>
      <c r="J17" s="34"/>
      <c r="L17" s="113"/>
      <c r="M17" s="15"/>
      <c r="O17" s="34"/>
      <c r="Q17" s="113"/>
      <c r="R17" s="15"/>
      <c r="T17" s="34"/>
      <c r="V17" s="113"/>
      <c r="W17" s="15"/>
      <c r="Y17" s="34"/>
      <c r="AA17" s="113"/>
      <c r="AB17" s="15"/>
      <c r="AD17" s="34"/>
      <c r="AF17" s="113"/>
      <c r="AG17" s="15"/>
      <c r="AI17" s="34"/>
      <c r="AK17" s="113"/>
      <c r="AL17" s="15"/>
      <c r="AN17" s="34"/>
      <c r="AP17" s="113"/>
      <c r="AQ17" s="15"/>
      <c r="AS17" s="34"/>
      <c r="AU17" s="113"/>
      <c r="AV17" s="15"/>
      <c r="AX17" s="34"/>
      <c r="AZ17" s="113"/>
      <c r="BA17" s="15"/>
      <c r="BC17" s="34"/>
      <c r="BE17" s="113"/>
      <c r="BF17" s="15"/>
      <c r="BH17" s="34"/>
      <c r="BJ17" s="113"/>
      <c r="BK17" s="15"/>
      <c r="BM17" s="34"/>
      <c r="BO17" s="113"/>
      <c r="BP17" s="15"/>
      <c r="BR17" s="34"/>
      <c r="BT17" s="113"/>
      <c r="BU17" s="15"/>
      <c r="BW17" s="34"/>
      <c r="BY17" s="113"/>
      <c r="BZ17" s="15"/>
      <c r="CB17" s="34"/>
      <c r="CD17" s="113"/>
      <c r="CE17" s="15"/>
      <c r="CG17" s="34"/>
      <c r="CI17" s="113"/>
      <c r="CJ17" s="15"/>
      <c r="CK17" s="2" t="s">
        <v>385</v>
      </c>
      <c r="CL17" s="34">
        <v>6.0000000000000001E-3</v>
      </c>
      <c r="CM17" s="2" t="s">
        <v>385</v>
      </c>
      <c r="CN17" s="113">
        <v>6.7000000000000004E-2</v>
      </c>
      <c r="CO17" s="15"/>
      <c r="CQ17" s="34"/>
      <c r="CS17" s="113"/>
      <c r="CT17" s="15"/>
      <c r="CV17" s="34"/>
      <c r="CX17" s="113"/>
      <c r="CY17" s="15"/>
      <c r="DA17" s="34"/>
      <c r="DC17" s="113"/>
      <c r="DD17" s="15"/>
      <c r="DF17" s="34"/>
      <c r="DH17" s="113"/>
      <c r="DI17" s="15"/>
      <c r="DK17" s="34"/>
      <c r="DM17" s="113"/>
      <c r="DN17" s="15"/>
      <c r="DP17" s="34"/>
      <c r="DR17" s="113"/>
      <c r="DS17" s="15"/>
      <c r="DU17" s="34"/>
      <c r="DW17" s="113"/>
    </row>
    <row r="18" spans="1:127" ht="13.5" customHeight="1" x14ac:dyDescent="0.25">
      <c r="A18" s="61"/>
      <c r="C18" s="15"/>
      <c r="E18" s="34"/>
      <c r="G18" s="113"/>
      <c r="H18" s="15"/>
      <c r="J18" s="34"/>
      <c r="L18" s="113"/>
      <c r="M18" s="15"/>
      <c r="O18" s="34"/>
      <c r="Q18" s="113"/>
      <c r="R18" s="15"/>
      <c r="T18" s="34"/>
      <c r="V18" s="113"/>
      <c r="W18" s="15"/>
      <c r="Y18" s="34"/>
      <c r="AA18" s="113"/>
      <c r="AB18" s="15"/>
      <c r="AD18" s="34"/>
      <c r="AF18" s="113"/>
      <c r="AG18" s="15"/>
      <c r="AI18" s="34"/>
      <c r="AK18" s="113"/>
      <c r="AL18" s="15"/>
      <c r="AN18" s="34"/>
      <c r="AP18" s="113"/>
      <c r="AQ18" s="15"/>
      <c r="AS18" s="34"/>
      <c r="AU18" s="113"/>
      <c r="AV18" s="15"/>
      <c r="AX18" s="34"/>
      <c r="AZ18" s="113"/>
      <c r="BA18" s="15"/>
      <c r="BC18" s="34"/>
      <c r="BE18" s="113"/>
      <c r="BF18" s="15"/>
      <c r="BH18" s="34"/>
      <c r="BJ18" s="113"/>
      <c r="BK18" s="15"/>
      <c r="BM18" s="34"/>
      <c r="BO18" s="113"/>
      <c r="BP18" s="15"/>
      <c r="BR18" s="34"/>
      <c r="BT18" s="113"/>
      <c r="BU18" s="15"/>
      <c r="BW18" s="34"/>
      <c r="BY18" s="113"/>
      <c r="BZ18" s="15"/>
      <c r="CB18" s="34"/>
      <c r="CD18" s="113"/>
      <c r="CE18" s="15"/>
      <c r="CG18" s="34"/>
      <c r="CI18" s="113"/>
      <c r="CJ18" s="15"/>
      <c r="CL18" s="34"/>
      <c r="CN18" s="113"/>
      <c r="CO18" s="15"/>
      <c r="CQ18" s="34"/>
      <c r="CS18" s="113"/>
      <c r="CT18" s="15"/>
      <c r="CV18" s="34"/>
      <c r="CX18" s="34"/>
      <c r="CY18" s="15"/>
      <c r="DA18" s="34"/>
      <c r="DC18" s="34"/>
      <c r="DD18" s="15"/>
      <c r="DF18" s="34"/>
      <c r="DH18" s="113"/>
      <c r="DI18" s="15"/>
      <c r="DK18" s="34"/>
      <c r="DM18" s="113"/>
      <c r="DN18" s="15"/>
      <c r="DP18" s="34"/>
      <c r="DR18" s="113"/>
      <c r="DS18" s="15"/>
      <c r="DU18" s="34"/>
      <c r="DW18" s="113"/>
    </row>
    <row r="19" spans="1:127" ht="13.5" customHeight="1" x14ac:dyDescent="0.25">
      <c r="A19" s="61"/>
      <c r="C19" s="15"/>
      <c r="E19" s="34"/>
      <c r="G19" s="113"/>
      <c r="H19" s="15"/>
      <c r="J19" s="34"/>
      <c r="L19" s="113"/>
      <c r="M19" s="15"/>
      <c r="O19" s="34"/>
      <c r="Q19" s="113"/>
      <c r="R19" s="15"/>
      <c r="T19" s="34"/>
      <c r="V19" s="113"/>
      <c r="W19" s="15"/>
      <c r="Y19" s="34"/>
      <c r="AA19" s="113"/>
      <c r="AB19" s="15"/>
      <c r="AD19" s="34"/>
      <c r="AF19" s="113"/>
      <c r="AG19" s="15"/>
      <c r="AI19" s="34"/>
      <c r="AK19" s="113"/>
      <c r="AL19" s="15"/>
      <c r="AN19" s="34"/>
      <c r="AP19" s="113"/>
      <c r="AQ19" s="15"/>
      <c r="AS19" s="34"/>
      <c r="AU19" s="113"/>
      <c r="AV19" s="15"/>
      <c r="AX19" s="34"/>
      <c r="AZ19" s="113"/>
      <c r="BA19" s="15"/>
      <c r="BC19" s="34"/>
      <c r="BE19" s="113"/>
      <c r="BF19" s="15"/>
      <c r="BH19" s="34"/>
      <c r="BJ19" s="113"/>
      <c r="BK19" s="15"/>
      <c r="BM19" s="34"/>
      <c r="BO19" s="113"/>
      <c r="BP19" s="15"/>
      <c r="BR19" s="34"/>
      <c r="BT19" s="113"/>
      <c r="BU19" s="15"/>
      <c r="BW19" s="34"/>
      <c r="BY19" s="113"/>
      <c r="BZ19" s="15"/>
      <c r="CB19" s="34"/>
      <c r="CD19" s="113"/>
      <c r="CE19" s="15"/>
      <c r="CG19" s="34"/>
      <c r="CI19" s="113"/>
      <c r="CJ19" s="15"/>
      <c r="CL19" s="34"/>
      <c r="CN19" s="113"/>
      <c r="CO19" s="15"/>
      <c r="CQ19" s="34"/>
      <c r="CS19" s="113"/>
      <c r="CT19" s="15"/>
      <c r="CV19" s="34"/>
      <c r="CX19" s="113"/>
      <c r="CY19" s="15"/>
      <c r="DA19" s="34"/>
      <c r="DC19" s="113"/>
      <c r="DD19" s="15"/>
      <c r="DF19" s="34"/>
      <c r="DH19" s="113"/>
      <c r="DI19" s="15"/>
      <c r="DK19" s="34"/>
      <c r="DM19" s="113"/>
      <c r="DN19" s="15"/>
      <c r="DP19" s="34"/>
      <c r="DR19" s="113"/>
      <c r="DS19" s="15"/>
      <c r="DU19" s="34"/>
      <c r="DW19" s="113"/>
    </row>
    <row r="20" spans="1:127" ht="13.5" customHeight="1" x14ac:dyDescent="0.25">
      <c r="A20" s="61"/>
      <c r="C20" s="15"/>
      <c r="E20" s="34"/>
      <c r="G20" s="113"/>
      <c r="H20" s="15"/>
      <c r="J20" s="34"/>
      <c r="L20" s="113"/>
      <c r="M20" s="15"/>
      <c r="O20" s="34"/>
      <c r="Q20" s="113"/>
      <c r="R20" s="15"/>
      <c r="T20" s="34"/>
      <c r="V20" s="113"/>
      <c r="W20" s="15"/>
      <c r="Y20" s="34"/>
      <c r="AA20" s="113"/>
      <c r="AB20" s="15"/>
      <c r="AD20" s="34"/>
      <c r="AF20" s="113"/>
      <c r="AG20" s="15"/>
      <c r="AI20" s="34"/>
      <c r="AK20" s="113"/>
      <c r="AL20" s="15"/>
      <c r="AN20" s="34"/>
      <c r="AP20" s="113"/>
      <c r="AQ20" s="15"/>
      <c r="AS20" s="34"/>
      <c r="AU20" s="113"/>
      <c r="AV20" s="15"/>
      <c r="AX20" s="34"/>
      <c r="AZ20" s="113"/>
      <c r="BA20" s="15"/>
      <c r="BC20" s="34"/>
      <c r="BE20" s="113"/>
      <c r="BF20" s="15"/>
      <c r="BH20" s="34"/>
      <c r="BJ20" s="113"/>
      <c r="BK20" s="15"/>
      <c r="BM20" s="34"/>
      <c r="BO20" s="113"/>
      <c r="BP20" s="15"/>
      <c r="BR20" s="34"/>
      <c r="BT20" s="113"/>
      <c r="BU20" s="15"/>
      <c r="BW20" s="34"/>
      <c r="BY20" s="113"/>
      <c r="BZ20" s="15"/>
      <c r="CB20" s="34"/>
      <c r="CD20" s="113"/>
      <c r="CE20" s="15"/>
      <c r="CG20" s="34"/>
      <c r="CI20" s="113"/>
      <c r="CJ20" s="15"/>
      <c r="CL20" s="34"/>
      <c r="CN20" s="113"/>
      <c r="CO20" s="15"/>
      <c r="CQ20" s="34"/>
      <c r="CS20" s="113"/>
      <c r="CT20" s="15"/>
      <c r="CV20" s="34"/>
      <c r="CX20" s="113"/>
      <c r="CY20" s="15"/>
      <c r="DA20" s="34"/>
      <c r="DC20" s="113"/>
      <c r="DD20" s="15"/>
      <c r="DF20" s="34"/>
      <c r="DH20" s="113"/>
      <c r="DI20" s="15"/>
      <c r="DK20" s="34"/>
      <c r="DM20" s="113"/>
      <c r="DN20" s="15"/>
      <c r="DP20" s="34"/>
      <c r="DR20" s="113"/>
      <c r="DS20" s="15"/>
      <c r="DU20" s="34"/>
      <c r="DW20" s="113"/>
    </row>
    <row r="21" spans="1:127" ht="13.5" customHeight="1" x14ac:dyDescent="0.25">
      <c r="A21" s="61"/>
      <c r="C21" s="15"/>
      <c r="E21" s="34"/>
      <c r="G21" s="113"/>
      <c r="H21" s="15"/>
      <c r="J21" s="34"/>
      <c r="L21" s="113"/>
      <c r="M21" s="15"/>
      <c r="O21" s="34"/>
      <c r="Q21" s="113"/>
      <c r="R21" s="15"/>
      <c r="T21" s="34"/>
      <c r="V21" s="113"/>
      <c r="W21" s="15"/>
      <c r="Y21" s="34"/>
      <c r="AA21" s="113"/>
      <c r="AB21" s="15"/>
      <c r="AD21" s="34"/>
      <c r="AF21" s="113"/>
      <c r="AG21" s="15"/>
      <c r="AI21" s="34"/>
      <c r="AK21" s="113"/>
      <c r="AL21" s="15"/>
      <c r="AN21" s="34"/>
      <c r="AP21" s="113"/>
      <c r="AQ21" s="15"/>
      <c r="AS21" s="34"/>
      <c r="AU21" s="113"/>
      <c r="AV21" s="15"/>
      <c r="AX21" s="34"/>
      <c r="AZ21" s="113"/>
      <c r="BA21" s="15"/>
      <c r="BC21" s="34"/>
      <c r="BE21" s="113"/>
      <c r="BF21" s="15"/>
      <c r="BH21" s="34"/>
      <c r="BJ21" s="113"/>
      <c r="BK21" s="15"/>
      <c r="BM21" s="34"/>
      <c r="BO21" s="113"/>
      <c r="BP21" s="15"/>
      <c r="BR21" s="34"/>
      <c r="BT21" s="113"/>
      <c r="BU21" s="15"/>
      <c r="BW21" s="34"/>
      <c r="BY21" s="113"/>
      <c r="BZ21" s="15"/>
      <c r="CB21" s="34"/>
      <c r="CD21" s="113"/>
      <c r="CE21" s="15"/>
      <c r="CG21" s="34"/>
      <c r="CI21" s="113"/>
      <c r="CJ21" s="15"/>
      <c r="CL21" s="34"/>
      <c r="CN21" s="113"/>
      <c r="CO21" s="15"/>
      <c r="CQ21" s="34"/>
      <c r="CS21" s="113"/>
      <c r="CT21" s="15"/>
      <c r="CV21" s="34"/>
      <c r="CX21" s="113"/>
      <c r="CY21" s="15"/>
      <c r="DA21" s="34"/>
      <c r="DC21" s="113"/>
      <c r="DD21" s="15"/>
      <c r="DF21" s="34"/>
      <c r="DH21" s="113"/>
      <c r="DI21" s="15"/>
      <c r="DK21" s="34"/>
      <c r="DM21" s="113"/>
      <c r="DN21" s="15"/>
      <c r="DP21" s="34"/>
      <c r="DR21" s="113"/>
      <c r="DS21" s="15"/>
      <c r="DU21" s="34"/>
      <c r="DW21" s="113"/>
    </row>
    <row r="22" spans="1:127" ht="13.5" customHeight="1" x14ac:dyDescent="0.25">
      <c r="A22" s="61"/>
      <c r="C22" s="15"/>
      <c r="E22" s="34"/>
      <c r="G22" s="113"/>
      <c r="H22" s="15"/>
      <c r="J22" s="34"/>
      <c r="L22" s="113"/>
      <c r="M22" s="15"/>
      <c r="O22" s="34"/>
      <c r="Q22" s="113"/>
      <c r="R22" s="15"/>
      <c r="T22" s="34"/>
      <c r="V22" s="113"/>
      <c r="W22" s="15"/>
      <c r="Y22" s="34"/>
      <c r="AA22" s="113"/>
      <c r="AB22" s="15"/>
      <c r="AD22" s="34"/>
      <c r="AF22" s="113"/>
      <c r="AG22" s="15"/>
      <c r="AI22" s="34"/>
      <c r="AK22" s="113"/>
      <c r="AL22" s="15"/>
      <c r="AN22" s="34"/>
      <c r="AP22" s="113"/>
      <c r="AQ22" s="15"/>
      <c r="AS22" s="34"/>
      <c r="AU22" s="113"/>
      <c r="AV22" s="15"/>
      <c r="AX22" s="34"/>
      <c r="AZ22" s="113"/>
      <c r="BA22" s="15"/>
      <c r="BC22" s="34"/>
      <c r="BE22" s="113"/>
      <c r="BF22" s="15"/>
      <c r="BH22" s="34"/>
      <c r="BJ22" s="113"/>
      <c r="BK22" s="15"/>
      <c r="BM22" s="34"/>
      <c r="BO22" s="113"/>
      <c r="BP22" s="15"/>
      <c r="BR22" s="34"/>
      <c r="BT22" s="113"/>
      <c r="BU22" s="15"/>
      <c r="BW22" s="34"/>
      <c r="BY22" s="113"/>
      <c r="BZ22" s="15"/>
      <c r="CB22" s="34"/>
      <c r="CD22" s="113"/>
      <c r="CE22" s="15"/>
      <c r="CG22" s="34"/>
      <c r="CI22" s="113"/>
      <c r="CJ22" s="15"/>
      <c r="CL22" s="34"/>
      <c r="CN22" s="113"/>
      <c r="CO22" s="15"/>
      <c r="CQ22" s="34"/>
      <c r="CS22" s="113"/>
      <c r="CT22" s="15"/>
      <c r="CV22" s="34"/>
      <c r="CX22" s="113"/>
      <c r="CY22" s="15"/>
      <c r="DA22" s="34"/>
      <c r="DC22" s="113"/>
      <c r="DD22" s="15"/>
      <c r="DF22" s="34"/>
      <c r="DH22" s="113"/>
      <c r="DI22" s="15"/>
      <c r="DK22" s="34"/>
      <c r="DM22" s="113"/>
      <c r="DN22" s="15"/>
      <c r="DP22" s="34"/>
      <c r="DR22" s="113"/>
      <c r="DS22" s="15"/>
      <c r="DU22" s="34"/>
      <c r="DW22" s="113"/>
    </row>
    <row r="23" spans="1:127" ht="13.5" customHeight="1" x14ac:dyDescent="0.25">
      <c r="A23" s="61"/>
      <c r="C23" s="15"/>
      <c r="E23" s="34"/>
      <c r="G23" s="113"/>
      <c r="H23" s="15"/>
      <c r="J23" s="34"/>
      <c r="L23" s="113"/>
      <c r="M23" s="15"/>
      <c r="O23" s="34"/>
      <c r="Q23" s="113"/>
      <c r="R23" s="15"/>
      <c r="T23" s="34"/>
      <c r="V23" s="113"/>
      <c r="W23" s="15"/>
      <c r="Y23" s="34"/>
      <c r="AA23" s="113"/>
      <c r="AB23" s="15"/>
      <c r="AD23" s="34"/>
      <c r="AF23" s="113"/>
      <c r="AG23" s="15"/>
      <c r="AI23" s="34"/>
      <c r="AK23" s="113"/>
      <c r="AL23" s="15"/>
      <c r="AN23" s="34"/>
      <c r="AP23" s="113"/>
      <c r="AQ23" s="15"/>
      <c r="AS23" s="34"/>
      <c r="AU23" s="113"/>
      <c r="AV23" s="15"/>
      <c r="AX23" s="34"/>
      <c r="AZ23" s="113"/>
      <c r="BA23" s="15"/>
      <c r="BC23" s="34"/>
      <c r="BE23" s="113"/>
      <c r="BF23" s="15"/>
      <c r="BH23" s="34"/>
      <c r="BJ23" s="113"/>
      <c r="BK23" s="15"/>
      <c r="BM23" s="34"/>
      <c r="BO23" s="113"/>
      <c r="BP23" s="15"/>
      <c r="BR23" s="34"/>
      <c r="BT23" s="113"/>
      <c r="BU23" s="15"/>
      <c r="BW23" s="34"/>
      <c r="BY23" s="113"/>
      <c r="BZ23" s="15"/>
      <c r="CB23" s="34"/>
      <c r="CD23" s="113"/>
      <c r="CE23" s="15"/>
      <c r="CG23" s="34"/>
      <c r="CI23" s="113"/>
      <c r="CJ23" s="15"/>
      <c r="CL23" s="34"/>
      <c r="CN23" s="113"/>
      <c r="CO23" s="15"/>
      <c r="CQ23" s="34"/>
      <c r="CS23" s="113"/>
      <c r="CT23" s="15"/>
      <c r="CV23" s="34"/>
      <c r="CX23" s="113"/>
      <c r="CY23" s="15"/>
      <c r="DA23" s="34"/>
      <c r="DC23" s="113"/>
      <c r="DD23" s="15"/>
      <c r="DF23" s="34"/>
      <c r="DH23" s="113"/>
      <c r="DI23" s="15"/>
      <c r="DK23" s="34"/>
      <c r="DM23" s="113"/>
      <c r="DN23" s="15"/>
      <c r="DP23" s="34"/>
      <c r="DR23" s="113"/>
      <c r="DS23" s="15"/>
      <c r="DU23" s="34"/>
      <c r="DW23" s="113"/>
    </row>
    <row r="24" spans="1:127" ht="13.5" customHeight="1" x14ac:dyDescent="0.25">
      <c r="A24" s="61"/>
      <c r="C24" s="15"/>
      <c r="E24" s="34"/>
      <c r="G24" s="113"/>
      <c r="H24" s="15"/>
      <c r="J24" s="34"/>
      <c r="L24" s="113"/>
      <c r="M24" s="15"/>
      <c r="O24" s="34"/>
      <c r="Q24" s="113"/>
      <c r="R24" s="15"/>
      <c r="T24" s="34"/>
      <c r="V24" s="113"/>
      <c r="W24" s="15"/>
      <c r="Y24" s="34"/>
      <c r="AA24" s="113"/>
      <c r="AB24" s="15"/>
      <c r="AD24" s="34"/>
      <c r="AF24" s="113"/>
      <c r="AG24" s="15"/>
      <c r="AI24" s="34"/>
      <c r="AK24" s="113"/>
      <c r="AL24" s="15"/>
      <c r="AN24" s="34"/>
      <c r="AP24" s="113"/>
      <c r="AQ24" s="15"/>
      <c r="AS24" s="34"/>
      <c r="AU24" s="113"/>
      <c r="AV24" s="15"/>
      <c r="AX24" s="34"/>
      <c r="AZ24" s="113"/>
      <c r="BA24" s="15"/>
      <c r="BC24" s="34"/>
      <c r="BE24" s="113"/>
      <c r="BF24" s="15"/>
      <c r="BH24" s="34"/>
      <c r="BJ24" s="113"/>
      <c r="BK24" s="15"/>
      <c r="BM24" s="34"/>
      <c r="BO24" s="113"/>
      <c r="BP24" s="15"/>
      <c r="BR24" s="34"/>
      <c r="BT24" s="113"/>
      <c r="BU24" s="15"/>
      <c r="BW24" s="34"/>
      <c r="BY24" s="113"/>
      <c r="BZ24" s="15"/>
      <c r="CB24" s="34"/>
      <c r="CD24" s="113"/>
      <c r="CE24" s="15"/>
      <c r="CG24" s="34"/>
      <c r="CI24" s="113"/>
      <c r="CJ24" s="15"/>
      <c r="CL24" s="34"/>
      <c r="CN24" s="113"/>
      <c r="CO24" s="15"/>
      <c r="CQ24" s="34"/>
      <c r="CS24" s="113"/>
      <c r="CT24" s="15"/>
      <c r="CV24" s="34"/>
      <c r="CX24" s="113"/>
      <c r="CY24" s="15"/>
      <c r="DA24" s="34"/>
      <c r="DC24" s="113"/>
      <c r="DD24" s="15"/>
      <c r="DF24" s="34"/>
      <c r="DH24" s="113"/>
      <c r="DI24" s="15"/>
      <c r="DK24" s="34"/>
      <c r="DM24" s="113"/>
      <c r="DN24" s="15"/>
      <c r="DP24" s="34"/>
      <c r="DR24" s="113"/>
      <c r="DS24" s="15"/>
      <c r="DU24" s="34"/>
      <c r="DW24" s="113"/>
    </row>
    <row r="25" spans="1:127" ht="13.5" customHeight="1" x14ac:dyDescent="0.25">
      <c r="A25" s="61"/>
      <c r="C25" s="15"/>
      <c r="E25" s="34"/>
      <c r="G25" s="113"/>
      <c r="H25" s="15"/>
      <c r="J25" s="34"/>
      <c r="L25" s="113"/>
      <c r="M25" s="15"/>
      <c r="O25" s="34"/>
      <c r="Q25" s="113"/>
      <c r="R25" s="15"/>
      <c r="T25" s="34"/>
      <c r="V25" s="113"/>
      <c r="W25" s="15"/>
      <c r="Y25" s="34"/>
      <c r="AA25" s="113"/>
      <c r="AB25" s="15"/>
      <c r="AD25" s="34"/>
      <c r="AF25" s="113"/>
      <c r="AG25" s="15"/>
      <c r="AI25" s="34"/>
      <c r="AK25" s="113"/>
      <c r="AL25" s="15"/>
      <c r="AN25" s="34"/>
      <c r="AP25" s="113"/>
      <c r="AQ25" s="15"/>
      <c r="AS25" s="34"/>
      <c r="AU25" s="113"/>
      <c r="AV25" s="15"/>
      <c r="AX25" s="34"/>
      <c r="AZ25" s="113"/>
      <c r="BA25" s="15"/>
      <c r="BC25" s="34"/>
      <c r="BE25" s="113"/>
      <c r="BF25" s="15"/>
      <c r="BH25" s="34"/>
      <c r="BJ25" s="113"/>
      <c r="BK25" s="15"/>
      <c r="BM25" s="34"/>
      <c r="BO25" s="113"/>
      <c r="BP25" s="15"/>
      <c r="BR25" s="34"/>
      <c r="BT25" s="113"/>
      <c r="BU25" s="15"/>
      <c r="BW25" s="34"/>
      <c r="BY25" s="113"/>
      <c r="BZ25" s="15"/>
      <c r="CB25" s="34"/>
      <c r="CD25" s="113"/>
      <c r="CE25" s="15"/>
      <c r="CG25" s="34"/>
      <c r="CI25" s="113"/>
      <c r="CJ25" s="15"/>
      <c r="CL25" s="34"/>
      <c r="CN25" s="113"/>
      <c r="CO25" s="15"/>
      <c r="CQ25" s="34"/>
      <c r="CS25" s="113"/>
      <c r="CT25" s="15"/>
      <c r="CV25" s="34"/>
      <c r="CX25" s="113"/>
      <c r="CY25" s="15"/>
      <c r="DA25" s="34"/>
      <c r="DC25" s="113"/>
      <c r="DD25" s="15"/>
      <c r="DF25" s="34"/>
      <c r="DH25" s="113"/>
      <c r="DI25" s="15"/>
      <c r="DK25" s="34"/>
      <c r="DM25" s="113"/>
      <c r="DN25" s="15"/>
      <c r="DP25" s="34"/>
      <c r="DR25" s="113"/>
      <c r="DS25" s="15"/>
      <c r="DU25" s="34"/>
      <c r="DW25" s="113"/>
    </row>
    <row r="26" spans="1:127" ht="13.5" customHeight="1" x14ac:dyDescent="0.25">
      <c r="A26" s="61"/>
      <c r="C26" s="15"/>
      <c r="E26" s="34"/>
      <c r="G26" s="113"/>
      <c r="H26" s="15"/>
      <c r="J26" s="34"/>
      <c r="L26" s="113"/>
      <c r="M26" s="15"/>
      <c r="O26" s="34"/>
      <c r="Q26" s="113"/>
      <c r="R26" s="15"/>
      <c r="T26" s="34"/>
      <c r="V26" s="113"/>
      <c r="W26" s="15"/>
      <c r="Y26" s="34"/>
      <c r="AA26" s="113"/>
      <c r="AB26" s="15"/>
      <c r="AD26" s="34"/>
      <c r="AF26" s="113"/>
      <c r="AG26" s="15"/>
      <c r="AI26" s="34"/>
      <c r="AK26" s="113"/>
      <c r="AL26" s="15"/>
      <c r="AN26" s="34"/>
      <c r="AP26" s="113"/>
      <c r="AQ26" s="15"/>
      <c r="AS26" s="34"/>
      <c r="AU26" s="113"/>
      <c r="AV26" s="15"/>
      <c r="AX26" s="34"/>
      <c r="AZ26" s="113"/>
      <c r="BA26" s="15"/>
      <c r="BC26" s="34"/>
      <c r="BE26" s="113"/>
      <c r="BF26" s="15"/>
      <c r="BH26" s="34"/>
      <c r="BJ26" s="113"/>
      <c r="BK26" s="15"/>
      <c r="BM26" s="34"/>
      <c r="BO26" s="113"/>
      <c r="BP26" s="15"/>
      <c r="BR26" s="34"/>
      <c r="BT26" s="113"/>
      <c r="BU26" s="15"/>
      <c r="BW26" s="34"/>
      <c r="BY26" s="113"/>
      <c r="BZ26" s="15"/>
      <c r="CB26" s="34"/>
      <c r="CD26" s="113"/>
      <c r="CE26" s="15"/>
      <c r="CG26" s="34"/>
      <c r="CI26" s="113"/>
      <c r="CJ26" s="15"/>
      <c r="CL26" s="34"/>
      <c r="CN26" s="113"/>
      <c r="CO26" s="15"/>
      <c r="CQ26" s="34"/>
      <c r="CS26" s="113"/>
      <c r="CT26" s="15"/>
      <c r="CV26" s="34"/>
      <c r="CX26" s="113"/>
      <c r="CY26" s="15"/>
      <c r="DA26" s="34"/>
      <c r="DC26" s="113"/>
      <c r="DD26" s="15"/>
      <c r="DF26" s="34"/>
      <c r="DH26" s="113"/>
      <c r="DI26" s="15"/>
      <c r="DK26" s="34"/>
      <c r="DM26" s="113"/>
      <c r="DN26" s="15"/>
      <c r="DP26" s="34"/>
      <c r="DR26" s="113"/>
      <c r="DS26" s="15"/>
      <c r="DU26" s="34"/>
      <c r="DW26" s="113"/>
    </row>
    <row r="27" spans="1:127" ht="13.5" customHeight="1" x14ac:dyDescent="0.25">
      <c r="A27" s="61"/>
      <c r="C27" s="15"/>
      <c r="E27" s="34"/>
      <c r="G27" s="113"/>
      <c r="H27" s="15"/>
      <c r="J27" s="34"/>
      <c r="L27" s="113"/>
      <c r="M27" s="15"/>
      <c r="O27" s="34"/>
      <c r="Q27" s="113"/>
      <c r="R27" s="15"/>
      <c r="T27" s="34"/>
      <c r="V27" s="113"/>
      <c r="W27" s="15"/>
      <c r="Y27" s="34"/>
      <c r="AA27" s="113"/>
      <c r="AB27" s="15"/>
      <c r="AD27" s="34"/>
      <c r="AF27" s="113"/>
      <c r="AG27" s="15"/>
      <c r="AI27" s="34"/>
      <c r="AK27" s="113"/>
      <c r="AL27" s="15"/>
      <c r="AN27" s="34"/>
      <c r="AP27" s="113"/>
      <c r="AQ27" s="15"/>
      <c r="AS27" s="34"/>
      <c r="AU27" s="113"/>
      <c r="AV27" s="15"/>
      <c r="AX27" s="34"/>
      <c r="AZ27" s="113"/>
      <c r="BA27" s="15"/>
      <c r="BC27" s="34"/>
      <c r="BE27" s="113"/>
      <c r="BF27" s="15"/>
      <c r="BH27" s="34"/>
      <c r="BJ27" s="113"/>
      <c r="BK27" s="15"/>
      <c r="BM27" s="34"/>
      <c r="BO27" s="113"/>
      <c r="BP27" s="15"/>
      <c r="BR27" s="34"/>
      <c r="BT27" s="113"/>
      <c r="BU27" s="15"/>
      <c r="BW27" s="34"/>
      <c r="BY27" s="113"/>
      <c r="BZ27" s="15"/>
      <c r="CB27" s="34"/>
      <c r="CD27" s="113"/>
      <c r="CE27" s="15"/>
      <c r="CG27" s="34"/>
      <c r="CI27" s="113"/>
      <c r="CJ27" s="15"/>
      <c r="CL27" s="34"/>
      <c r="CN27" s="113"/>
      <c r="CO27" s="15"/>
      <c r="CQ27" s="34"/>
      <c r="CS27" s="113"/>
      <c r="CT27" s="15"/>
      <c r="CV27" s="34"/>
      <c r="CX27" s="113"/>
      <c r="CY27" s="15"/>
      <c r="DA27" s="34"/>
      <c r="DC27" s="113"/>
      <c r="DD27" s="15"/>
      <c r="DF27" s="34"/>
      <c r="DH27" s="113"/>
      <c r="DI27" s="15"/>
      <c r="DK27" s="34"/>
      <c r="DM27" s="113"/>
      <c r="DN27" s="15"/>
      <c r="DP27" s="34"/>
      <c r="DR27" s="113"/>
      <c r="DS27" s="15"/>
      <c r="DU27" s="34"/>
      <c r="DW27" s="113"/>
    </row>
    <row r="28" spans="1:127" ht="13.5" customHeight="1" x14ac:dyDescent="0.25">
      <c r="A28" s="61"/>
      <c r="C28" s="15"/>
      <c r="E28" s="34"/>
      <c r="G28" s="113"/>
      <c r="H28" s="15"/>
      <c r="J28" s="34"/>
      <c r="L28" s="113"/>
      <c r="M28" s="15"/>
      <c r="O28" s="34"/>
      <c r="Q28" s="113"/>
      <c r="R28" s="15"/>
      <c r="T28" s="34"/>
      <c r="V28" s="113"/>
      <c r="W28" s="15"/>
      <c r="Y28" s="34"/>
      <c r="AA28" s="113"/>
      <c r="AB28" s="15"/>
      <c r="AD28" s="34"/>
      <c r="AF28" s="113"/>
      <c r="AG28" s="15"/>
      <c r="AI28" s="34"/>
      <c r="AK28" s="113"/>
      <c r="AL28" s="15"/>
      <c r="AN28" s="34"/>
      <c r="AP28" s="113"/>
      <c r="AQ28" s="15"/>
      <c r="AS28" s="34"/>
      <c r="AU28" s="113"/>
      <c r="AV28" s="15"/>
      <c r="AX28" s="34"/>
      <c r="AZ28" s="113"/>
      <c r="BA28" s="15"/>
      <c r="BC28" s="34"/>
      <c r="BE28" s="113"/>
      <c r="BF28" s="15"/>
      <c r="BH28" s="34"/>
      <c r="BJ28" s="113"/>
      <c r="BK28" s="15"/>
      <c r="BM28" s="34"/>
      <c r="BO28" s="113"/>
      <c r="BP28" s="15"/>
      <c r="BR28" s="34"/>
      <c r="BT28" s="113"/>
      <c r="BU28" s="15"/>
      <c r="BW28" s="34"/>
      <c r="BY28" s="113"/>
      <c r="BZ28" s="15"/>
      <c r="CB28" s="34"/>
      <c r="CD28" s="113"/>
      <c r="CE28" s="15"/>
      <c r="CG28" s="34"/>
      <c r="CI28" s="113"/>
      <c r="CJ28" s="15"/>
      <c r="CL28" s="34"/>
      <c r="CN28" s="113"/>
      <c r="CO28" s="15"/>
      <c r="CQ28" s="34"/>
      <c r="CS28" s="113"/>
      <c r="CT28" s="15"/>
      <c r="CV28" s="34"/>
      <c r="CX28" s="113"/>
      <c r="CY28" s="15"/>
      <c r="DA28" s="34"/>
      <c r="DC28" s="113"/>
      <c r="DD28" s="15"/>
      <c r="DF28" s="34"/>
      <c r="DH28" s="113"/>
      <c r="DI28" s="15"/>
      <c r="DK28" s="34"/>
      <c r="DM28" s="113"/>
      <c r="DN28" s="15"/>
      <c r="DP28" s="34"/>
      <c r="DR28" s="113"/>
      <c r="DS28" s="15"/>
      <c r="DU28" s="34"/>
      <c r="DW28" s="113"/>
    </row>
    <row r="29" spans="1:127" ht="13.5" customHeight="1" x14ac:dyDescent="0.25">
      <c r="A29" s="61"/>
      <c r="C29" s="15"/>
      <c r="E29" s="34"/>
      <c r="G29" s="113"/>
      <c r="H29" s="15"/>
      <c r="J29" s="34"/>
      <c r="L29" s="113"/>
      <c r="M29" s="15"/>
      <c r="O29" s="34"/>
      <c r="Q29" s="113"/>
      <c r="R29" s="15"/>
      <c r="T29" s="34"/>
      <c r="V29" s="113"/>
      <c r="W29" s="15"/>
      <c r="Y29" s="34"/>
      <c r="AA29" s="113"/>
      <c r="AB29" s="15"/>
      <c r="AD29" s="34"/>
      <c r="AF29" s="113"/>
      <c r="AG29" s="15"/>
      <c r="AI29" s="34"/>
      <c r="AK29" s="113"/>
      <c r="AL29" s="15"/>
      <c r="AN29" s="34"/>
      <c r="AP29" s="113"/>
      <c r="AQ29" s="15"/>
      <c r="AS29" s="34"/>
      <c r="AU29" s="113"/>
      <c r="AV29" s="15"/>
      <c r="AX29" s="34"/>
      <c r="AZ29" s="113"/>
      <c r="BA29" s="15"/>
      <c r="BC29" s="34"/>
      <c r="BE29" s="113"/>
      <c r="BF29" s="15"/>
      <c r="BH29" s="34"/>
      <c r="BJ29" s="113"/>
      <c r="BK29" s="15"/>
      <c r="BM29" s="34"/>
      <c r="BO29" s="113"/>
      <c r="BP29" s="15"/>
      <c r="BR29" s="34"/>
      <c r="BT29" s="113"/>
      <c r="BU29" s="15"/>
      <c r="BW29" s="34"/>
      <c r="BY29" s="113"/>
      <c r="BZ29" s="15"/>
      <c r="CB29" s="34"/>
      <c r="CD29" s="113"/>
      <c r="CE29" s="15"/>
      <c r="CG29" s="34"/>
      <c r="CI29" s="113"/>
      <c r="CJ29" s="15"/>
      <c r="CL29" s="34"/>
      <c r="CN29" s="113"/>
      <c r="CO29" s="15"/>
      <c r="CQ29" s="34"/>
      <c r="CS29" s="113"/>
      <c r="CT29" s="15"/>
      <c r="CV29" s="34"/>
      <c r="CX29" s="113"/>
      <c r="CY29" s="15"/>
      <c r="DA29" s="34"/>
      <c r="DC29" s="113"/>
      <c r="DD29" s="15"/>
      <c r="DF29" s="34"/>
      <c r="DH29" s="113"/>
      <c r="DI29" s="15"/>
      <c r="DK29" s="34"/>
      <c r="DM29" s="113"/>
      <c r="DN29" s="15"/>
      <c r="DP29" s="34"/>
      <c r="DR29" s="113"/>
      <c r="DS29" s="15"/>
      <c r="DU29" s="34"/>
      <c r="DW29" s="113"/>
    </row>
    <row r="30" spans="1:127" ht="13.5" customHeight="1" x14ac:dyDescent="0.25">
      <c r="A30" s="61"/>
      <c r="C30" s="15"/>
      <c r="E30" s="34"/>
      <c r="G30" s="113"/>
      <c r="H30" s="15"/>
      <c r="J30" s="34"/>
      <c r="L30" s="113"/>
      <c r="M30" s="15"/>
      <c r="O30" s="34"/>
      <c r="Q30" s="113"/>
      <c r="R30" s="15"/>
      <c r="T30" s="34"/>
      <c r="V30" s="113"/>
      <c r="W30" s="15"/>
      <c r="Y30" s="34"/>
      <c r="AA30" s="113"/>
      <c r="AB30" s="15"/>
      <c r="AD30" s="34"/>
      <c r="AF30" s="113"/>
      <c r="AG30" s="15"/>
      <c r="AI30" s="34"/>
      <c r="AK30" s="113"/>
      <c r="AL30" s="15"/>
      <c r="AN30" s="34"/>
      <c r="AP30" s="113"/>
      <c r="AQ30" s="15"/>
      <c r="AS30" s="34"/>
      <c r="AU30" s="113"/>
      <c r="AV30" s="15"/>
      <c r="AX30" s="34"/>
      <c r="AZ30" s="113"/>
      <c r="BA30" s="15"/>
      <c r="BC30" s="34"/>
      <c r="BE30" s="113"/>
      <c r="BF30" s="15"/>
      <c r="BH30" s="34"/>
      <c r="BJ30" s="113"/>
      <c r="BK30" s="15"/>
      <c r="BM30" s="34"/>
      <c r="BO30" s="113"/>
      <c r="BP30" s="15"/>
      <c r="BR30" s="34"/>
      <c r="BT30" s="113"/>
      <c r="BU30" s="15"/>
      <c r="BW30" s="34"/>
      <c r="BY30" s="113"/>
      <c r="BZ30" s="15"/>
      <c r="CB30" s="34"/>
      <c r="CD30" s="113"/>
      <c r="CE30" s="15"/>
      <c r="CG30" s="34"/>
      <c r="CI30" s="113"/>
      <c r="CJ30" s="15"/>
      <c r="CL30" s="34"/>
      <c r="CN30" s="113"/>
      <c r="CO30" s="15"/>
      <c r="CQ30" s="34"/>
      <c r="CS30" s="113"/>
      <c r="CT30" s="15"/>
      <c r="CV30" s="34"/>
      <c r="CX30" s="113"/>
      <c r="CY30" s="15"/>
      <c r="DA30" s="34"/>
      <c r="DC30" s="113"/>
      <c r="DD30" s="15"/>
      <c r="DF30" s="34"/>
      <c r="DH30" s="113"/>
      <c r="DI30" s="15"/>
      <c r="DK30" s="34"/>
      <c r="DM30" s="113"/>
      <c r="DN30" s="15"/>
      <c r="DP30" s="34"/>
      <c r="DR30" s="113"/>
      <c r="DS30" s="15"/>
      <c r="DU30" s="34"/>
      <c r="DW30" s="113"/>
    </row>
    <row r="31" spans="1:127" ht="13.5" customHeight="1" x14ac:dyDescent="0.25">
      <c r="A31" s="61"/>
      <c r="C31" s="15"/>
      <c r="E31" s="34"/>
      <c r="G31" s="113"/>
      <c r="H31" s="15"/>
      <c r="J31" s="34"/>
      <c r="L31" s="113"/>
      <c r="M31" s="15"/>
      <c r="O31" s="34"/>
      <c r="Q31" s="113"/>
      <c r="R31" s="15"/>
      <c r="T31" s="34"/>
      <c r="V31" s="113"/>
      <c r="W31" s="15"/>
      <c r="Y31" s="34"/>
      <c r="AA31" s="113"/>
      <c r="AB31" s="15"/>
      <c r="AD31" s="34"/>
      <c r="AF31" s="113"/>
      <c r="AG31" s="15"/>
      <c r="AI31" s="34"/>
      <c r="AK31" s="113"/>
      <c r="AL31" s="15"/>
      <c r="AN31" s="34"/>
      <c r="AP31" s="113"/>
      <c r="AQ31" s="15"/>
      <c r="AS31" s="34"/>
      <c r="AU31" s="113"/>
      <c r="AV31" s="15"/>
      <c r="AX31" s="34"/>
      <c r="AZ31" s="113"/>
      <c r="BA31" s="15"/>
      <c r="BC31" s="34"/>
      <c r="BE31" s="113"/>
      <c r="BF31" s="15"/>
      <c r="BH31" s="34"/>
      <c r="BJ31" s="113"/>
      <c r="BK31" s="15"/>
      <c r="BM31" s="34"/>
      <c r="BO31" s="113"/>
      <c r="BP31" s="15"/>
      <c r="BR31" s="34"/>
      <c r="BT31" s="113"/>
      <c r="BU31" s="15"/>
      <c r="BW31" s="34"/>
      <c r="BY31" s="113"/>
      <c r="BZ31" s="15"/>
      <c r="CB31" s="34"/>
      <c r="CD31" s="113"/>
      <c r="CE31" s="15"/>
      <c r="CG31" s="34"/>
      <c r="CI31" s="113"/>
      <c r="CJ31" s="15"/>
      <c r="CL31" s="34"/>
      <c r="CN31" s="113"/>
      <c r="CO31" s="15"/>
      <c r="CQ31" s="34"/>
      <c r="CS31" s="113"/>
      <c r="CT31" s="15"/>
      <c r="CV31" s="34"/>
      <c r="CX31" s="113"/>
      <c r="CY31" s="15"/>
      <c r="DA31" s="34"/>
      <c r="DC31" s="113"/>
      <c r="DD31" s="15"/>
      <c r="DF31" s="34"/>
      <c r="DH31" s="113"/>
      <c r="DI31" s="15"/>
      <c r="DK31" s="34"/>
      <c r="DM31" s="113"/>
      <c r="DN31" s="15"/>
      <c r="DP31" s="34"/>
      <c r="DR31" s="113"/>
      <c r="DS31" s="15"/>
      <c r="DU31" s="34"/>
      <c r="DW31" s="113"/>
    </row>
    <row r="32" spans="1:127" ht="13.5" customHeight="1" x14ac:dyDescent="0.25">
      <c r="A32" s="61"/>
      <c r="C32" s="15"/>
      <c r="E32" s="34"/>
      <c r="G32" s="113"/>
      <c r="H32" s="15"/>
      <c r="J32" s="34"/>
      <c r="L32" s="113"/>
      <c r="M32" s="15"/>
      <c r="O32" s="34"/>
      <c r="Q32" s="113"/>
      <c r="R32" s="15"/>
      <c r="T32" s="34"/>
      <c r="V32" s="113"/>
      <c r="W32" s="15"/>
      <c r="Y32" s="34"/>
      <c r="AA32" s="113"/>
      <c r="AB32" s="15"/>
      <c r="AD32" s="34"/>
      <c r="AF32" s="113"/>
      <c r="AG32" s="15"/>
      <c r="AI32" s="34"/>
      <c r="AK32" s="113"/>
      <c r="AL32" s="15"/>
      <c r="AN32" s="34"/>
      <c r="AP32" s="113"/>
      <c r="AQ32" s="15"/>
      <c r="AS32" s="34"/>
      <c r="AU32" s="113"/>
      <c r="AV32" s="15"/>
      <c r="AX32" s="34"/>
      <c r="AZ32" s="113"/>
      <c r="BA32" s="15"/>
      <c r="BC32" s="34"/>
      <c r="BE32" s="113"/>
      <c r="BF32" s="15"/>
      <c r="BH32" s="34"/>
      <c r="BJ32" s="113"/>
      <c r="BK32" s="15"/>
      <c r="BM32" s="34"/>
      <c r="BO32" s="113"/>
      <c r="BP32" s="15"/>
      <c r="BR32" s="34"/>
      <c r="BT32" s="113"/>
      <c r="BU32" s="15"/>
      <c r="BW32" s="34"/>
      <c r="BY32" s="113"/>
      <c r="BZ32" s="15"/>
      <c r="CB32" s="34"/>
      <c r="CD32" s="113"/>
      <c r="CE32" s="15"/>
      <c r="CG32" s="34"/>
      <c r="CI32" s="113"/>
      <c r="CJ32" s="15"/>
      <c r="CL32" s="34"/>
      <c r="CN32" s="113"/>
      <c r="CO32" s="15"/>
      <c r="CQ32" s="34"/>
      <c r="CS32" s="113"/>
      <c r="CT32" s="15"/>
      <c r="CV32" s="34"/>
      <c r="CX32" s="113"/>
      <c r="CY32" s="15"/>
      <c r="DA32" s="34"/>
      <c r="DC32" s="113"/>
      <c r="DD32" s="15"/>
      <c r="DF32" s="34"/>
      <c r="DH32" s="113"/>
      <c r="DI32" s="15"/>
      <c r="DK32" s="34"/>
      <c r="DM32" s="113"/>
      <c r="DN32" s="15"/>
      <c r="DP32" s="34"/>
      <c r="DR32" s="113"/>
      <c r="DS32" s="15"/>
      <c r="DU32" s="34"/>
      <c r="DW32" s="113"/>
    </row>
    <row r="33" spans="1:127" ht="13.5" customHeight="1" x14ac:dyDescent="0.25">
      <c r="A33" s="61"/>
      <c r="C33" s="15"/>
      <c r="E33" s="34"/>
      <c r="G33" s="113"/>
      <c r="H33" s="15"/>
      <c r="J33" s="34"/>
      <c r="L33" s="113"/>
      <c r="M33" s="15"/>
      <c r="O33" s="34"/>
      <c r="Q33" s="113"/>
      <c r="R33" s="15"/>
      <c r="T33" s="34"/>
      <c r="V33" s="113"/>
      <c r="W33" s="15"/>
      <c r="Y33" s="34"/>
      <c r="AA33" s="113"/>
      <c r="AB33" s="15"/>
      <c r="AD33" s="34"/>
      <c r="AF33" s="113"/>
      <c r="AG33" s="15"/>
      <c r="AI33" s="34"/>
      <c r="AK33" s="113"/>
      <c r="AL33" s="15"/>
      <c r="AN33" s="34"/>
      <c r="AP33" s="113"/>
      <c r="AQ33" s="15"/>
      <c r="AS33" s="34"/>
      <c r="AU33" s="113"/>
      <c r="AV33" s="15"/>
      <c r="AX33" s="34"/>
      <c r="AZ33" s="113"/>
      <c r="BA33" s="15"/>
      <c r="BC33" s="34"/>
      <c r="BE33" s="113"/>
      <c r="BF33" s="15"/>
      <c r="BH33" s="34"/>
      <c r="BJ33" s="113"/>
      <c r="BK33" s="15"/>
      <c r="BM33" s="34"/>
      <c r="BO33" s="113"/>
      <c r="BP33" s="15"/>
      <c r="BR33" s="34"/>
      <c r="BT33" s="113"/>
      <c r="BU33" s="15"/>
      <c r="BW33" s="34"/>
      <c r="BY33" s="113"/>
      <c r="BZ33" s="15"/>
      <c r="CB33" s="34"/>
      <c r="CD33" s="113"/>
      <c r="CE33" s="15"/>
      <c r="CG33" s="34"/>
      <c r="CI33" s="113"/>
      <c r="CJ33" s="15"/>
      <c r="CL33" s="34"/>
      <c r="CN33" s="113"/>
      <c r="CO33" s="15"/>
      <c r="CQ33" s="34"/>
      <c r="CS33" s="113"/>
      <c r="CT33" s="15"/>
      <c r="CV33" s="34"/>
      <c r="CX33" s="113"/>
      <c r="CY33" s="15"/>
      <c r="DA33" s="34"/>
      <c r="DC33" s="113"/>
      <c r="DD33" s="15"/>
      <c r="DF33" s="34"/>
      <c r="DH33" s="113"/>
      <c r="DI33" s="15"/>
      <c r="DK33" s="34"/>
      <c r="DM33" s="113"/>
      <c r="DN33" s="15"/>
      <c r="DP33" s="34"/>
      <c r="DR33" s="113"/>
      <c r="DS33" s="15"/>
      <c r="DU33" s="34"/>
      <c r="DW33" s="113"/>
    </row>
    <row r="34" spans="1:127" ht="13.5" customHeight="1" x14ac:dyDescent="0.25">
      <c r="A34" s="61"/>
      <c r="C34" s="15"/>
      <c r="E34" s="34"/>
      <c r="G34" s="113"/>
      <c r="H34" s="15"/>
      <c r="J34" s="34"/>
      <c r="L34" s="113"/>
      <c r="M34" s="15"/>
      <c r="O34" s="34"/>
      <c r="Q34" s="113"/>
      <c r="R34" s="15"/>
      <c r="T34" s="34"/>
      <c r="V34" s="113"/>
      <c r="W34" s="15"/>
      <c r="Y34" s="34"/>
      <c r="AA34" s="113"/>
      <c r="AB34" s="15"/>
      <c r="AD34" s="34"/>
      <c r="AF34" s="113"/>
      <c r="AG34" s="15"/>
      <c r="AI34" s="34"/>
      <c r="AK34" s="113"/>
      <c r="AL34" s="15"/>
      <c r="AN34" s="34"/>
      <c r="AP34" s="113"/>
      <c r="AQ34" s="15"/>
      <c r="AS34" s="34"/>
      <c r="AU34" s="113"/>
      <c r="AV34" s="15"/>
      <c r="AX34" s="34"/>
      <c r="AZ34" s="113"/>
      <c r="BA34" s="15"/>
      <c r="BC34" s="34"/>
      <c r="BE34" s="113"/>
      <c r="BF34" s="15"/>
      <c r="BH34" s="34"/>
      <c r="BJ34" s="113"/>
      <c r="BK34" s="15"/>
      <c r="BM34" s="34"/>
      <c r="BO34" s="113"/>
      <c r="BP34" s="15"/>
      <c r="BR34" s="34"/>
      <c r="BT34" s="113"/>
      <c r="BU34" s="15"/>
      <c r="BW34" s="34"/>
      <c r="BY34" s="113"/>
      <c r="BZ34" s="15"/>
      <c r="CB34" s="34"/>
      <c r="CD34" s="113"/>
      <c r="CE34" s="15"/>
      <c r="CG34" s="34"/>
      <c r="CI34" s="113"/>
      <c r="CJ34" s="15"/>
      <c r="CL34" s="34"/>
      <c r="CN34" s="113"/>
      <c r="CO34" s="15"/>
      <c r="CQ34" s="34"/>
      <c r="CS34" s="113"/>
      <c r="CT34" s="15"/>
      <c r="CV34" s="34"/>
      <c r="CX34" s="113"/>
      <c r="CY34" s="15"/>
      <c r="DA34" s="34"/>
      <c r="DC34" s="113"/>
      <c r="DD34" s="15"/>
      <c r="DF34" s="34"/>
      <c r="DH34" s="113"/>
      <c r="DI34" s="15"/>
      <c r="DK34" s="34"/>
      <c r="DM34" s="113"/>
      <c r="DN34" s="15"/>
      <c r="DP34" s="34"/>
      <c r="DR34" s="113"/>
      <c r="DS34" s="15"/>
      <c r="DU34" s="34"/>
      <c r="DW34" s="113"/>
    </row>
    <row r="35" spans="1:127" ht="13.5" customHeight="1" x14ac:dyDescent="0.25">
      <c r="A35" s="61"/>
      <c r="C35" s="15"/>
      <c r="E35" s="34"/>
      <c r="G35" s="113"/>
      <c r="H35" s="15"/>
      <c r="J35" s="34"/>
      <c r="L35" s="113"/>
      <c r="M35" s="15"/>
      <c r="O35" s="34"/>
      <c r="Q35" s="113"/>
      <c r="R35" s="15"/>
      <c r="T35" s="34"/>
      <c r="V35" s="113"/>
      <c r="W35" s="15"/>
      <c r="Y35" s="34"/>
      <c r="AA35" s="113"/>
      <c r="AB35" s="15"/>
      <c r="AD35" s="34"/>
      <c r="AF35" s="113"/>
      <c r="AG35" s="15"/>
      <c r="AI35" s="34"/>
      <c r="AK35" s="113"/>
      <c r="AL35" s="15"/>
      <c r="AN35" s="34"/>
      <c r="AP35" s="113"/>
      <c r="AQ35" s="15"/>
      <c r="AS35" s="34"/>
      <c r="AU35" s="113"/>
      <c r="AV35" s="15"/>
      <c r="AX35" s="34"/>
      <c r="AZ35" s="113"/>
      <c r="BA35" s="15"/>
      <c r="BC35" s="34"/>
      <c r="BE35" s="113"/>
      <c r="BF35" s="15"/>
      <c r="BH35" s="34"/>
      <c r="BJ35" s="113"/>
      <c r="BK35" s="15"/>
      <c r="BM35" s="34"/>
      <c r="BO35" s="113"/>
      <c r="BP35" s="15"/>
      <c r="BR35" s="34"/>
      <c r="BT35" s="113"/>
      <c r="BU35" s="15"/>
      <c r="BW35" s="34"/>
      <c r="BY35" s="113"/>
      <c r="BZ35" s="15"/>
      <c r="CB35" s="34"/>
      <c r="CD35" s="113"/>
      <c r="CE35" s="15"/>
      <c r="CG35" s="34"/>
      <c r="CI35" s="113"/>
      <c r="CJ35" s="15"/>
      <c r="CL35" s="34"/>
      <c r="CN35" s="113"/>
      <c r="CO35" s="15"/>
      <c r="CQ35" s="34"/>
      <c r="CS35" s="113"/>
      <c r="CT35" s="15"/>
      <c r="CV35" s="34"/>
      <c r="CX35" s="113"/>
      <c r="CY35" s="15"/>
      <c r="DA35" s="34"/>
      <c r="DC35" s="113"/>
      <c r="DD35" s="15"/>
      <c r="DF35" s="34"/>
      <c r="DH35" s="113"/>
      <c r="DI35" s="15"/>
      <c r="DK35" s="34"/>
      <c r="DM35" s="113"/>
      <c r="DN35" s="15"/>
      <c r="DP35" s="34"/>
      <c r="DR35" s="113"/>
      <c r="DS35" s="15"/>
      <c r="DU35" s="34"/>
      <c r="DW35" s="113"/>
    </row>
    <row r="36" spans="1:127" ht="13.5" customHeight="1" x14ac:dyDescent="0.25">
      <c r="A36" s="61"/>
      <c r="C36" s="15"/>
      <c r="E36" s="34"/>
      <c r="G36" s="113"/>
      <c r="H36" s="15"/>
      <c r="J36" s="34"/>
      <c r="L36" s="113"/>
      <c r="M36" s="15"/>
      <c r="O36" s="34"/>
      <c r="Q36" s="113"/>
      <c r="R36" s="15"/>
      <c r="T36" s="34"/>
      <c r="V36" s="113"/>
      <c r="W36" s="15"/>
      <c r="Y36" s="34"/>
      <c r="AA36" s="113"/>
      <c r="AB36" s="15"/>
      <c r="AD36" s="34"/>
      <c r="AF36" s="113"/>
      <c r="AG36" s="15"/>
      <c r="AI36" s="34"/>
      <c r="AK36" s="113"/>
      <c r="AL36" s="15"/>
      <c r="AN36" s="34"/>
      <c r="AP36" s="113"/>
      <c r="AQ36" s="15"/>
      <c r="AS36" s="34"/>
      <c r="AU36" s="113"/>
      <c r="AV36" s="15"/>
      <c r="AX36" s="34"/>
      <c r="AZ36" s="113"/>
      <c r="BA36" s="15"/>
      <c r="BC36" s="34"/>
      <c r="BE36" s="113"/>
      <c r="BF36" s="15"/>
      <c r="BH36" s="34"/>
      <c r="BJ36" s="113"/>
      <c r="BK36" s="15"/>
      <c r="BM36" s="34"/>
      <c r="BO36" s="113"/>
      <c r="BP36" s="15"/>
      <c r="BR36" s="34"/>
      <c r="BT36" s="113"/>
      <c r="BU36" s="15"/>
      <c r="BW36" s="34"/>
      <c r="BY36" s="113"/>
      <c r="BZ36" s="15"/>
      <c r="CB36" s="34"/>
      <c r="CD36" s="113"/>
      <c r="CE36" s="15"/>
      <c r="CG36" s="34"/>
      <c r="CI36" s="113"/>
      <c r="CJ36" s="15"/>
      <c r="CL36" s="34"/>
      <c r="CN36" s="113"/>
      <c r="CO36" s="15"/>
      <c r="CQ36" s="34"/>
      <c r="CS36" s="113"/>
      <c r="CT36" s="15"/>
      <c r="CV36" s="34"/>
      <c r="CX36" s="113"/>
      <c r="CY36" s="15"/>
      <c r="DA36" s="34"/>
      <c r="DC36" s="113"/>
      <c r="DD36" s="15"/>
      <c r="DF36" s="34"/>
      <c r="DH36" s="113"/>
      <c r="DI36" s="15"/>
      <c r="DK36" s="34"/>
      <c r="DM36" s="113"/>
      <c r="DN36" s="15"/>
      <c r="DP36" s="34"/>
      <c r="DR36" s="113"/>
      <c r="DS36" s="15"/>
      <c r="DU36" s="34"/>
      <c r="DW36" s="113"/>
    </row>
    <row r="37" spans="1:127" ht="13.5" customHeight="1" x14ac:dyDescent="0.25">
      <c r="A37" s="61"/>
      <c r="C37" s="15"/>
      <c r="E37" s="34"/>
      <c r="G37" s="113"/>
      <c r="H37" s="15"/>
      <c r="J37" s="34"/>
      <c r="L37" s="113"/>
      <c r="M37" s="15"/>
      <c r="O37" s="34"/>
      <c r="Q37" s="113"/>
      <c r="R37" s="15"/>
      <c r="T37" s="34"/>
      <c r="V37" s="113"/>
      <c r="W37" s="15"/>
      <c r="Y37" s="34"/>
      <c r="AA37" s="113"/>
      <c r="AB37" s="15"/>
      <c r="AD37" s="34"/>
      <c r="AF37" s="113"/>
      <c r="AG37" s="15"/>
      <c r="AI37" s="34"/>
      <c r="AK37" s="113"/>
      <c r="AL37" s="15"/>
      <c r="AN37" s="34"/>
      <c r="AP37" s="113"/>
      <c r="AQ37" s="15"/>
      <c r="AS37" s="34"/>
      <c r="AU37" s="113"/>
      <c r="AV37" s="15"/>
      <c r="AX37" s="34"/>
      <c r="AZ37" s="113"/>
      <c r="BA37" s="15"/>
      <c r="BC37" s="34"/>
      <c r="BE37" s="113"/>
      <c r="BF37" s="15"/>
      <c r="BH37" s="34"/>
      <c r="BJ37" s="113"/>
      <c r="BK37" s="15"/>
      <c r="BM37" s="34"/>
      <c r="BO37" s="113"/>
      <c r="BP37" s="15"/>
      <c r="BR37" s="34"/>
      <c r="BT37" s="113"/>
      <c r="BU37" s="15"/>
      <c r="BW37" s="34"/>
      <c r="BY37" s="113"/>
      <c r="BZ37" s="15"/>
      <c r="CB37" s="34"/>
      <c r="CD37" s="113"/>
      <c r="CE37" s="15"/>
      <c r="CG37" s="34"/>
      <c r="CI37" s="113"/>
      <c r="CJ37" s="15"/>
      <c r="CL37" s="34"/>
      <c r="CN37" s="113"/>
      <c r="CO37" s="15"/>
      <c r="CQ37" s="34"/>
      <c r="CS37" s="113"/>
      <c r="CT37" s="15"/>
      <c r="CV37" s="34"/>
      <c r="CX37" s="113"/>
      <c r="CY37" s="15"/>
      <c r="DA37" s="34"/>
      <c r="DC37" s="113"/>
      <c r="DD37" s="15"/>
      <c r="DF37" s="34"/>
      <c r="DH37" s="113"/>
      <c r="DI37" s="15"/>
      <c r="DK37" s="34"/>
      <c r="DM37" s="113"/>
      <c r="DN37" s="15"/>
      <c r="DP37" s="34"/>
      <c r="DR37" s="113"/>
      <c r="DS37" s="15"/>
      <c r="DU37" s="34"/>
      <c r="DW37" s="113"/>
    </row>
    <row r="38" spans="1:127" ht="13.5" customHeight="1" x14ac:dyDescent="0.25">
      <c r="A38" s="61"/>
      <c r="C38" s="15"/>
      <c r="E38" s="34"/>
      <c r="G38" s="113"/>
      <c r="H38" s="15"/>
      <c r="J38" s="34"/>
      <c r="L38" s="113"/>
      <c r="M38" s="15"/>
      <c r="O38" s="34"/>
      <c r="Q38" s="113"/>
      <c r="R38" s="15"/>
      <c r="T38" s="34"/>
      <c r="V38" s="113"/>
      <c r="W38" s="15"/>
      <c r="Y38" s="34"/>
      <c r="AA38" s="113"/>
      <c r="AB38" s="15"/>
      <c r="AD38" s="34"/>
      <c r="AF38" s="113"/>
      <c r="AG38" s="15"/>
      <c r="AI38" s="34"/>
      <c r="AK38" s="113"/>
      <c r="AL38" s="15"/>
      <c r="AN38" s="34"/>
      <c r="AP38" s="113"/>
      <c r="AQ38" s="15"/>
      <c r="AS38" s="34"/>
      <c r="AU38" s="113"/>
      <c r="AV38" s="15"/>
      <c r="AX38" s="34"/>
      <c r="AZ38" s="113"/>
      <c r="BA38" s="15"/>
      <c r="BC38" s="34"/>
      <c r="BE38" s="113"/>
      <c r="BF38" s="15"/>
      <c r="BH38" s="34"/>
      <c r="BJ38" s="113"/>
      <c r="BK38" s="15"/>
      <c r="BM38" s="34"/>
      <c r="BO38" s="113"/>
      <c r="BP38" s="15"/>
      <c r="BR38" s="34"/>
      <c r="BT38" s="113"/>
      <c r="BU38" s="15"/>
      <c r="BW38" s="34"/>
      <c r="BY38" s="113"/>
      <c r="BZ38" s="15"/>
      <c r="CB38" s="34"/>
      <c r="CD38" s="113"/>
      <c r="CE38" s="15"/>
      <c r="CG38" s="34"/>
      <c r="CI38" s="113"/>
      <c r="CJ38" s="15"/>
      <c r="CL38" s="34"/>
      <c r="CN38" s="113"/>
      <c r="CO38" s="15"/>
      <c r="CQ38" s="34"/>
      <c r="CS38" s="113"/>
      <c r="CT38" s="15"/>
      <c r="CV38" s="34"/>
      <c r="CX38" s="113"/>
      <c r="CY38" s="15"/>
      <c r="DA38" s="34"/>
      <c r="DC38" s="113"/>
      <c r="DD38" s="15"/>
      <c r="DF38" s="34"/>
      <c r="DH38" s="113"/>
      <c r="DI38" s="15"/>
      <c r="DK38" s="34"/>
      <c r="DM38" s="113"/>
      <c r="DN38" s="15"/>
      <c r="DP38" s="34"/>
      <c r="DR38" s="113"/>
      <c r="DS38" s="15"/>
      <c r="DU38" s="34"/>
      <c r="DW38" s="113"/>
    </row>
    <row r="39" spans="1:127" ht="13.5" customHeight="1" x14ac:dyDescent="0.25">
      <c r="A39" s="61"/>
      <c r="C39" s="15"/>
      <c r="E39" s="34"/>
      <c r="G39" s="113"/>
      <c r="H39" s="15"/>
      <c r="J39" s="34"/>
      <c r="L39" s="113"/>
      <c r="M39" s="15"/>
      <c r="O39" s="34"/>
      <c r="Q39" s="113"/>
      <c r="R39" s="15"/>
      <c r="T39" s="34"/>
      <c r="V39" s="113"/>
      <c r="W39" s="15"/>
      <c r="Y39" s="34"/>
      <c r="AA39" s="113"/>
      <c r="AB39" s="15"/>
      <c r="AD39" s="34"/>
      <c r="AF39" s="113"/>
      <c r="AG39" s="15"/>
      <c r="AI39" s="34"/>
      <c r="AK39" s="113"/>
      <c r="AL39" s="15"/>
      <c r="AN39" s="34"/>
      <c r="AP39" s="113"/>
      <c r="AQ39" s="15"/>
      <c r="AS39" s="34"/>
      <c r="AU39" s="113"/>
      <c r="AV39" s="15"/>
      <c r="AX39" s="34"/>
      <c r="AZ39" s="113"/>
      <c r="BA39" s="15"/>
      <c r="BC39" s="34"/>
      <c r="BE39" s="113"/>
      <c r="BF39" s="15"/>
      <c r="BH39" s="34"/>
      <c r="BJ39" s="113"/>
      <c r="BK39" s="15"/>
      <c r="BM39" s="34"/>
      <c r="BO39" s="113"/>
      <c r="BP39" s="15"/>
      <c r="BR39" s="34"/>
      <c r="BT39" s="113"/>
      <c r="BU39" s="15"/>
      <c r="BW39" s="34"/>
      <c r="BY39" s="113"/>
      <c r="BZ39" s="15"/>
      <c r="CB39" s="34"/>
      <c r="CD39" s="113"/>
      <c r="CE39" s="15"/>
      <c r="CG39" s="34"/>
      <c r="CI39" s="113"/>
      <c r="CJ39" s="15"/>
      <c r="CL39" s="34"/>
      <c r="CN39" s="113"/>
      <c r="CO39" s="15"/>
      <c r="CQ39" s="34"/>
      <c r="CS39" s="113"/>
      <c r="CT39" s="15"/>
      <c r="CV39" s="34"/>
      <c r="CX39" s="113"/>
      <c r="CY39" s="15"/>
      <c r="DA39" s="34"/>
      <c r="DC39" s="113"/>
      <c r="DD39" s="15"/>
      <c r="DF39" s="34"/>
      <c r="DH39" s="113"/>
      <c r="DI39" s="15"/>
      <c r="DK39" s="34"/>
      <c r="DM39" s="113"/>
      <c r="DN39" s="15"/>
      <c r="DP39" s="34"/>
      <c r="DR39" s="113"/>
      <c r="DS39" s="15"/>
      <c r="DU39" s="34"/>
      <c r="DW39" s="113"/>
    </row>
    <row r="40" spans="1:127" ht="13.5" customHeight="1" x14ac:dyDescent="0.25">
      <c r="A40" s="61"/>
      <c r="C40" s="15"/>
      <c r="E40" s="34"/>
      <c r="G40" s="113"/>
      <c r="H40" s="15"/>
      <c r="J40" s="34"/>
      <c r="L40" s="113"/>
      <c r="M40" s="15"/>
      <c r="O40" s="34"/>
      <c r="Q40" s="113"/>
      <c r="R40" s="15"/>
      <c r="T40" s="34"/>
      <c r="V40" s="113"/>
      <c r="W40" s="15"/>
      <c r="Y40" s="34"/>
      <c r="AA40" s="113"/>
      <c r="AB40" s="15"/>
      <c r="AD40" s="34"/>
      <c r="AF40" s="113"/>
      <c r="AG40" s="15"/>
      <c r="AI40" s="34"/>
      <c r="AK40" s="113"/>
      <c r="AL40" s="15"/>
      <c r="AN40" s="34"/>
      <c r="AP40" s="113"/>
      <c r="AQ40" s="15"/>
      <c r="AS40" s="34"/>
      <c r="AU40" s="113"/>
      <c r="AV40" s="15"/>
      <c r="AX40" s="34"/>
      <c r="AZ40" s="113"/>
      <c r="BA40" s="15"/>
      <c r="BC40" s="34"/>
      <c r="BE40" s="113"/>
      <c r="BF40" s="15"/>
      <c r="BH40" s="34"/>
      <c r="BJ40" s="113"/>
      <c r="BK40" s="15"/>
      <c r="BM40" s="34"/>
      <c r="BO40" s="113"/>
      <c r="BP40" s="15"/>
      <c r="BR40" s="34"/>
      <c r="BT40" s="113"/>
      <c r="BU40" s="15"/>
      <c r="BW40" s="34"/>
      <c r="BY40" s="113"/>
      <c r="BZ40" s="15"/>
      <c r="CB40" s="34"/>
      <c r="CD40" s="113"/>
      <c r="CE40" s="15"/>
      <c r="CG40" s="34"/>
      <c r="CI40" s="113"/>
      <c r="CJ40" s="15"/>
      <c r="CL40" s="34"/>
      <c r="CN40" s="113"/>
      <c r="CO40" s="15"/>
      <c r="CQ40" s="34"/>
      <c r="CS40" s="113"/>
      <c r="CT40" s="15"/>
      <c r="CV40" s="34"/>
      <c r="CX40" s="113"/>
      <c r="CY40" s="15"/>
      <c r="DA40" s="34"/>
      <c r="DC40" s="113"/>
      <c r="DD40" s="15"/>
      <c r="DF40" s="34"/>
      <c r="DH40" s="113"/>
      <c r="DI40" s="15"/>
      <c r="DK40" s="34"/>
      <c r="DM40" s="113"/>
      <c r="DN40" s="15"/>
      <c r="DP40" s="34"/>
      <c r="DR40" s="113"/>
      <c r="DS40" s="15"/>
      <c r="DU40" s="34"/>
      <c r="DW40" s="113"/>
    </row>
    <row r="41" spans="1:127" ht="13.5" customHeight="1" x14ac:dyDescent="0.25">
      <c r="A41" s="61"/>
      <c r="C41" s="15"/>
      <c r="E41" s="34"/>
      <c r="G41" s="113"/>
      <c r="H41" s="15"/>
      <c r="J41" s="34"/>
      <c r="L41" s="113"/>
      <c r="M41" s="15"/>
      <c r="O41" s="34"/>
      <c r="Q41" s="113"/>
      <c r="R41" s="15"/>
      <c r="T41" s="34"/>
      <c r="V41" s="113"/>
      <c r="W41" s="15"/>
      <c r="Y41" s="34"/>
      <c r="AA41" s="113"/>
      <c r="AB41" s="15"/>
      <c r="AD41" s="34"/>
      <c r="AF41" s="113"/>
      <c r="AG41" s="15"/>
      <c r="AI41" s="34"/>
      <c r="AK41" s="113"/>
      <c r="AL41" s="15"/>
      <c r="AN41" s="34"/>
      <c r="AP41" s="113"/>
      <c r="AQ41" s="15"/>
      <c r="AS41" s="34"/>
      <c r="AU41" s="113"/>
      <c r="AV41" s="15"/>
      <c r="AX41" s="34"/>
      <c r="AZ41" s="113"/>
      <c r="BA41" s="15"/>
      <c r="BC41" s="34"/>
      <c r="BE41" s="113"/>
      <c r="BF41" s="15"/>
      <c r="BH41" s="34"/>
      <c r="BJ41" s="113"/>
      <c r="BK41" s="15"/>
      <c r="BM41" s="34"/>
      <c r="BO41" s="113"/>
      <c r="BP41" s="15"/>
      <c r="BR41" s="34"/>
      <c r="BT41" s="113"/>
      <c r="BU41" s="15"/>
      <c r="BW41" s="34"/>
      <c r="BY41" s="113"/>
      <c r="BZ41" s="15"/>
      <c r="CB41" s="34"/>
      <c r="CD41" s="113"/>
      <c r="CE41" s="15"/>
      <c r="CG41" s="34"/>
      <c r="CI41" s="113"/>
      <c r="CJ41" s="15"/>
      <c r="CL41" s="34"/>
      <c r="CN41" s="113"/>
      <c r="CO41" s="15"/>
      <c r="CQ41" s="34"/>
      <c r="CS41" s="113"/>
      <c r="CT41" s="15"/>
      <c r="CV41" s="34"/>
      <c r="CX41" s="113"/>
      <c r="CY41" s="15"/>
      <c r="DA41" s="34"/>
      <c r="DC41" s="113"/>
      <c r="DD41" s="15"/>
      <c r="DF41" s="34"/>
      <c r="DH41" s="113"/>
      <c r="DI41" s="15"/>
      <c r="DK41" s="34"/>
      <c r="DM41" s="113"/>
      <c r="DN41" s="15"/>
      <c r="DP41" s="34"/>
      <c r="DR41" s="113"/>
      <c r="DS41" s="15"/>
      <c r="DU41" s="34"/>
      <c r="DW41" s="113"/>
    </row>
    <row r="42" spans="1:127" ht="13.5" customHeight="1" x14ac:dyDescent="0.25">
      <c r="A42" s="61"/>
      <c r="C42" s="15"/>
      <c r="E42" s="34"/>
      <c r="G42" s="113"/>
      <c r="H42" s="15"/>
      <c r="J42" s="34"/>
      <c r="L42" s="113"/>
      <c r="M42" s="15"/>
      <c r="O42" s="34"/>
      <c r="Q42" s="113"/>
      <c r="R42" s="15"/>
      <c r="T42" s="34"/>
      <c r="V42" s="113"/>
      <c r="W42" s="15"/>
      <c r="Y42" s="34"/>
      <c r="AA42" s="113"/>
      <c r="AB42" s="15"/>
      <c r="AD42" s="34"/>
      <c r="AF42" s="113"/>
      <c r="AG42" s="15"/>
      <c r="AI42" s="34"/>
      <c r="AK42" s="113"/>
      <c r="AL42" s="15"/>
      <c r="AN42" s="34"/>
      <c r="AP42" s="113"/>
      <c r="AQ42" s="15"/>
      <c r="AS42" s="34"/>
      <c r="AU42" s="113"/>
      <c r="AV42" s="15"/>
      <c r="AX42" s="34"/>
      <c r="AZ42" s="113"/>
      <c r="BA42" s="15"/>
      <c r="BC42" s="34"/>
      <c r="BE42" s="113"/>
      <c r="BF42" s="15"/>
      <c r="BH42" s="34"/>
      <c r="BJ42" s="113"/>
      <c r="BK42" s="15"/>
      <c r="BM42" s="34"/>
      <c r="BO42" s="113"/>
      <c r="BP42" s="15"/>
      <c r="BR42" s="34"/>
      <c r="BT42" s="113"/>
      <c r="BU42" s="15"/>
      <c r="BW42" s="34"/>
      <c r="BY42" s="113"/>
      <c r="BZ42" s="15"/>
      <c r="CB42" s="34"/>
      <c r="CD42" s="113"/>
      <c r="CE42" s="15"/>
      <c r="CG42" s="34"/>
      <c r="CI42" s="113"/>
      <c r="CJ42" s="15"/>
      <c r="CL42" s="34"/>
      <c r="CN42" s="113"/>
      <c r="CO42" s="15"/>
      <c r="CQ42" s="34"/>
      <c r="CS42" s="113"/>
      <c r="CT42" s="15"/>
      <c r="CV42" s="34"/>
      <c r="CX42" s="113"/>
      <c r="CY42" s="15"/>
      <c r="DA42" s="34"/>
      <c r="DC42" s="113"/>
      <c r="DD42" s="15"/>
      <c r="DF42" s="34"/>
      <c r="DH42" s="113"/>
      <c r="DI42" s="15"/>
      <c r="DK42" s="34"/>
      <c r="DM42" s="113"/>
      <c r="DN42" s="15"/>
      <c r="DP42" s="34"/>
      <c r="DR42" s="113"/>
      <c r="DS42" s="15"/>
      <c r="DU42" s="34"/>
      <c r="DW42" s="113"/>
    </row>
    <row r="43" spans="1:127" ht="13.5" customHeight="1" x14ac:dyDescent="0.25">
      <c r="A43" s="61"/>
      <c r="C43" s="15"/>
      <c r="E43" s="34"/>
      <c r="G43" s="113"/>
      <c r="H43" s="15"/>
      <c r="J43" s="34"/>
      <c r="L43" s="113"/>
      <c r="M43" s="15"/>
      <c r="O43" s="34"/>
      <c r="Q43" s="113"/>
      <c r="R43" s="15"/>
      <c r="T43" s="34"/>
      <c r="V43" s="113"/>
      <c r="W43" s="15"/>
      <c r="Y43" s="34"/>
      <c r="AA43" s="113"/>
      <c r="AB43" s="15"/>
      <c r="AD43" s="34"/>
      <c r="AF43" s="113"/>
      <c r="AG43" s="15"/>
      <c r="AI43" s="34"/>
      <c r="AK43" s="113"/>
      <c r="AL43" s="15"/>
      <c r="AN43" s="34"/>
      <c r="AP43" s="113"/>
      <c r="AQ43" s="15"/>
      <c r="AS43" s="34"/>
      <c r="AU43" s="113"/>
      <c r="AV43" s="15"/>
      <c r="AX43" s="34"/>
      <c r="AZ43" s="113"/>
      <c r="BA43" s="15"/>
      <c r="BC43" s="34"/>
      <c r="BE43" s="113"/>
      <c r="BF43" s="15"/>
      <c r="BH43" s="34"/>
      <c r="BJ43" s="113"/>
      <c r="BK43" s="15"/>
      <c r="BM43" s="34"/>
      <c r="BO43" s="113"/>
      <c r="BP43" s="15"/>
      <c r="BR43" s="34"/>
      <c r="BT43" s="113"/>
      <c r="BU43" s="15"/>
      <c r="BW43" s="34"/>
      <c r="BY43" s="113"/>
      <c r="BZ43" s="15"/>
      <c r="CB43" s="34"/>
      <c r="CD43" s="113"/>
      <c r="CE43" s="15"/>
      <c r="CG43" s="34"/>
      <c r="CI43" s="113"/>
      <c r="CJ43" s="15"/>
      <c r="CL43" s="34"/>
      <c r="CN43" s="113"/>
      <c r="CO43" s="15"/>
      <c r="CQ43" s="34"/>
      <c r="CS43" s="113"/>
      <c r="CT43" s="15"/>
      <c r="CV43" s="34"/>
      <c r="CX43" s="113"/>
      <c r="CY43" s="15"/>
      <c r="DA43" s="34"/>
      <c r="DC43" s="113"/>
      <c r="DD43" s="15"/>
      <c r="DF43" s="34"/>
      <c r="DH43" s="113"/>
      <c r="DI43" s="15"/>
      <c r="DK43" s="34"/>
      <c r="DM43" s="113"/>
      <c r="DN43" s="15"/>
      <c r="DP43" s="34"/>
      <c r="DR43" s="113"/>
      <c r="DS43" s="15"/>
      <c r="DU43" s="34"/>
      <c r="DW43" s="113"/>
    </row>
    <row r="44" spans="1:127" ht="13.5" customHeight="1" x14ac:dyDescent="0.25">
      <c r="A44" s="61"/>
      <c r="C44" s="15"/>
      <c r="E44" s="34"/>
      <c r="G44" s="113"/>
      <c r="H44" s="15"/>
      <c r="J44" s="34"/>
      <c r="L44" s="113"/>
      <c r="M44" s="15"/>
      <c r="O44" s="34"/>
      <c r="Q44" s="113"/>
      <c r="R44" s="15"/>
      <c r="T44" s="34"/>
      <c r="V44" s="113"/>
      <c r="W44" s="15"/>
      <c r="Y44" s="34"/>
      <c r="AA44" s="113"/>
      <c r="AB44" s="15"/>
      <c r="AD44" s="34"/>
      <c r="AF44" s="113"/>
      <c r="AG44" s="15"/>
      <c r="AI44" s="34"/>
      <c r="AK44" s="113"/>
      <c r="AL44" s="15"/>
      <c r="AN44" s="34"/>
      <c r="AP44" s="113"/>
      <c r="AQ44" s="15"/>
      <c r="AS44" s="34"/>
      <c r="AU44" s="113"/>
      <c r="AV44" s="15"/>
      <c r="AX44" s="34"/>
      <c r="AZ44" s="113"/>
      <c r="BA44" s="15"/>
      <c r="BC44" s="34"/>
      <c r="BE44" s="113"/>
      <c r="BF44" s="15"/>
      <c r="BH44" s="34"/>
      <c r="BJ44" s="113"/>
      <c r="BK44" s="15"/>
      <c r="BM44" s="34"/>
      <c r="BO44" s="113"/>
      <c r="BP44" s="15"/>
      <c r="BR44" s="34"/>
      <c r="BT44" s="113"/>
      <c r="BU44" s="15"/>
      <c r="BW44" s="34"/>
      <c r="BY44" s="113"/>
      <c r="BZ44" s="15"/>
      <c r="CB44" s="34"/>
      <c r="CD44" s="113"/>
      <c r="CE44" s="15"/>
      <c r="CG44" s="34"/>
      <c r="CI44" s="113"/>
      <c r="CJ44" s="15"/>
      <c r="CL44" s="34"/>
      <c r="CN44" s="113"/>
      <c r="CO44" s="15"/>
      <c r="CQ44" s="34"/>
      <c r="CS44" s="113"/>
      <c r="CT44" s="15"/>
      <c r="CV44" s="34"/>
      <c r="CX44" s="113"/>
      <c r="CY44" s="15"/>
      <c r="DA44" s="34"/>
      <c r="DC44" s="113"/>
      <c r="DD44" s="15"/>
      <c r="DF44" s="34"/>
      <c r="DH44" s="113"/>
      <c r="DI44" s="15"/>
      <c r="DK44" s="34"/>
      <c r="DM44" s="113"/>
      <c r="DN44" s="15"/>
      <c r="DP44" s="34"/>
      <c r="DR44" s="113"/>
      <c r="DS44" s="15"/>
      <c r="DU44" s="34"/>
      <c r="DW44" s="113"/>
    </row>
    <row r="45" spans="1:127" ht="13.5" customHeight="1" x14ac:dyDescent="0.25">
      <c r="A45" s="61"/>
      <c r="C45" s="15"/>
      <c r="E45" s="34"/>
      <c r="G45" s="113"/>
      <c r="H45" s="15"/>
      <c r="J45" s="34"/>
      <c r="L45" s="113"/>
      <c r="M45" s="15"/>
      <c r="O45" s="34"/>
      <c r="Q45" s="113"/>
      <c r="R45" s="15"/>
      <c r="T45" s="34"/>
      <c r="V45" s="113"/>
      <c r="W45" s="15"/>
      <c r="Y45" s="34"/>
      <c r="AA45" s="113"/>
      <c r="AB45" s="15"/>
      <c r="AD45" s="34"/>
      <c r="AF45" s="113"/>
      <c r="AG45" s="15"/>
      <c r="AI45" s="34"/>
      <c r="AK45" s="113"/>
      <c r="AL45" s="15"/>
      <c r="AN45" s="34"/>
      <c r="AP45" s="113"/>
      <c r="AQ45" s="15"/>
      <c r="AS45" s="34"/>
      <c r="AU45" s="113"/>
      <c r="AV45" s="15"/>
      <c r="AX45" s="34"/>
      <c r="AZ45" s="113"/>
      <c r="BA45" s="15"/>
      <c r="BC45" s="34"/>
      <c r="BE45" s="113"/>
      <c r="BF45" s="15"/>
      <c r="BH45" s="34"/>
      <c r="BJ45" s="113"/>
      <c r="BK45" s="15"/>
      <c r="BM45" s="34"/>
      <c r="BO45" s="113"/>
      <c r="BP45" s="15"/>
      <c r="BR45" s="34"/>
      <c r="BT45" s="113"/>
      <c r="BU45" s="15"/>
      <c r="BW45" s="34"/>
      <c r="BY45" s="113"/>
      <c r="BZ45" s="15"/>
      <c r="CB45" s="34"/>
      <c r="CD45" s="113"/>
      <c r="CE45" s="15"/>
      <c r="CG45" s="34"/>
      <c r="CI45" s="113"/>
      <c r="CJ45" s="15"/>
      <c r="CL45" s="34"/>
      <c r="CN45" s="113"/>
      <c r="CO45" s="15"/>
      <c r="CQ45" s="34"/>
      <c r="CS45" s="113"/>
      <c r="CT45" s="15"/>
      <c r="CV45" s="34"/>
      <c r="CX45" s="113"/>
      <c r="CY45" s="15"/>
      <c r="DA45" s="34"/>
      <c r="DC45" s="113"/>
      <c r="DD45" s="15"/>
      <c r="DF45" s="34"/>
      <c r="DH45" s="113"/>
      <c r="DI45" s="15"/>
      <c r="DK45" s="34"/>
      <c r="DM45" s="113"/>
      <c r="DN45" s="15"/>
      <c r="DP45" s="34"/>
      <c r="DR45" s="113"/>
      <c r="DS45" s="15"/>
      <c r="DU45" s="34"/>
      <c r="DW45" s="113"/>
    </row>
    <row r="46" spans="1:127" ht="13.5" customHeight="1" x14ac:dyDescent="0.25">
      <c r="A46" s="61"/>
      <c r="C46" s="15"/>
      <c r="E46" s="34"/>
      <c r="G46" s="113"/>
      <c r="H46" s="15"/>
      <c r="J46" s="34"/>
      <c r="L46" s="113"/>
      <c r="M46" s="15"/>
      <c r="O46" s="34"/>
      <c r="Q46" s="113"/>
      <c r="R46" s="15"/>
      <c r="T46" s="34"/>
      <c r="V46" s="113"/>
      <c r="W46" s="15"/>
      <c r="Y46" s="34"/>
      <c r="AA46" s="113"/>
      <c r="AB46" s="15"/>
      <c r="AD46" s="34"/>
      <c r="AF46" s="113"/>
      <c r="AG46" s="15"/>
      <c r="AI46" s="34"/>
      <c r="AK46" s="113"/>
      <c r="AL46" s="15"/>
      <c r="AN46" s="34"/>
      <c r="AP46" s="113"/>
      <c r="AQ46" s="15"/>
      <c r="AS46" s="34"/>
      <c r="AU46" s="113"/>
      <c r="AV46" s="15"/>
      <c r="AX46" s="34"/>
      <c r="AZ46" s="113"/>
      <c r="BA46" s="15"/>
      <c r="BC46" s="34"/>
      <c r="BE46" s="113"/>
      <c r="BF46" s="15"/>
      <c r="BH46" s="34"/>
      <c r="BJ46" s="113"/>
      <c r="BK46" s="15"/>
      <c r="BM46" s="34"/>
      <c r="BO46" s="113"/>
      <c r="BP46" s="15"/>
      <c r="BR46" s="34"/>
      <c r="BT46" s="113"/>
      <c r="BU46" s="15"/>
      <c r="BW46" s="34"/>
      <c r="BY46" s="113"/>
      <c r="BZ46" s="15"/>
      <c r="CB46" s="34"/>
      <c r="CD46" s="113"/>
      <c r="CE46" s="15"/>
      <c r="CG46" s="34"/>
      <c r="CI46" s="113"/>
      <c r="CJ46" s="15"/>
      <c r="CL46" s="34"/>
      <c r="CN46" s="113"/>
      <c r="CO46" s="15"/>
      <c r="CQ46" s="34"/>
      <c r="CS46" s="113"/>
      <c r="CT46" s="15"/>
      <c r="CV46" s="34"/>
      <c r="CX46" s="113"/>
      <c r="CY46" s="15"/>
      <c r="DA46" s="34"/>
      <c r="DC46" s="113"/>
      <c r="DD46" s="15"/>
      <c r="DF46" s="34"/>
      <c r="DH46" s="113"/>
      <c r="DI46" s="15"/>
      <c r="DK46" s="34"/>
      <c r="DM46" s="113"/>
      <c r="DN46" s="15"/>
      <c r="DP46" s="34"/>
      <c r="DR46" s="113"/>
      <c r="DS46" s="15"/>
      <c r="DU46" s="34"/>
      <c r="DW46" s="113"/>
    </row>
    <row r="47" spans="1:127" ht="13.5" customHeight="1" x14ac:dyDescent="0.25">
      <c r="A47" s="61"/>
      <c r="C47" s="15"/>
      <c r="E47" s="34"/>
      <c r="G47" s="113"/>
      <c r="H47" s="15"/>
      <c r="J47" s="34"/>
      <c r="L47" s="113"/>
      <c r="M47" s="15"/>
      <c r="O47" s="34"/>
      <c r="Q47" s="113"/>
      <c r="R47" s="15"/>
      <c r="T47" s="34"/>
      <c r="V47" s="113"/>
      <c r="W47" s="15"/>
      <c r="Y47" s="34"/>
      <c r="AA47" s="113"/>
      <c r="AB47" s="15"/>
      <c r="AD47" s="34"/>
      <c r="AF47" s="113"/>
      <c r="AG47" s="15"/>
      <c r="AI47" s="34"/>
      <c r="AK47" s="113"/>
      <c r="AL47" s="15"/>
      <c r="AN47" s="34"/>
      <c r="AP47" s="113"/>
      <c r="AQ47" s="15"/>
      <c r="AS47" s="34"/>
      <c r="AU47" s="113"/>
      <c r="AV47" s="15"/>
      <c r="AX47" s="34"/>
      <c r="AZ47" s="113"/>
      <c r="BA47" s="15"/>
      <c r="BC47" s="34"/>
      <c r="BE47" s="113"/>
      <c r="BF47" s="15"/>
      <c r="BH47" s="34"/>
      <c r="BJ47" s="113"/>
      <c r="BK47" s="15"/>
      <c r="BM47" s="34"/>
      <c r="BO47" s="113"/>
      <c r="BP47" s="15"/>
      <c r="BR47" s="34"/>
      <c r="BT47" s="113"/>
      <c r="BU47" s="15"/>
      <c r="BW47" s="34"/>
      <c r="BY47" s="113"/>
      <c r="BZ47" s="15"/>
      <c r="CB47" s="34"/>
      <c r="CD47" s="113"/>
      <c r="CE47" s="15"/>
      <c r="CG47" s="34"/>
      <c r="CI47" s="113"/>
      <c r="CJ47" s="15"/>
      <c r="CL47" s="34"/>
      <c r="CN47" s="113"/>
      <c r="CO47" s="15"/>
      <c r="CQ47" s="34"/>
      <c r="CS47" s="113"/>
      <c r="CT47" s="15"/>
      <c r="CV47" s="34"/>
      <c r="CX47" s="113"/>
      <c r="CY47" s="15"/>
      <c r="DA47" s="34"/>
      <c r="DC47" s="113"/>
      <c r="DD47" s="15"/>
      <c r="DF47" s="34"/>
      <c r="DH47" s="113"/>
      <c r="DI47" s="15"/>
      <c r="DK47" s="34"/>
      <c r="DM47" s="113"/>
      <c r="DN47" s="15"/>
      <c r="DP47" s="34"/>
      <c r="DR47" s="113"/>
      <c r="DS47" s="15"/>
      <c r="DU47" s="34"/>
      <c r="DW47" s="113"/>
    </row>
    <row r="48" spans="1:127" ht="13.5" customHeight="1" x14ac:dyDescent="0.25">
      <c r="A48" s="61"/>
      <c r="C48" s="15"/>
      <c r="E48" s="34"/>
      <c r="G48" s="113"/>
      <c r="H48" s="15"/>
      <c r="J48" s="34"/>
      <c r="L48" s="113"/>
      <c r="M48" s="15"/>
      <c r="O48" s="34"/>
      <c r="Q48" s="113"/>
      <c r="R48" s="15"/>
      <c r="T48" s="34"/>
      <c r="V48" s="113"/>
      <c r="W48" s="15"/>
      <c r="Y48" s="34"/>
      <c r="AA48" s="113"/>
      <c r="AB48" s="15"/>
      <c r="AD48" s="34"/>
      <c r="AF48" s="113"/>
      <c r="AG48" s="15"/>
      <c r="AI48" s="34"/>
      <c r="AK48" s="113"/>
      <c r="AL48" s="15"/>
      <c r="AN48" s="34"/>
      <c r="AP48" s="113"/>
      <c r="AQ48" s="15"/>
      <c r="AS48" s="34"/>
      <c r="AU48" s="113"/>
      <c r="AV48" s="15"/>
      <c r="AX48" s="34"/>
      <c r="AZ48" s="113"/>
      <c r="BA48" s="15"/>
      <c r="BC48" s="34"/>
      <c r="BE48" s="113"/>
      <c r="BF48" s="15"/>
      <c r="BH48" s="34"/>
      <c r="BJ48" s="113"/>
      <c r="BK48" s="15"/>
      <c r="BM48" s="34"/>
      <c r="BO48" s="113"/>
      <c r="BP48" s="15"/>
      <c r="BR48" s="34"/>
      <c r="BT48" s="113"/>
      <c r="BU48" s="15"/>
      <c r="BW48" s="34"/>
      <c r="BY48" s="113"/>
      <c r="BZ48" s="15"/>
      <c r="CB48" s="34"/>
      <c r="CD48" s="113"/>
      <c r="CE48" s="15"/>
      <c r="CG48" s="34"/>
      <c r="CI48" s="113"/>
      <c r="CJ48" s="15"/>
      <c r="CL48" s="34"/>
      <c r="CN48" s="113"/>
      <c r="CO48" s="15"/>
      <c r="CQ48" s="34"/>
      <c r="CS48" s="113"/>
      <c r="CT48" s="15"/>
      <c r="CV48" s="34"/>
      <c r="CX48" s="113"/>
      <c r="CY48" s="15"/>
      <c r="DA48" s="34"/>
      <c r="DC48" s="113"/>
      <c r="DD48" s="15"/>
      <c r="DF48" s="34"/>
      <c r="DH48" s="113"/>
      <c r="DI48" s="15"/>
      <c r="DK48" s="34"/>
      <c r="DM48" s="113"/>
      <c r="DN48" s="15"/>
      <c r="DP48" s="34"/>
      <c r="DR48" s="113"/>
      <c r="DS48" s="15"/>
      <c r="DU48" s="34"/>
      <c r="DW48" s="113"/>
    </row>
    <row r="49" spans="1:127" ht="13.5" customHeight="1" x14ac:dyDescent="0.25">
      <c r="A49" s="61"/>
      <c r="C49" s="15"/>
      <c r="E49" s="34"/>
      <c r="G49" s="113"/>
      <c r="H49" s="15"/>
      <c r="J49" s="34"/>
      <c r="L49" s="113"/>
      <c r="M49" s="15"/>
      <c r="O49" s="34"/>
      <c r="Q49" s="113"/>
      <c r="R49" s="15"/>
      <c r="T49" s="34"/>
      <c r="V49" s="113"/>
      <c r="W49" s="15"/>
      <c r="Y49" s="34"/>
      <c r="AA49" s="113"/>
      <c r="AB49" s="15"/>
      <c r="AD49" s="34"/>
      <c r="AF49" s="113"/>
      <c r="AG49" s="15"/>
      <c r="AI49" s="34"/>
      <c r="AK49" s="113"/>
      <c r="AL49" s="15"/>
      <c r="AN49" s="34"/>
      <c r="AP49" s="113"/>
      <c r="AQ49" s="15"/>
      <c r="AS49" s="34"/>
      <c r="AU49" s="113"/>
      <c r="AV49" s="15"/>
      <c r="AX49" s="34"/>
      <c r="AZ49" s="113"/>
      <c r="BA49" s="15"/>
      <c r="BC49" s="34"/>
      <c r="BE49" s="113"/>
      <c r="BF49" s="15"/>
      <c r="BH49" s="34"/>
      <c r="BJ49" s="113"/>
      <c r="BK49" s="15"/>
      <c r="BM49" s="34"/>
      <c r="BO49" s="113"/>
      <c r="BP49" s="15"/>
      <c r="BR49" s="34"/>
      <c r="BT49" s="113"/>
      <c r="BU49" s="15"/>
      <c r="BW49" s="34"/>
      <c r="BY49" s="113"/>
      <c r="BZ49" s="15"/>
      <c r="CB49" s="34"/>
      <c r="CD49" s="113"/>
      <c r="CE49" s="15"/>
      <c r="CG49" s="34"/>
      <c r="CI49" s="113"/>
      <c r="CJ49" s="15"/>
      <c r="CL49" s="34"/>
      <c r="CN49" s="113"/>
      <c r="CO49" s="15"/>
      <c r="CQ49" s="34"/>
      <c r="CS49" s="113"/>
      <c r="CT49" s="15"/>
      <c r="CV49" s="34"/>
      <c r="CX49" s="113"/>
      <c r="CY49" s="15"/>
      <c r="DA49" s="34"/>
      <c r="DC49" s="113"/>
      <c r="DD49" s="15"/>
      <c r="DF49" s="34"/>
      <c r="DH49" s="113"/>
      <c r="DI49" s="15"/>
      <c r="DK49" s="34"/>
      <c r="DM49" s="113"/>
      <c r="DN49" s="15"/>
      <c r="DP49" s="34"/>
      <c r="DR49" s="113"/>
      <c r="DS49" s="15"/>
      <c r="DU49" s="34"/>
      <c r="DW49" s="113"/>
    </row>
    <row r="50" spans="1:127" ht="13.5" customHeight="1" x14ac:dyDescent="0.25">
      <c r="A50" s="61"/>
      <c r="C50" s="15"/>
      <c r="E50" s="34"/>
      <c r="G50" s="113"/>
      <c r="H50" s="15"/>
      <c r="J50" s="34"/>
      <c r="L50" s="113"/>
      <c r="M50" s="15"/>
      <c r="O50" s="34"/>
      <c r="Q50" s="113"/>
      <c r="R50" s="15"/>
      <c r="T50" s="34"/>
      <c r="V50" s="113"/>
      <c r="W50" s="15"/>
      <c r="Y50" s="34"/>
      <c r="AA50" s="113"/>
      <c r="AB50" s="15"/>
      <c r="AD50" s="34"/>
      <c r="AF50" s="113"/>
      <c r="AG50" s="15"/>
      <c r="AI50" s="34"/>
      <c r="AK50" s="113"/>
      <c r="AL50" s="15"/>
      <c r="AN50" s="34"/>
      <c r="AP50" s="113"/>
      <c r="AQ50" s="15"/>
      <c r="AS50" s="34"/>
      <c r="AU50" s="113"/>
      <c r="AV50" s="15"/>
      <c r="AX50" s="34"/>
      <c r="AZ50" s="113"/>
      <c r="BA50" s="15"/>
      <c r="BC50" s="34"/>
      <c r="BE50" s="113"/>
      <c r="BF50" s="15"/>
      <c r="BH50" s="34"/>
      <c r="BJ50" s="113"/>
      <c r="BK50" s="15"/>
      <c r="BM50" s="34"/>
      <c r="BO50" s="113"/>
      <c r="BP50" s="15"/>
      <c r="BR50" s="34"/>
      <c r="BT50" s="113"/>
      <c r="BU50" s="15"/>
      <c r="BW50" s="34"/>
      <c r="BY50" s="113"/>
      <c r="BZ50" s="15"/>
      <c r="CB50" s="34"/>
      <c r="CD50" s="113"/>
      <c r="CE50" s="15"/>
      <c r="CG50" s="34"/>
      <c r="CI50" s="113"/>
      <c r="CJ50" s="15"/>
      <c r="CL50" s="34"/>
      <c r="CN50" s="113"/>
      <c r="CO50" s="15"/>
      <c r="CQ50" s="34"/>
      <c r="CS50" s="113"/>
      <c r="CT50" s="15"/>
      <c r="CV50" s="34"/>
      <c r="CX50" s="113"/>
      <c r="CY50" s="15"/>
      <c r="DA50" s="34"/>
      <c r="DC50" s="113"/>
      <c r="DD50" s="15"/>
      <c r="DF50" s="34"/>
      <c r="DH50" s="113"/>
      <c r="DI50" s="15"/>
      <c r="DK50" s="34"/>
      <c r="DM50" s="113"/>
      <c r="DN50" s="15"/>
      <c r="DP50" s="34"/>
      <c r="DR50" s="113"/>
      <c r="DS50" s="15"/>
      <c r="DU50" s="34"/>
      <c r="DW50" s="113"/>
    </row>
    <row r="51" spans="1:127" ht="13.5" customHeight="1" x14ac:dyDescent="0.25">
      <c r="A51" s="61"/>
      <c r="C51" s="15"/>
      <c r="E51" s="34"/>
      <c r="G51" s="113"/>
      <c r="H51" s="15"/>
      <c r="J51" s="34"/>
      <c r="L51" s="113"/>
      <c r="M51" s="15"/>
      <c r="O51" s="34"/>
      <c r="Q51" s="113"/>
      <c r="R51" s="15"/>
      <c r="T51" s="34"/>
      <c r="V51" s="113"/>
      <c r="W51" s="15"/>
      <c r="Y51" s="34"/>
      <c r="AA51" s="113"/>
      <c r="AB51" s="15"/>
      <c r="AD51" s="34"/>
      <c r="AF51" s="113"/>
      <c r="AG51" s="15"/>
      <c r="AI51" s="34"/>
      <c r="AK51" s="113"/>
      <c r="AL51" s="15"/>
      <c r="AN51" s="34"/>
      <c r="AP51" s="113"/>
      <c r="AQ51" s="15"/>
      <c r="AS51" s="34"/>
      <c r="AU51" s="113"/>
      <c r="AV51" s="15"/>
      <c r="AX51" s="34"/>
      <c r="AZ51" s="113"/>
      <c r="BA51" s="15"/>
      <c r="BC51" s="34"/>
      <c r="BE51" s="113"/>
      <c r="BF51" s="15"/>
      <c r="BH51" s="34"/>
      <c r="BJ51" s="113"/>
      <c r="BK51" s="15"/>
      <c r="BM51" s="34"/>
      <c r="BO51" s="113"/>
      <c r="BP51" s="15"/>
      <c r="BR51" s="34"/>
      <c r="BT51" s="113"/>
      <c r="BU51" s="15"/>
      <c r="BW51" s="34"/>
      <c r="BY51" s="113"/>
      <c r="BZ51" s="15"/>
      <c r="CB51" s="34"/>
      <c r="CD51" s="113"/>
      <c r="CE51" s="15"/>
      <c r="CG51" s="34"/>
      <c r="CI51" s="113"/>
      <c r="CJ51" s="15"/>
      <c r="CL51" s="34"/>
      <c r="CN51" s="113"/>
      <c r="CO51" s="15"/>
      <c r="CQ51" s="34"/>
      <c r="CS51" s="113"/>
      <c r="CT51" s="15"/>
      <c r="CV51" s="34"/>
      <c r="CX51" s="113"/>
      <c r="CY51" s="15"/>
      <c r="DA51" s="34"/>
      <c r="DC51" s="113"/>
      <c r="DD51" s="15"/>
      <c r="DF51" s="34"/>
      <c r="DH51" s="113"/>
      <c r="DI51" s="15"/>
      <c r="DK51" s="34"/>
      <c r="DM51" s="113"/>
      <c r="DN51" s="15"/>
      <c r="DP51" s="34"/>
      <c r="DR51" s="113"/>
      <c r="DS51" s="15"/>
      <c r="DU51" s="34"/>
      <c r="DW51" s="113"/>
    </row>
    <row r="52" spans="1:127" ht="13.5" customHeight="1" x14ac:dyDescent="0.25">
      <c r="A52" s="61"/>
      <c r="C52" s="15"/>
      <c r="E52" s="34"/>
      <c r="G52" s="113"/>
      <c r="H52" s="15"/>
      <c r="J52" s="34"/>
      <c r="L52" s="113"/>
      <c r="M52" s="15"/>
      <c r="O52" s="34"/>
      <c r="Q52" s="113"/>
      <c r="R52" s="15"/>
      <c r="T52" s="34"/>
      <c r="V52" s="113"/>
      <c r="W52" s="15"/>
      <c r="Y52" s="34"/>
      <c r="AA52" s="113"/>
      <c r="AB52" s="15"/>
      <c r="AD52" s="34"/>
      <c r="AF52" s="113"/>
      <c r="AG52" s="15"/>
      <c r="AI52" s="34"/>
      <c r="AK52" s="113"/>
      <c r="AL52" s="15"/>
      <c r="AN52" s="34"/>
      <c r="AP52" s="113"/>
      <c r="AQ52" s="15"/>
      <c r="AS52" s="34"/>
      <c r="AU52" s="113"/>
      <c r="AV52" s="15"/>
      <c r="AX52" s="34"/>
      <c r="AZ52" s="113"/>
      <c r="BA52" s="15"/>
      <c r="BC52" s="34"/>
      <c r="BE52" s="113"/>
      <c r="BF52" s="15"/>
      <c r="BH52" s="34"/>
      <c r="BJ52" s="113"/>
      <c r="BK52" s="15"/>
      <c r="BM52" s="34"/>
      <c r="BO52" s="113"/>
      <c r="BP52" s="15"/>
      <c r="BR52" s="34"/>
      <c r="BT52" s="113"/>
      <c r="BU52" s="15"/>
      <c r="BW52" s="34"/>
      <c r="BY52" s="113"/>
      <c r="BZ52" s="15"/>
      <c r="CB52" s="34"/>
      <c r="CD52" s="113"/>
      <c r="CE52" s="15"/>
      <c r="CG52" s="34"/>
      <c r="CI52" s="113"/>
      <c r="CJ52" s="15"/>
      <c r="CL52" s="34"/>
      <c r="CN52" s="113"/>
      <c r="CO52" s="15"/>
      <c r="CQ52" s="34"/>
      <c r="CS52" s="113"/>
      <c r="CT52" s="15"/>
      <c r="CV52" s="34"/>
      <c r="CX52" s="113"/>
      <c r="CY52" s="15"/>
      <c r="DA52" s="34"/>
      <c r="DC52" s="113"/>
      <c r="DD52" s="15"/>
      <c r="DF52" s="34"/>
      <c r="DH52" s="113"/>
      <c r="DI52" s="15"/>
      <c r="DK52" s="34"/>
      <c r="DM52" s="113"/>
      <c r="DN52" s="15"/>
      <c r="DP52" s="34"/>
      <c r="DR52" s="113"/>
      <c r="DS52" s="15"/>
      <c r="DU52" s="34"/>
      <c r="DW52" s="113"/>
    </row>
    <row r="53" spans="1:127" ht="13.5" customHeight="1" x14ac:dyDescent="0.25">
      <c r="A53" s="61"/>
      <c r="C53" s="15"/>
      <c r="E53" s="34"/>
      <c r="G53" s="113"/>
      <c r="H53" s="15"/>
      <c r="J53" s="34"/>
      <c r="L53" s="113"/>
      <c r="M53" s="15"/>
      <c r="O53" s="34"/>
      <c r="Q53" s="113"/>
      <c r="R53" s="15"/>
      <c r="T53" s="34"/>
      <c r="V53" s="113"/>
      <c r="W53" s="15"/>
      <c r="Y53" s="34"/>
      <c r="AA53" s="113"/>
      <c r="AB53" s="15"/>
      <c r="AD53" s="34"/>
      <c r="AF53" s="113"/>
      <c r="AG53" s="15"/>
      <c r="AI53" s="34"/>
      <c r="AK53" s="113"/>
      <c r="AL53" s="15"/>
      <c r="AN53" s="34"/>
      <c r="AP53" s="113"/>
      <c r="AQ53" s="15"/>
      <c r="AS53" s="34"/>
      <c r="AU53" s="113"/>
      <c r="AV53" s="15"/>
      <c r="AX53" s="34"/>
      <c r="AZ53" s="113"/>
      <c r="BA53" s="15"/>
      <c r="BC53" s="34"/>
      <c r="BE53" s="113"/>
      <c r="BF53" s="15"/>
      <c r="BH53" s="34"/>
      <c r="BJ53" s="113"/>
      <c r="BK53" s="15"/>
      <c r="BM53" s="34"/>
      <c r="BO53" s="113"/>
      <c r="BP53" s="15"/>
      <c r="BR53" s="34"/>
      <c r="BT53" s="113"/>
      <c r="BU53" s="15"/>
      <c r="BW53" s="34"/>
      <c r="BY53" s="113"/>
      <c r="BZ53" s="15"/>
      <c r="CB53" s="34"/>
      <c r="CD53" s="113"/>
      <c r="CE53" s="15"/>
      <c r="CG53" s="34"/>
      <c r="CI53" s="113"/>
      <c r="CJ53" s="15"/>
      <c r="CL53" s="34"/>
      <c r="CN53" s="113"/>
      <c r="CO53" s="15"/>
      <c r="CQ53" s="34"/>
      <c r="CS53" s="113"/>
      <c r="CT53" s="15"/>
      <c r="CV53" s="34"/>
      <c r="CX53" s="113"/>
      <c r="CY53" s="15"/>
      <c r="DA53" s="34"/>
      <c r="DC53" s="113"/>
      <c r="DD53" s="15"/>
      <c r="DF53" s="34"/>
      <c r="DH53" s="113"/>
      <c r="DI53" s="15"/>
      <c r="DK53" s="34"/>
      <c r="DM53" s="113"/>
      <c r="DN53" s="15"/>
      <c r="DP53" s="34"/>
      <c r="DR53" s="113"/>
      <c r="DS53" s="15"/>
      <c r="DU53" s="34"/>
      <c r="DW53" s="113"/>
    </row>
    <row r="54" spans="1:127" ht="13.5" customHeight="1" x14ac:dyDescent="0.25">
      <c r="A54" s="61"/>
      <c r="C54" s="15"/>
      <c r="E54" s="34"/>
      <c r="G54" s="113"/>
      <c r="H54" s="15"/>
      <c r="J54" s="34"/>
      <c r="L54" s="113"/>
      <c r="M54" s="15"/>
      <c r="O54" s="34"/>
      <c r="Q54" s="113"/>
      <c r="R54" s="15"/>
      <c r="T54" s="34"/>
      <c r="V54" s="113"/>
      <c r="W54" s="15"/>
      <c r="Y54" s="34"/>
      <c r="AA54" s="113"/>
      <c r="AB54" s="15"/>
      <c r="AD54" s="34"/>
      <c r="AF54" s="113"/>
      <c r="AG54" s="15"/>
      <c r="AI54" s="34"/>
      <c r="AK54" s="113"/>
      <c r="AL54" s="15"/>
      <c r="AN54" s="34"/>
      <c r="AP54" s="113"/>
      <c r="AQ54" s="15"/>
      <c r="AS54" s="34"/>
      <c r="AU54" s="113"/>
      <c r="AV54" s="15"/>
      <c r="AX54" s="34"/>
      <c r="AZ54" s="113"/>
      <c r="BA54" s="15"/>
      <c r="BC54" s="34"/>
      <c r="BE54" s="113"/>
      <c r="BF54" s="15"/>
      <c r="BH54" s="34"/>
      <c r="BJ54" s="113"/>
      <c r="BK54" s="15"/>
      <c r="BM54" s="34"/>
      <c r="BO54" s="113"/>
      <c r="BP54" s="15"/>
      <c r="BR54" s="34"/>
      <c r="BT54" s="113"/>
      <c r="BU54" s="15"/>
      <c r="BW54" s="34"/>
      <c r="BY54" s="113"/>
      <c r="BZ54" s="15"/>
      <c r="CB54" s="34"/>
      <c r="CD54" s="113"/>
      <c r="CE54" s="15"/>
      <c r="CG54" s="34"/>
      <c r="CI54" s="113"/>
      <c r="CJ54" s="15"/>
      <c r="CL54" s="34"/>
      <c r="CN54" s="113"/>
      <c r="CO54" s="15"/>
      <c r="CQ54" s="34"/>
      <c r="CS54" s="113"/>
      <c r="CT54" s="15"/>
      <c r="CV54" s="34"/>
      <c r="CX54" s="113"/>
      <c r="CY54" s="15"/>
      <c r="DA54" s="34"/>
      <c r="DC54" s="113"/>
      <c r="DD54" s="15"/>
      <c r="DF54" s="34"/>
      <c r="DH54" s="113"/>
      <c r="DI54" s="15"/>
      <c r="DK54" s="34"/>
      <c r="DM54" s="113"/>
      <c r="DN54" s="15"/>
      <c r="DP54" s="34"/>
      <c r="DR54" s="113"/>
      <c r="DS54" s="15"/>
      <c r="DU54" s="34"/>
      <c r="DW54" s="113"/>
    </row>
    <row r="55" spans="1:127" ht="13.5" customHeight="1" x14ac:dyDescent="0.25">
      <c r="A55" s="61"/>
      <c r="C55" s="15"/>
      <c r="E55" s="34"/>
      <c r="G55" s="113"/>
      <c r="H55" s="15"/>
      <c r="J55" s="34"/>
      <c r="L55" s="113"/>
      <c r="M55" s="15"/>
      <c r="O55" s="34"/>
      <c r="Q55" s="113"/>
      <c r="R55" s="15"/>
      <c r="T55" s="34"/>
      <c r="V55" s="113"/>
      <c r="W55" s="15"/>
      <c r="Y55" s="34"/>
      <c r="AA55" s="113"/>
      <c r="AB55" s="15"/>
      <c r="AD55" s="34"/>
      <c r="AF55" s="113"/>
      <c r="AG55" s="15"/>
      <c r="AI55" s="34"/>
      <c r="AK55" s="113"/>
      <c r="AL55" s="15"/>
      <c r="AN55" s="34"/>
      <c r="AP55" s="113"/>
      <c r="AQ55" s="15"/>
      <c r="AS55" s="34"/>
      <c r="AU55" s="113"/>
      <c r="AV55" s="15"/>
      <c r="AX55" s="34"/>
      <c r="AZ55" s="113"/>
      <c r="BA55" s="15"/>
      <c r="BC55" s="34"/>
      <c r="BE55" s="113"/>
      <c r="BF55" s="15"/>
      <c r="BH55" s="34"/>
      <c r="BJ55" s="113"/>
      <c r="BK55" s="15"/>
      <c r="BM55" s="34"/>
      <c r="BO55" s="113"/>
      <c r="BP55" s="15"/>
      <c r="BR55" s="34"/>
      <c r="BT55" s="113"/>
      <c r="BU55" s="15"/>
      <c r="BW55" s="34"/>
      <c r="BY55" s="113"/>
      <c r="BZ55" s="15"/>
      <c r="CB55" s="34"/>
      <c r="CD55" s="113"/>
      <c r="CE55" s="15"/>
      <c r="CG55" s="34"/>
      <c r="CI55" s="113"/>
      <c r="CJ55" s="15"/>
      <c r="CL55" s="34"/>
      <c r="CN55" s="113"/>
      <c r="CO55" s="15"/>
      <c r="CQ55" s="34"/>
      <c r="CS55" s="113"/>
      <c r="CT55" s="15"/>
      <c r="CV55" s="34"/>
      <c r="CX55" s="113"/>
      <c r="CY55" s="15"/>
      <c r="DA55" s="34"/>
      <c r="DC55" s="113"/>
      <c r="DD55" s="15"/>
      <c r="DF55" s="34"/>
      <c r="DH55" s="113"/>
      <c r="DI55" s="15"/>
      <c r="DK55" s="34"/>
      <c r="DM55" s="113"/>
      <c r="DN55" s="15"/>
      <c r="DP55" s="34"/>
      <c r="DR55" s="113"/>
      <c r="DS55" s="15"/>
      <c r="DU55" s="34"/>
      <c r="DW55" s="113"/>
    </row>
    <row r="56" spans="1:127" ht="13.5" customHeight="1" x14ac:dyDescent="0.25">
      <c r="A56" s="61"/>
      <c r="C56" s="15"/>
      <c r="E56" s="34"/>
      <c r="G56" s="113"/>
      <c r="H56" s="15"/>
      <c r="J56" s="34"/>
      <c r="L56" s="113"/>
      <c r="M56" s="15"/>
      <c r="O56" s="34"/>
      <c r="Q56" s="113"/>
      <c r="R56" s="15"/>
      <c r="T56" s="34"/>
      <c r="V56" s="113"/>
      <c r="W56" s="15"/>
      <c r="Y56" s="34"/>
      <c r="AA56" s="113"/>
      <c r="AB56" s="15"/>
      <c r="AD56" s="34"/>
      <c r="AF56" s="113"/>
      <c r="AG56" s="15"/>
      <c r="AI56" s="34"/>
      <c r="AK56" s="113"/>
      <c r="AL56" s="15"/>
      <c r="AN56" s="34"/>
      <c r="AP56" s="113"/>
      <c r="AQ56" s="15"/>
      <c r="AS56" s="34"/>
      <c r="AU56" s="113"/>
      <c r="AV56" s="15"/>
      <c r="AX56" s="34"/>
      <c r="AZ56" s="113"/>
      <c r="BA56" s="15"/>
      <c r="BC56" s="34"/>
      <c r="BE56" s="113"/>
      <c r="BF56" s="15"/>
      <c r="BH56" s="34"/>
      <c r="BJ56" s="113"/>
      <c r="BK56" s="15"/>
      <c r="BM56" s="34"/>
      <c r="BO56" s="113"/>
      <c r="BP56" s="15"/>
      <c r="BR56" s="34"/>
      <c r="BT56" s="113"/>
      <c r="BU56" s="15"/>
      <c r="BW56" s="34"/>
      <c r="BY56" s="113"/>
      <c r="BZ56" s="15"/>
      <c r="CB56" s="34"/>
      <c r="CD56" s="113"/>
      <c r="CE56" s="15"/>
      <c r="CG56" s="34"/>
      <c r="CI56" s="113"/>
      <c r="CJ56" s="15"/>
      <c r="CL56" s="34"/>
      <c r="CN56" s="113"/>
      <c r="CO56" s="15"/>
      <c r="CQ56" s="34"/>
      <c r="CS56" s="113"/>
      <c r="CT56" s="15"/>
      <c r="CV56" s="34"/>
      <c r="CX56" s="113"/>
      <c r="CY56" s="15"/>
      <c r="DA56" s="34"/>
      <c r="DC56" s="113"/>
      <c r="DD56" s="15"/>
      <c r="DF56" s="34"/>
      <c r="DH56" s="113"/>
      <c r="DI56" s="15"/>
      <c r="DK56" s="34"/>
      <c r="DM56" s="113"/>
      <c r="DN56" s="15"/>
      <c r="DP56" s="34"/>
      <c r="DR56" s="113"/>
      <c r="DS56" s="15"/>
      <c r="DU56" s="34"/>
      <c r="DW56" s="113"/>
    </row>
    <row r="57" spans="1:127" ht="13.5" customHeight="1" x14ac:dyDescent="0.25">
      <c r="A57" s="61"/>
      <c r="C57" s="15"/>
      <c r="E57" s="34"/>
      <c r="G57" s="113"/>
      <c r="H57" s="15"/>
      <c r="J57" s="34"/>
      <c r="L57" s="113"/>
      <c r="M57" s="15"/>
      <c r="O57" s="34"/>
      <c r="Q57" s="113"/>
      <c r="R57" s="15"/>
      <c r="T57" s="34"/>
      <c r="V57" s="113"/>
      <c r="W57" s="15"/>
      <c r="Y57" s="34"/>
      <c r="AA57" s="113"/>
      <c r="AB57" s="15"/>
      <c r="AD57" s="34"/>
      <c r="AF57" s="113"/>
      <c r="AG57" s="15"/>
      <c r="AI57" s="34"/>
      <c r="AK57" s="113"/>
      <c r="AL57" s="15"/>
      <c r="AN57" s="34"/>
      <c r="AP57" s="113"/>
      <c r="AQ57" s="15"/>
      <c r="AS57" s="34"/>
      <c r="AU57" s="113"/>
      <c r="AV57" s="15"/>
      <c r="AX57" s="34"/>
      <c r="AZ57" s="113"/>
      <c r="BA57" s="15"/>
      <c r="BC57" s="34"/>
      <c r="BE57" s="113"/>
      <c r="BF57" s="15"/>
      <c r="BH57" s="34"/>
      <c r="BJ57" s="113"/>
      <c r="BK57" s="15"/>
      <c r="BM57" s="34"/>
      <c r="BO57" s="113"/>
      <c r="BP57" s="15"/>
      <c r="BR57" s="34"/>
      <c r="BT57" s="113"/>
      <c r="BU57" s="15"/>
      <c r="BW57" s="34"/>
      <c r="BY57" s="113"/>
      <c r="BZ57" s="15"/>
      <c r="CB57" s="34"/>
      <c r="CD57" s="113"/>
      <c r="CE57" s="15"/>
      <c r="CG57" s="34"/>
      <c r="CI57" s="113"/>
      <c r="CJ57" s="15"/>
      <c r="CL57" s="34"/>
      <c r="CN57" s="113"/>
      <c r="CO57" s="15"/>
      <c r="CQ57" s="34"/>
      <c r="CS57" s="113"/>
      <c r="CT57" s="15"/>
      <c r="CV57" s="34"/>
      <c r="CX57" s="113"/>
      <c r="CY57" s="15"/>
      <c r="DA57" s="34"/>
      <c r="DC57" s="113"/>
      <c r="DD57" s="15"/>
      <c r="DF57" s="34"/>
      <c r="DH57" s="113"/>
      <c r="DI57" s="15"/>
      <c r="DK57" s="34"/>
      <c r="DM57" s="113"/>
      <c r="DN57" s="15"/>
      <c r="DP57" s="34"/>
      <c r="DR57" s="113"/>
      <c r="DS57" s="15"/>
      <c r="DU57" s="34"/>
      <c r="DW57" s="113"/>
    </row>
    <row r="58" spans="1:127" ht="13.5" customHeight="1" x14ac:dyDescent="0.25">
      <c r="A58" s="61"/>
      <c r="C58" s="15"/>
      <c r="E58" s="34"/>
      <c r="G58" s="113"/>
      <c r="H58" s="15"/>
      <c r="J58" s="34"/>
      <c r="L58" s="113"/>
      <c r="M58" s="15"/>
      <c r="O58" s="34"/>
      <c r="Q58" s="113"/>
      <c r="R58" s="15"/>
      <c r="T58" s="34"/>
      <c r="V58" s="113"/>
      <c r="W58" s="15"/>
      <c r="Y58" s="34"/>
      <c r="AA58" s="113"/>
      <c r="AB58" s="15"/>
      <c r="AD58" s="34"/>
      <c r="AF58" s="113"/>
      <c r="AG58" s="15"/>
      <c r="AI58" s="34"/>
      <c r="AK58" s="113"/>
      <c r="AL58" s="15"/>
      <c r="AN58" s="34"/>
      <c r="AP58" s="113"/>
      <c r="AQ58" s="15"/>
      <c r="AS58" s="34"/>
      <c r="AU58" s="113"/>
      <c r="AV58" s="15"/>
      <c r="AX58" s="34"/>
      <c r="AZ58" s="113"/>
      <c r="BA58" s="15"/>
      <c r="BC58" s="34"/>
      <c r="BE58" s="113"/>
      <c r="BF58" s="15"/>
      <c r="BH58" s="34"/>
      <c r="BJ58" s="113"/>
      <c r="BK58" s="15"/>
      <c r="BM58" s="34"/>
      <c r="BO58" s="113"/>
      <c r="BP58" s="15"/>
      <c r="BR58" s="34"/>
      <c r="BT58" s="113"/>
      <c r="BU58" s="15"/>
      <c r="BW58" s="34"/>
      <c r="BY58" s="113"/>
      <c r="BZ58" s="15"/>
      <c r="CB58" s="34"/>
      <c r="CD58" s="113"/>
      <c r="CE58" s="15"/>
      <c r="CG58" s="34"/>
      <c r="CI58" s="113"/>
      <c r="CJ58" s="15"/>
      <c r="CL58" s="34"/>
      <c r="CN58" s="113"/>
      <c r="CO58" s="15"/>
      <c r="CQ58" s="34"/>
      <c r="CS58" s="113"/>
      <c r="CT58" s="15"/>
      <c r="CV58" s="34"/>
      <c r="CX58" s="113"/>
      <c r="CY58" s="15"/>
      <c r="DA58" s="34"/>
      <c r="DC58" s="113"/>
      <c r="DD58" s="15"/>
      <c r="DF58" s="34"/>
      <c r="DH58" s="113"/>
      <c r="DI58" s="15"/>
      <c r="DK58" s="34"/>
      <c r="DM58" s="113"/>
      <c r="DN58" s="15"/>
      <c r="DP58" s="34"/>
      <c r="DR58" s="113"/>
      <c r="DS58" s="15"/>
      <c r="DU58" s="34"/>
      <c r="DW58" s="113"/>
    </row>
    <row r="59" spans="1:127" ht="13.5" customHeight="1" x14ac:dyDescent="0.25">
      <c r="A59" s="61"/>
      <c r="C59" s="15"/>
      <c r="E59" s="34"/>
      <c r="G59" s="113"/>
      <c r="H59" s="15"/>
      <c r="J59" s="34"/>
      <c r="L59" s="113"/>
      <c r="M59" s="15"/>
      <c r="O59" s="34"/>
      <c r="Q59" s="113"/>
      <c r="R59" s="15"/>
      <c r="T59" s="34"/>
      <c r="V59" s="113"/>
      <c r="W59" s="15"/>
      <c r="Y59" s="34"/>
      <c r="AA59" s="113"/>
      <c r="AB59" s="15"/>
      <c r="AD59" s="34"/>
      <c r="AF59" s="113"/>
      <c r="AG59" s="15"/>
      <c r="AI59" s="34"/>
      <c r="AK59" s="113"/>
      <c r="AL59" s="15"/>
      <c r="AN59" s="34"/>
      <c r="AP59" s="113"/>
      <c r="AQ59" s="15"/>
      <c r="AS59" s="34"/>
      <c r="AU59" s="113"/>
      <c r="AV59" s="15"/>
      <c r="AX59" s="34"/>
      <c r="AZ59" s="113"/>
      <c r="BA59" s="15"/>
      <c r="BC59" s="34"/>
      <c r="BE59" s="113"/>
      <c r="BF59" s="15"/>
      <c r="BH59" s="34"/>
      <c r="BJ59" s="113"/>
      <c r="BK59" s="15"/>
      <c r="BM59" s="34"/>
      <c r="BO59" s="113"/>
      <c r="BP59" s="15"/>
      <c r="BR59" s="34"/>
      <c r="BT59" s="113"/>
      <c r="BU59" s="15"/>
      <c r="BW59" s="34"/>
      <c r="BY59" s="113"/>
      <c r="BZ59" s="15"/>
      <c r="CB59" s="34"/>
      <c r="CD59" s="113"/>
      <c r="CE59" s="15"/>
      <c r="CG59" s="34"/>
      <c r="CI59" s="113"/>
      <c r="CJ59" s="15"/>
      <c r="CL59" s="34"/>
      <c r="CN59" s="113"/>
      <c r="CO59" s="15"/>
      <c r="CQ59" s="34"/>
      <c r="CS59" s="113"/>
      <c r="CT59" s="15"/>
      <c r="CV59" s="34"/>
      <c r="CX59" s="113"/>
      <c r="CY59" s="15"/>
      <c r="DA59" s="34"/>
      <c r="DC59" s="113"/>
      <c r="DD59" s="15"/>
      <c r="DF59" s="34"/>
      <c r="DH59" s="113"/>
      <c r="DI59" s="15"/>
      <c r="DK59" s="34"/>
      <c r="DM59" s="113"/>
      <c r="DN59" s="15"/>
      <c r="DP59" s="34"/>
      <c r="DR59" s="113"/>
      <c r="DS59" s="15"/>
      <c r="DU59" s="34"/>
      <c r="DW59" s="113"/>
    </row>
    <row r="60" spans="1:127" ht="13.5" customHeight="1" x14ac:dyDescent="0.25">
      <c r="A60" s="61"/>
      <c r="C60" s="15"/>
      <c r="E60" s="34"/>
      <c r="G60" s="113"/>
      <c r="H60" s="15"/>
      <c r="J60" s="34"/>
      <c r="L60" s="113"/>
      <c r="M60" s="15"/>
      <c r="O60" s="34"/>
      <c r="Q60" s="113"/>
      <c r="R60" s="15"/>
      <c r="T60" s="34"/>
      <c r="V60" s="113"/>
      <c r="W60" s="15"/>
      <c r="Y60" s="34"/>
      <c r="AA60" s="113"/>
      <c r="AB60" s="15"/>
      <c r="AD60" s="34"/>
      <c r="AF60" s="113"/>
      <c r="AG60" s="15"/>
      <c r="AI60" s="34"/>
      <c r="AK60" s="113"/>
      <c r="AL60" s="15"/>
      <c r="AN60" s="34"/>
      <c r="AP60" s="113"/>
      <c r="AQ60" s="15"/>
      <c r="AS60" s="34"/>
      <c r="AU60" s="113"/>
      <c r="AV60" s="15"/>
      <c r="AX60" s="34"/>
      <c r="AZ60" s="113"/>
      <c r="BA60" s="15"/>
      <c r="BC60" s="34"/>
      <c r="BE60" s="113"/>
      <c r="BF60" s="15"/>
      <c r="BH60" s="34"/>
      <c r="BJ60" s="113"/>
      <c r="BK60" s="15"/>
      <c r="BM60" s="34"/>
      <c r="BO60" s="113"/>
      <c r="BP60" s="15"/>
      <c r="BR60" s="34"/>
      <c r="BT60" s="113"/>
      <c r="BU60" s="15"/>
      <c r="BW60" s="34"/>
      <c r="BY60" s="113"/>
      <c r="BZ60" s="15"/>
      <c r="CB60" s="34"/>
      <c r="CD60" s="113"/>
      <c r="CE60" s="15"/>
      <c r="CG60" s="34"/>
      <c r="CI60" s="113"/>
      <c r="CJ60" s="15"/>
      <c r="CL60" s="34"/>
      <c r="CN60" s="113"/>
      <c r="CO60" s="15"/>
      <c r="CQ60" s="34"/>
      <c r="CS60" s="113"/>
      <c r="CT60" s="15"/>
      <c r="CV60" s="34"/>
      <c r="CX60" s="113"/>
      <c r="CY60" s="15"/>
      <c r="DA60" s="34"/>
      <c r="DC60" s="113"/>
      <c r="DD60" s="15"/>
      <c r="DF60" s="34"/>
      <c r="DH60" s="113"/>
      <c r="DI60" s="15"/>
      <c r="DK60" s="34"/>
      <c r="DM60" s="113"/>
      <c r="DN60" s="15"/>
      <c r="DP60" s="34"/>
      <c r="DR60" s="113"/>
      <c r="DS60" s="15"/>
      <c r="DU60" s="34"/>
      <c r="DW60" s="113"/>
    </row>
    <row r="61" spans="1:127" ht="13.5" customHeight="1" x14ac:dyDescent="0.25">
      <c r="A61" s="61"/>
      <c r="C61" s="15"/>
      <c r="E61" s="34"/>
      <c r="G61" s="113"/>
      <c r="H61" s="15"/>
      <c r="J61" s="34"/>
      <c r="L61" s="113"/>
      <c r="M61" s="15"/>
      <c r="O61" s="34"/>
      <c r="Q61" s="113"/>
      <c r="R61" s="15"/>
      <c r="T61" s="34"/>
      <c r="V61" s="113"/>
      <c r="W61" s="15"/>
      <c r="Y61" s="34"/>
      <c r="AA61" s="113"/>
      <c r="AB61" s="15"/>
      <c r="AD61" s="34"/>
      <c r="AF61" s="113"/>
      <c r="AG61" s="15"/>
      <c r="AI61" s="34"/>
      <c r="AK61" s="113"/>
      <c r="AL61" s="15"/>
      <c r="AN61" s="34"/>
      <c r="AP61" s="113"/>
      <c r="AQ61" s="15"/>
      <c r="AS61" s="34"/>
      <c r="AU61" s="113"/>
      <c r="AV61" s="15"/>
      <c r="AX61" s="34"/>
      <c r="AZ61" s="113"/>
      <c r="BA61" s="15"/>
      <c r="BC61" s="34"/>
      <c r="BE61" s="113"/>
      <c r="BF61" s="15"/>
      <c r="BH61" s="34"/>
      <c r="BJ61" s="113"/>
      <c r="BK61" s="15"/>
      <c r="BM61" s="34"/>
      <c r="BO61" s="113"/>
      <c r="BP61" s="15"/>
      <c r="BR61" s="34"/>
      <c r="BT61" s="113"/>
      <c r="BU61" s="15"/>
      <c r="BW61" s="34"/>
      <c r="BY61" s="113"/>
      <c r="BZ61" s="15"/>
      <c r="CB61" s="34"/>
      <c r="CD61" s="113"/>
      <c r="CE61" s="15"/>
      <c r="CG61" s="34"/>
      <c r="CI61" s="113"/>
      <c r="CJ61" s="15"/>
      <c r="CL61" s="34"/>
      <c r="CN61" s="113"/>
      <c r="CO61" s="15"/>
      <c r="CQ61" s="34"/>
      <c r="CS61" s="113"/>
      <c r="CT61" s="15"/>
      <c r="CV61" s="34"/>
      <c r="CX61" s="113"/>
      <c r="CY61" s="15"/>
      <c r="DA61" s="34"/>
      <c r="DC61" s="113"/>
      <c r="DD61" s="15"/>
      <c r="DF61" s="34"/>
      <c r="DH61" s="113"/>
      <c r="DI61" s="15"/>
      <c r="DK61" s="34"/>
      <c r="DM61" s="113"/>
      <c r="DN61" s="15"/>
      <c r="DP61" s="34"/>
      <c r="DR61" s="113"/>
      <c r="DS61" s="15"/>
      <c r="DU61" s="34"/>
      <c r="DW61" s="113"/>
    </row>
    <row r="62" spans="1:127" ht="13.5" customHeight="1" x14ac:dyDescent="0.25">
      <c r="A62" s="61"/>
      <c r="C62" s="15"/>
      <c r="E62" s="34"/>
      <c r="G62" s="113"/>
      <c r="H62" s="15"/>
      <c r="J62" s="34"/>
      <c r="L62" s="113"/>
      <c r="M62" s="15"/>
      <c r="O62" s="34"/>
      <c r="Q62" s="113"/>
      <c r="R62" s="15"/>
      <c r="T62" s="34"/>
      <c r="V62" s="113"/>
      <c r="W62" s="15"/>
      <c r="Y62" s="34"/>
      <c r="AA62" s="113"/>
      <c r="AB62" s="15"/>
      <c r="AD62" s="34"/>
      <c r="AF62" s="113"/>
      <c r="AG62" s="15"/>
      <c r="AI62" s="34"/>
      <c r="AK62" s="113"/>
      <c r="AL62" s="15"/>
      <c r="AN62" s="34"/>
      <c r="AP62" s="113"/>
      <c r="AQ62" s="15"/>
      <c r="AS62" s="34"/>
      <c r="AU62" s="113"/>
      <c r="AV62" s="15"/>
      <c r="AX62" s="34"/>
      <c r="AZ62" s="113"/>
      <c r="BA62" s="15"/>
      <c r="BC62" s="34"/>
      <c r="BE62" s="113"/>
      <c r="BF62" s="15"/>
      <c r="BH62" s="34"/>
      <c r="BJ62" s="113"/>
      <c r="BK62" s="15"/>
      <c r="BM62" s="34"/>
      <c r="BO62" s="113"/>
      <c r="BP62" s="15"/>
      <c r="BR62" s="34"/>
      <c r="BT62" s="113"/>
      <c r="BU62" s="15"/>
      <c r="BW62" s="34"/>
      <c r="BY62" s="113"/>
      <c r="BZ62" s="15"/>
      <c r="CB62" s="34"/>
      <c r="CD62" s="113"/>
      <c r="CE62" s="15"/>
      <c r="CG62" s="34"/>
      <c r="CI62" s="113"/>
      <c r="CJ62" s="15"/>
      <c r="CL62" s="34"/>
      <c r="CN62" s="113"/>
      <c r="CO62" s="15"/>
      <c r="CQ62" s="34"/>
      <c r="CS62" s="113"/>
      <c r="CT62" s="15"/>
      <c r="CV62" s="34"/>
      <c r="CX62" s="113"/>
      <c r="CY62" s="15"/>
      <c r="DA62" s="34"/>
      <c r="DC62" s="113"/>
      <c r="DD62" s="15"/>
      <c r="DF62" s="34"/>
      <c r="DH62" s="113"/>
      <c r="DI62" s="15"/>
      <c r="DK62" s="34"/>
      <c r="DM62" s="113"/>
      <c r="DN62" s="15"/>
      <c r="DP62" s="34"/>
      <c r="DR62" s="113"/>
      <c r="DS62" s="15"/>
      <c r="DU62" s="34"/>
      <c r="DW62" s="113"/>
    </row>
    <row r="63" spans="1:127" ht="13.5" customHeight="1" x14ac:dyDescent="0.25">
      <c r="A63" s="61"/>
      <c r="C63" s="15"/>
      <c r="E63" s="34"/>
      <c r="G63" s="113"/>
      <c r="H63" s="15"/>
      <c r="J63" s="34"/>
      <c r="L63" s="113"/>
      <c r="M63" s="15"/>
      <c r="O63" s="34"/>
      <c r="Q63" s="113"/>
      <c r="R63" s="15"/>
      <c r="T63" s="34"/>
      <c r="V63" s="113"/>
      <c r="W63" s="15"/>
      <c r="Y63" s="34"/>
      <c r="AA63" s="113"/>
      <c r="AB63" s="15"/>
      <c r="AD63" s="34"/>
      <c r="AF63" s="113"/>
      <c r="AG63" s="15"/>
      <c r="AI63" s="34"/>
      <c r="AK63" s="113"/>
      <c r="AL63" s="15"/>
      <c r="AN63" s="34"/>
      <c r="AP63" s="113"/>
      <c r="AQ63" s="15"/>
      <c r="AS63" s="34"/>
      <c r="AU63" s="113"/>
      <c r="AV63" s="15"/>
      <c r="AX63" s="34"/>
      <c r="AZ63" s="113"/>
      <c r="BA63" s="15"/>
      <c r="BC63" s="34"/>
      <c r="BE63" s="113"/>
      <c r="BF63" s="15"/>
      <c r="BH63" s="34"/>
      <c r="BJ63" s="113"/>
      <c r="BK63" s="15"/>
      <c r="BM63" s="34"/>
      <c r="BO63" s="113"/>
      <c r="BP63" s="15"/>
      <c r="BR63" s="34"/>
      <c r="BT63" s="113"/>
      <c r="BU63" s="15"/>
      <c r="BW63" s="34"/>
      <c r="BY63" s="113"/>
      <c r="BZ63" s="15"/>
      <c r="CB63" s="34"/>
      <c r="CD63" s="113"/>
      <c r="CE63" s="15"/>
      <c r="CG63" s="34"/>
      <c r="CI63" s="113"/>
      <c r="CJ63" s="15"/>
      <c r="CL63" s="34"/>
      <c r="CN63" s="113"/>
      <c r="CO63" s="15"/>
      <c r="CQ63" s="34"/>
      <c r="CS63" s="113"/>
      <c r="CT63" s="15"/>
      <c r="CV63" s="34"/>
      <c r="CX63" s="113"/>
      <c r="CY63" s="15"/>
      <c r="DA63" s="34"/>
      <c r="DC63" s="113"/>
      <c r="DD63" s="15"/>
      <c r="DF63" s="34"/>
      <c r="DH63" s="113"/>
      <c r="DI63" s="15"/>
      <c r="DK63" s="34"/>
      <c r="DM63" s="113"/>
      <c r="DN63" s="15"/>
      <c r="DP63" s="34"/>
      <c r="DR63" s="113"/>
      <c r="DS63" s="15"/>
      <c r="DU63" s="34"/>
      <c r="DW63" s="113"/>
    </row>
    <row r="64" spans="1:127" ht="13.5" customHeight="1" x14ac:dyDescent="0.25">
      <c r="A64" s="61"/>
      <c r="C64" s="15"/>
      <c r="E64" s="34"/>
      <c r="G64" s="113"/>
      <c r="H64" s="15"/>
      <c r="J64" s="34"/>
      <c r="L64" s="113"/>
      <c r="M64" s="15"/>
      <c r="O64" s="34"/>
      <c r="Q64" s="113"/>
      <c r="R64" s="15"/>
      <c r="T64" s="34"/>
      <c r="V64" s="113"/>
      <c r="W64" s="15"/>
      <c r="Y64" s="34"/>
      <c r="AA64" s="113"/>
      <c r="AB64" s="15"/>
      <c r="AD64" s="34"/>
      <c r="AF64" s="113"/>
      <c r="AG64" s="15"/>
      <c r="AI64" s="34"/>
      <c r="AK64" s="113"/>
      <c r="AL64" s="15"/>
      <c r="AN64" s="34"/>
      <c r="AP64" s="113"/>
      <c r="AQ64" s="15"/>
      <c r="AS64" s="34"/>
      <c r="AU64" s="113"/>
      <c r="AV64" s="15"/>
      <c r="AX64" s="34"/>
      <c r="AZ64" s="113"/>
      <c r="BA64" s="15"/>
      <c r="BC64" s="34"/>
      <c r="BE64" s="113"/>
      <c r="BF64" s="15"/>
      <c r="BH64" s="34"/>
      <c r="BJ64" s="113"/>
      <c r="BK64" s="15"/>
      <c r="BM64" s="34"/>
      <c r="BO64" s="113"/>
      <c r="BP64" s="15"/>
      <c r="BR64" s="34"/>
      <c r="BT64" s="113"/>
      <c r="BU64" s="15"/>
      <c r="BW64" s="34"/>
      <c r="BY64" s="113"/>
      <c r="BZ64" s="15"/>
      <c r="CB64" s="34"/>
      <c r="CD64" s="113"/>
      <c r="CE64" s="15"/>
      <c r="CG64" s="34"/>
      <c r="CI64" s="113"/>
      <c r="CJ64" s="15"/>
      <c r="CL64" s="34"/>
      <c r="CN64" s="113"/>
      <c r="CO64" s="15"/>
      <c r="CQ64" s="34"/>
      <c r="CS64" s="113"/>
      <c r="CT64" s="15"/>
      <c r="CV64" s="34"/>
      <c r="CX64" s="113"/>
      <c r="CY64" s="15"/>
      <c r="DA64" s="34"/>
      <c r="DC64" s="113"/>
      <c r="DD64" s="15"/>
      <c r="DF64" s="34"/>
      <c r="DH64" s="113"/>
      <c r="DI64" s="15"/>
      <c r="DK64" s="34"/>
      <c r="DM64" s="113"/>
      <c r="DN64" s="15"/>
      <c r="DP64" s="34"/>
      <c r="DR64" s="113"/>
      <c r="DS64" s="15"/>
      <c r="DU64" s="34"/>
      <c r="DW64" s="113"/>
    </row>
    <row r="65" spans="1:127" ht="13.5" customHeight="1" x14ac:dyDescent="0.25">
      <c r="A65" s="61"/>
      <c r="C65" s="15"/>
      <c r="E65" s="34"/>
      <c r="G65" s="113"/>
      <c r="H65" s="15"/>
      <c r="J65" s="34"/>
      <c r="L65" s="113"/>
      <c r="M65" s="15"/>
      <c r="O65" s="34"/>
      <c r="Q65" s="113"/>
      <c r="R65" s="15"/>
      <c r="T65" s="34"/>
      <c r="V65" s="113"/>
      <c r="W65" s="15"/>
      <c r="Y65" s="34"/>
      <c r="AA65" s="113"/>
      <c r="AB65" s="15"/>
      <c r="AD65" s="34"/>
      <c r="AF65" s="113"/>
      <c r="AG65" s="15"/>
      <c r="AI65" s="34"/>
      <c r="AK65" s="113"/>
      <c r="AL65" s="15"/>
      <c r="AN65" s="34"/>
      <c r="AP65" s="113"/>
      <c r="AQ65" s="15"/>
      <c r="AS65" s="34"/>
      <c r="AU65" s="113"/>
      <c r="AV65" s="15"/>
      <c r="AX65" s="34"/>
      <c r="AZ65" s="113"/>
      <c r="BA65" s="15"/>
      <c r="BC65" s="34"/>
      <c r="BE65" s="113"/>
      <c r="BF65" s="15"/>
      <c r="BH65" s="34"/>
      <c r="BJ65" s="113"/>
      <c r="BK65" s="15"/>
      <c r="BM65" s="34"/>
      <c r="BO65" s="113"/>
      <c r="BP65" s="15"/>
      <c r="BR65" s="34"/>
      <c r="BT65" s="113"/>
      <c r="BU65" s="15"/>
      <c r="BW65" s="34"/>
      <c r="BY65" s="113"/>
      <c r="BZ65" s="15"/>
      <c r="CB65" s="34"/>
      <c r="CD65" s="113"/>
      <c r="CE65" s="15"/>
      <c r="CG65" s="34"/>
      <c r="CI65" s="113"/>
      <c r="CJ65" s="15"/>
      <c r="CL65" s="34"/>
      <c r="CN65" s="113"/>
      <c r="CO65" s="15"/>
      <c r="CQ65" s="34"/>
      <c r="CS65" s="113"/>
      <c r="CT65" s="15"/>
      <c r="CV65" s="34"/>
      <c r="CX65" s="113"/>
      <c r="CY65" s="15"/>
      <c r="DA65" s="34"/>
      <c r="DC65" s="113"/>
      <c r="DD65" s="15"/>
      <c r="DF65" s="34"/>
      <c r="DH65" s="113"/>
      <c r="DI65" s="15"/>
      <c r="DK65" s="34"/>
      <c r="DM65" s="113"/>
      <c r="DN65" s="15"/>
      <c r="DP65" s="34"/>
      <c r="DR65" s="113"/>
      <c r="DS65" s="15"/>
      <c r="DU65" s="34"/>
      <c r="DW65" s="113"/>
    </row>
    <row r="66" spans="1:127" ht="13.5" customHeight="1" x14ac:dyDescent="0.25">
      <c r="A66" s="61"/>
      <c r="C66" s="15"/>
      <c r="E66" s="34"/>
      <c r="G66" s="113"/>
      <c r="H66" s="15"/>
      <c r="J66" s="34"/>
      <c r="L66" s="113"/>
      <c r="M66" s="15"/>
      <c r="O66" s="34"/>
      <c r="Q66" s="113"/>
      <c r="R66" s="15"/>
      <c r="T66" s="34"/>
      <c r="V66" s="113"/>
      <c r="W66" s="15"/>
      <c r="Y66" s="34"/>
      <c r="AA66" s="113"/>
      <c r="AB66" s="15"/>
      <c r="AD66" s="34"/>
      <c r="AF66" s="113"/>
      <c r="AG66" s="15"/>
      <c r="AI66" s="34"/>
      <c r="AK66" s="113"/>
      <c r="AL66" s="15"/>
      <c r="AN66" s="34"/>
      <c r="AP66" s="113"/>
      <c r="AQ66" s="15"/>
      <c r="AS66" s="34"/>
      <c r="AU66" s="113"/>
      <c r="AV66" s="15"/>
      <c r="AX66" s="34"/>
      <c r="AZ66" s="113"/>
      <c r="BA66" s="15"/>
      <c r="BC66" s="34"/>
      <c r="BE66" s="113"/>
      <c r="BF66" s="15"/>
      <c r="BH66" s="34"/>
      <c r="BJ66" s="113"/>
      <c r="BK66" s="15"/>
      <c r="BM66" s="34"/>
      <c r="BO66" s="113"/>
      <c r="BP66" s="15"/>
      <c r="BR66" s="34"/>
      <c r="BT66" s="113"/>
      <c r="BU66" s="15"/>
      <c r="BW66" s="34"/>
      <c r="BY66" s="113"/>
      <c r="BZ66" s="15"/>
      <c r="CB66" s="34"/>
      <c r="CD66" s="113"/>
      <c r="CE66" s="15"/>
      <c r="CG66" s="34"/>
      <c r="CI66" s="113"/>
      <c r="CJ66" s="15"/>
      <c r="CL66" s="34"/>
      <c r="CN66" s="113"/>
      <c r="CO66" s="15"/>
      <c r="CQ66" s="34"/>
      <c r="CS66" s="113"/>
      <c r="CT66" s="15"/>
      <c r="CV66" s="34"/>
      <c r="CX66" s="113"/>
      <c r="CY66" s="15"/>
      <c r="DA66" s="34"/>
      <c r="DC66" s="113"/>
      <c r="DD66" s="15"/>
      <c r="DF66" s="34"/>
      <c r="DH66" s="113"/>
      <c r="DI66" s="15"/>
      <c r="DK66" s="34"/>
      <c r="DM66" s="113"/>
      <c r="DN66" s="15"/>
      <c r="DP66" s="34"/>
      <c r="DR66" s="113"/>
      <c r="DS66" s="15"/>
      <c r="DU66" s="34"/>
      <c r="DW66" s="113"/>
    </row>
    <row r="67" spans="1:127" ht="13.5" customHeight="1" x14ac:dyDescent="0.25">
      <c r="A67" s="61"/>
      <c r="C67" s="15"/>
      <c r="E67" s="34"/>
      <c r="G67" s="113"/>
      <c r="H67" s="15"/>
      <c r="J67" s="34"/>
      <c r="L67" s="113"/>
      <c r="M67" s="15"/>
      <c r="O67" s="34"/>
      <c r="Q67" s="113"/>
      <c r="R67" s="15"/>
      <c r="T67" s="34"/>
      <c r="V67" s="113"/>
      <c r="W67" s="15"/>
      <c r="Y67" s="34"/>
      <c r="AA67" s="113"/>
      <c r="AB67" s="15"/>
      <c r="AD67" s="34"/>
      <c r="AF67" s="113"/>
      <c r="AG67" s="15"/>
      <c r="AI67" s="34"/>
      <c r="AK67" s="113"/>
      <c r="AL67" s="15"/>
      <c r="AN67" s="34"/>
      <c r="AP67" s="113"/>
      <c r="AQ67" s="15"/>
      <c r="AS67" s="34"/>
      <c r="AU67" s="113"/>
      <c r="AV67" s="15"/>
      <c r="AX67" s="34"/>
      <c r="AZ67" s="113"/>
      <c r="BA67" s="15"/>
      <c r="BC67" s="34"/>
      <c r="BE67" s="113"/>
      <c r="BF67" s="15"/>
      <c r="BH67" s="34"/>
      <c r="BJ67" s="113"/>
      <c r="BK67" s="15"/>
      <c r="BM67" s="34"/>
      <c r="BO67" s="113"/>
      <c r="BP67" s="15"/>
      <c r="BR67" s="34"/>
      <c r="BT67" s="113"/>
      <c r="BU67" s="15"/>
      <c r="BW67" s="34"/>
      <c r="BY67" s="113"/>
      <c r="BZ67" s="15"/>
      <c r="CB67" s="34"/>
      <c r="CD67" s="113"/>
      <c r="CE67" s="15"/>
      <c r="CG67" s="34"/>
      <c r="CI67" s="113"/>
      <c r="CJ67" s="15"/>
      <c r="CL67" s="34"/>
      <c r="CN67" s="113"/>
      <c r="CO67" s="15"/>
      <c r="CQ67" s="34"/>
      <c r="CS67" s="113"/>
      <c r="CT67" s="15"/>
      <c r="CV67" s="34"/>
      <c r="CX67" s="113"/>
      <c r="CY67" s="15"/>
      <c r="DA67" s="34"/>
      <c r="DC67" s="113"/>
      <c r="DD67" s="15"/>
      <c r="DF67" s="34"/>
      <c r="DH67" s="113"/>
      <c r="DI67" s="15"/>
      <c r="DK67" s="34"/>
      <c r="DM67" s="113"/>
      <c r="DN67" s="15"/>
      <c r="DP67" s="34"/>
      <c r="DR67" s="113"/>
      <c r="DS67" s="15"/>
      <c r="DU67" s="34"/>
      <c r="DW67" s="113"/>
    </row>
    <row r="68" spans="1:127" ht="13.5" customHeight="1" x14ac:dyDescent="0.25">
      <c r="A68" s="61"/>
      <c r="C68" s="15"/>
      <c r="E68" s="34"/>
      <c r="G68" s="113"/>
      <c r="H68" s="15"/>
      <c r="J68" s="34"/>
      <c r="L68" s="113"/>
      <c r="M68" s="15"/>
      <c r="O68" s="34"/>
      <c r="Q68" s="113"/>
      <c r="R68" s="15"/>
      <c r="T68" s="34"/>
      <c r="V68" s="113"/>
      <c r="W68" s="15"/>
      <c r="Y68" s="34"/>
      <c r="AA68" s="113"/>
      <c r="AB68" s="15"/>
      <c r="AD68" s="34"/>
      <c r="AF68" s="113"/>
      <c r="AG68" s="15"/>
      <c r="AI68" s="34"/>
      <c r="AK68" s="113"/>
      <c r="AL68" s="15"/>
      <c r="AN68" s="34"/>
      <c r="AP68" s="113"/>
      <c r="AQ68" s="15"/>
      <c r="AS68" s="34"/>
      <c r="AU68" s="113"/>
      <c r="AV68" s="15"/>
      <c r="AX68" s="34"/>
      <c r="AZ68" s="113"/>
      <c r="BA68" s="15"/>
      <c r="BC68" s="34"/>
      <c r="BE68" s="113"/>
      <c r="BF68" s="15"/>
      <c r="BH68" s="34"/>
      <c r="BJ68" s="113"/>
      <c r="BK68" s="15"/>
      <c r="BM68" s="34"/>
      <c r="BO68" s="113"/>
      <c r="BP68" s="15"/>
      <c r="BR68" s="34"/>
      <c r="BT68" s="113"/>
      <c r="BU68" s="15"/>
      <c r="BW68" s="34"/>
      <c r="BY68" s="113"/>
      <c r="BZ68" s="15"/>
      <c r="CB68" s="34"/>
      <c r="CD68" s="113"/>
      <c r="CE68" s="15"/>
      <c r="CG68" s="34"/>
      <c r="CI68" s="113"/>
      <c r="CJ68" s="15"/>
      <c r="CL68" s="34"/>
      <c r="CN68" s="113"/>
      <c r="CO68" s="15"/>
      <c r="CQ68" s="34"/>
      <c r="CS68" s="113"/>
      <c r="CT68" s="15"/>
      <c r="CV68" s="34"/>
      <c r="CX68" s="113"/>
      <c r="CY68" s="15"/>
      <c r="DA68" s="34"/>
      <c r="DC68" s="113"/>
      <c r="DD68" s="15"/>
      <c r="DF68" s="34"/>
      <c r="DH68" s="113"/>
      <c r="DI68" s="15"/>
      <c r="DK68" s="34"/>
      <c r="DM68" s="113"/>
      <c r="DN68" s="15"/>
      <c r="DP68" s="34"/>
      <c r="DR68" s="113"/>
      <c r="DS68" s="15"/>
      <c r="DU68" s="34"/>
      <c r="DW68" s="113"/>
    </row>
    <row r="69" spans="1:127" ht="13.5" customHeight="1" x14ac:dyDescent="0.25">
      <c r="A69" s="61"/>
      <c r="C69" s="15"/>
      <c r="E69" s="34"/>
      <c r="G69" s="113"/>
      <c r="H69" s="15"/>
      <c r="J69" s="34"/>
      <c r="L69" s="113"/>
      <c r="M69" s="15"/>
      <c r="O69" s="34"/>
      <c r="Q69" s="113"/>
      <c r="R69" s="15"/>
      <c r="T69" s="34"/>
      <c r="V69" s="113"/>
      <c r="W69" s="15"/>
      <c r="Y69" s="34"/>
      <c r="AA69" s="113"/>
      <c r="AB69" s="15"/>
      <c r="AD69" s="34"/>
      <c r="AF69" s="113"/>
      <c r="AG69" s="15"/>
      <c r="AI69" s="34"/>
      <c r="AK69" s="113"/>
      <c r="AL69" s="15"/>
      <c r="AN69" s="34"/>
      <c r="AP69" s="113"/>
      <c r="AQ69" s="15"/>
      <c r="AS69" s="34"/>
      <c r="AU69" s="113"/>
      <c r="AV69" s="15"/>
      <c r="AX69" s="34"/>
      <c r="AZ69" s="113"/>
      <c r="BA69" s="15"/>
      <c r="BC69" s="34"/>
      <c r="BE69" s="113"/>
      <c r="BF69" s="15"/>
      <c r="BH69" s="34"/>
      <c r="BJ69" s="113"/>
      <c r="BK69" s="15"/>
      <c r="BM69" s="34"/>
      <c r="BO69" s="113"/>
      <c r="BP69" s="15"/>
      <c r="BR69" s="34"/>
      <c r="BT69" s="113"/>
      <c r="BU69" s="15"/>
      <c r="BW69" s="34"/>
      <c r="BY69" s="113"/>
      <c r="BZ69" s="15"/>
      <c r="CB69" s="34"/>
      <c r="CD69" s="113"/>
      <c r="CE69" s="15"/>
      <c r="CG69" s="34"/>
      <c r="CI69" s="113"/>
      <c r="CJ69" s="15"/>
      <c r="CL69" s="34"/>
      <c r="CN69" s="113"/>
      <c r="CO69" s="15"/>
      <c r="CQ69" s="34"/>
      <c r="CS69" s="113"/>
      <c r="CT69" s="15"/>
      <c r="CV69" s="34"/>
      <c r="CX69" s="113"/>
      <c r="CY69" s="15"/>
      <c r="DA69" s="34"/>
      <c r="DC69" s="113"/>
      <c r="DD69" s="15"/>
      <c r="DF69" s="34"/>
      <c r="DH69" s="113"/>
      <c r="DI69" s="15"/>
      <c r="DK69" s="34"/>
      <c r="DM69" s="113"/>
      <c r="DN69" s="15"/>
      <c r="DP69" s="34"/>
      <c r="DR69" s="113"/>
      <c r="DS69" s="15"/>
      <c r="DU69" s="34"/>
      <c r="DW69" s="113"/>
    </row>
    <row r="70" spans="1:127" ht="13.5" customHeight="1" x14ac:dyDescent="0.25">
      <c r="A70" s="61"/>
      <c r="C70" s="15"/>
      <c r="E70" s="34"/>
      <c r="G70" s="113"/>
      <c r="H70" s="15"/>
      <c r="J70" s="34"/>
      <c r="L70" s="113"/>
      <c r="M70" s="15"/>
      <c r="O70" s="34"/>
      <c r="Q70" s="113"/>
      <c r="R70" s="15"/>
      <c r="T70" s="34"/>
      <c r="V70" s="113"/>
      <c r="W70" s="15"/>
      <c r="Y70" s="34"/>
      <c r="AA70" s="113"/>
      <c r="AB70" s="15"/>
      <c r="AD70" s="34"/>
      <c r="AF70" s="113"/>
      <c r="AG70" s="15"/>
      <c r="AI70" s="34"/>
      <c r="AK70" s="113"/>
      <c r="AL70" s="15"/>
      <c r="AN70" s="34"/>
      <c r="AP70" s="113"/>
      <c r="AQ70" s="15"/>
      <c r="AS70" s="34"/>
      <c r="AU70" s="113"/>
      <c r="AV70" s="15"/>
      <c r="AX70" s="34"/>
      <c r="AZ70" s="113"/>
      <c r="BA70" s="15"/>
      <c r="BC70" s="34"/>
      <c r="BE70" s="113"/>
      <c r="BF70" s="15"/>
      <c r="BH70" s="34"/>
      <c r="BJ70" s="113"/>
      <c r="BK70" s="15"/>
      <c r="BM70" s="34"/>
      <c r="BO70" s="113"/>
      <c r="BP70" s="15"/>
      <c r="BR70" s="34"/>
      <c r="BT70" s="113"/>
      <c r="BU70" s="15"/>
      <c r="BW70" s="34"/>
      <c r="BY70" s="113"/>
      <c r="BZ70" s="15"/>
      <c r="CB70" s="34"/>
      <c r="CD70" s="113"/>
      <c r="CE70" s="15"/>
      <c r="CG70" s="34"/>
      <c r="CI70" s="113"/>
      <c r="CJ70" s="15"/>
      <c r="CL70" s="34"/>
      <c r="CN70" s="113"/>
      <c r="CO70" s="15"/>
      <c r="CQ70" s="34"/>
      <c r="CS70" s="113"/>
      <c r="CT70" s="15"/>
      <c r="CV70" s="34"/>
      <c r="CX70" s="113"/>
      <c r="CY70" s="15"/>
      <c r="DA70" s="34"/>
      <c r="DC70" s="113"/>
      <c r="DD70" s="15"/>
      <c r="DF70" s="34"/>
      <c r="DH70" s="113"/>
      <c r="DI70" s="15"/>
      <c r="DK70" s="34"/>
      <c r="DM70" s="113"/>
      <c r="DN70" s="15"/>
      <c r="DP70" s="34"/>
      <c r="DR70" s="113"/>
      <c r="DS70" s="15"/>
      <c r="DU70" s="34"/>
      <c r="DW70" s="113"/>
    </row>
    <row r="71" spans="1:127" ht="13.5" customHeight="1" x14ac:dyDescent="0.25">
      <c r="A71" s="61"/>
      <c r="C71" s="15"/>
      <c r="E71" s="34"/>
      <c r="G71" s="113"/>
      <c r="H71" s="15"/>
      <c r="J71" s="34"/>
      <c r="L71" s="113"/>
      <c r="M71" s="15"/>
      <c r="O71" s="34"/>
      <c r="Q71" s="113"/>
      <c r="R71" s="15"/>
      <c r="T71" s="34"/>
      <c r="V71" s="113"/>
      <c r="W71" s="15"/>
      <c r="Y71" s="34"/>
      <c r="AA71" s="113"/>
      <c r="AB71" s="15"/>
      <c r="AD71" s="34"/>
      <c r="AF71" s="113"/>
      <c r="AG71" s="15"/>
      <c r="AI71" s="34"/>
      <c r="AK71" s="113"/>
      <c r="AL71" s="15"/>
      <c r="AN71" s="34"/>
      <c r="AP71" s="113"/>
      <c r="AQ71" s="15"/>
      <c r="AS71" s="34"/>
      <c r="AU71" s="113"/>
      <c r="AV71" s="15"/>
      <c r="AX71" s="34"/>
      <c r="AZ71" s="113"/>
      <c r="BA71" s="15"/>
      <c r="BC71" s="34"/>
      <c r="BE71" s="113"/>
      <c r="BF71" s="15"/>
      <c r="BH71" s="34"/>
      <c r="BJ71" s="113"/>
      <c r="BK71" s="15"/>
      <c r="BM71" s="34"/>
      <c r="BO71" s="113"/>
      <c r="BP71" s="15"/>
      <c r="BR71" s="34"/>
      <c r="BT71" s="113"/>
      <c r="BU71" s="15"/>
      <c r="BW71" s="34"/>
      <c r="BY71" s="113"/>
      <c r="BZ71" s="15"/>
      <c r="CB71" s="34"/>
      <c r="CD71" s="113"/>
      <c r="CE71" s="15"/>
      <c r="CG71" s="34"/>
      <c r="CI71" s="113"/>
      <c r="CJ71" s="15"/>
      <c r="CL71" s="34"/>
      <c r="CN71" s="113"/>
      <c r="CO71" s="15"/>
      <c r="CQ71" s="34"/>
      <c r="CS71" s="113"/>
      <c r="CT71" s="15"/>
      <c r="CV71" s="34"/>
      <c r="CX71" s="113"/>
      <c r="CY71" s="15"/>
      <c r="DA71" s="34"/>
      <c r="DC71" s="113"/>
      <c r="DD71" s="15"/>
      <c r="DF71" s="34"/>
      <c r="DH71" s="113"/>
      <c r="DI71" s="15"/>
      <c r="DK71" s="34"/>
      <c r="DM71" s="113"/>
      <c r="DN71" s="15"/>
      <c r="DP71" s="34"/>
      <c r="DR71" s="113"/>
      <c r="DS71" s="15"/>
      <c r="DU71" s="34"/>
      <c r="DW71" s="113"/>
    </row>
    <row r="72" spans="1:127" ht="13.5" customHeight="1" x14ac:dyDescent="0.25">
      <c r="A72" s="61"/>
      <c r="C72" s="15"/>
      <c r="E72" s="34"/>
      <c r="G72" s="113"/>
      <c r="H72" s="15"/>
      <c r="J72" s="34"/>
      <c r="L72" s="113"/>
      <c r="M72" s="15"/>
      <c r="O72" s="34"/>
      <c r="Q72" s="113"/>
      <c r="R72" s="15"/>
      <c r="T72" s="34"/>
      <c r="V72" s="113"/>
      <c r="W72" s="15"/>
      <c r="Y72" s="34"/>
      <c r="AA72" s="113"/>
      <c r="AB72" s="15"/>
      <c r="AD72" s="34"/>
      <c r="AF72" s="113"/>
      <c r="AG72" s="15"/>
      <c r="AI72" s="34"/>
      <c r="AK72" s="113"/>
      <c r="AL72" s="15"/>
      <c r="AN72" s="34"/>
      <c r="AP72" s="113"/>
      <c r="AQ72" s="15"/>
      <c r="AS72" s="34"/>
      <c r="AU72" s="113"/>
      <c r="AV72" s="15"/>
      <c r="AX72" s="34"/>
      <c r="AZ72" s="113"/>
      <c r="BA72" s="15"/>
      <c r="BC72" s="34"/>
      <c r="BE72" s="113"/>
      <c r="BF72" s="15"/>
      <c r="BH72" s="34"/>
      <c r="BJ72" s="113"/>
      <c r="BK72" s="15"/>
      <c r="BM72" s="34"/>
      <c r="BO72" s="113"/>
      <c r="BP72" s="15"/>
      <c r="BR72" s="34"/>
      <c r="BT72" s="113"/>
      <c r="BU72" s="15"/>
      <c r="BW72" s="34"/>
      <c r="BY72" s="113"/>
      <c r="BZ72" s="15"/>
      <c r="CB72" s="34"/>
      <c r="CD72" s="113"/>
      <c r="CE72" s="15"/>
      <c r="CG72" s="34"/>
      <c r="CI72" s="113"/>
      <c r="CJ72" s="15"/>
      <c r="CL72" s="34"/>
      <c r="CN72" s="113"/>
      <c r="CO72" s="15"/>
      <c r="CQ72" s="34"/>
      <c r="CS72" s="113"/>
      <c r="CT72" s="15"/>
      <c r="CV72" s="34"/>
      <c r="CX72" s="113"/>
      <c r="CY72" s="15"/>
      <c r="DA72" s="34"/>
      <c r="DC72" s="113"/>
      <c r="DD72" s="15"/>
      <c r="DF72" s="34"/>
      <c r="DH72" s="113"/>
      <c r="DI72" s="15"/>
      <c r="DK72" s="34"/>
      <c r="DM72" s="113"/>
      <c r="DN72" s="15"/>
      <c r="DP72" s="34"/>
      <c r="DR72" s="113"/>
      <c r="DS72" s="15"/>
      <c r="DU72" s="34"/>
      <c r="DW72" s="113"/>
    </row>
    <row r="73" spans="1:127" ht="13.5" customHeight="1" x14ac:dyDescent="0.25">
      <c r="A73" s="61"/>
      <c r="C73" s="15"/>
      <c r="E73" s="34"/>
      <c r="G73" s="113"/>
      <c r="H73" s="15"/>
      <c r="J73" s="34"/>
      <c r="L73" s="113"/>
      <c r="M73" s="15"/>
      <c r="O73" s="34"/>
      <c r="Q73" s="113"/>
      <c r="R73" s="15"/>
      <c r="T73" s="34"/>
      <c r="V73" s="113"/>
      <c r="W73" s="15"/>
      <c r="Y73" s="34"/>
      <c r="AA73" s="113"/>
      <c r="AB73" s="15"/>
      <c r="AD73" s="34"/>
      <c r="AF73" s="113"/>
      <c r="AG73" s="15"/>
      <c r="AI73" s="34"/>
      <c r="AK73" s="113"/>
      <c r="AL73" s="15"/>
      <c r="AN73" s="34"/>
      <c r="AP73" s="113"/>
      <c r="AQ73" s="15"/>
      <c r="AS73" s="34"/>
      <c r="AU73" s="113"/>
      <c r="AV73" s="15"/>
      <c r="AX73" s="34"/>
      <c r="AZ73" s="113"/>
      <c r="BA73" s="15"/>
      <c r="BC73" s="34"/>
      <c r="BE73" s="113"/>
      <c r="BF73" s="15"/>
      <c r="BH73" s="34"/>
      <c r="BJ73" s="113"/>
      <c r="BK73" s="15"/>
      <c r="BM73" s="34"/>
      <c r="BO73" s="113"/>
      <c r="BP73" s="15"/>
      <c r="BR73" s="34"/>
      <c r="BT73" s="113"/>
      <c r="BU73" s="15"/>
      <c r="BW73" s="34"/>
      <c r="BY73" s="113"/>
      <c r="BZ73" s="15"/>
      <c r="CB73" s="34"/>
      <c r="CD73" s="113"/>
      <c r="CE73" s="15"/>
      <c r="CG73" s="34"/>
      <c r="CI73" s="113"/>
      <c r="CJ73" s="15"/>
      <c r="CL73" s="34"/>
      <c r="CN73" s="113"/>
      <c r="CO73" s="15"/>
      <c r="CQ73" s="34"/>
      <c r="CS73" s="113"/>
      <c r="CT73" s="15"/>
      <c r="CV73" s="34"/>
      <c r="CX73" s="113"/>
      <c r="CY73" s="15"/>
      <c r="DA73" s="34"/>
      <c r="DC73" s="113"/>
      <c r="DD73" s="15"/>
      <c r="DF73" s="34"/>
      <c r="DH73" s="113"/>
      <c r="DI73" s="15"/>
      <c r="DK73" s="34"/>
      <c r="DM73" s="113"/>
      <c r="DN73" s="15"/>
      <c r="DP73" s="34"/>
      <c r="DR73" s="113"/>
      <c r="DS73" s="15"/>
      <c r="DU73" s="34"/>
      <c r="DW73" s="113"/>
    </row>
    <row r="74" spans="1:127" ht="13.5" customHeight="1" x14ac:dyDescent="0.25">
      <c r="A74" s="61"/>
      <c r="C74" s="15"/>
      <c r="E74" s="34"/>
      <c r="G74" s="113"/>
      <c r="H74" s="15"/>
      <c r="J74" s="34"/>
      <c r="L74" s="113"/>
      <c r="M74" s="15"/>
      <c r="O74" s="34"/>
      <c r="Q74" s="113"/>
      <c r="R74" s="15"/>
      <c r="T74" s="34"/>
      <c r="V74" s="113"/>
      <c r="W74" s="15"/>
      <c r="Y74" s="34"/>
      <c r="AA74" s="113"/>
      <c r="AB74" s="15"/>
      <c r="AD74" s="34"/>
      <c r="AF74" s="113"/>
      <c r="AG74" s="15"/>
      <c r="AI74" s="34"/>
      <c r="AK74" s="113"/>
      <c r="AL74" s="15"/>
      <c r="AN74" s="34"/>
      <c r="AP74" s="113"/>
      <c r="AQ74" s="15"/>
      <c r="AS74" s="34"/>
      <c r="AU74" s="113"/>
      <c r="AV74" s="15"/>
      <c r="AX74" s="34"/>
      <c r="AZ74" s="113"/>
      <c r="BA74" s="15"/>
      <c r="BC74" s="34"/>
      <c r="BE74" s="113"/>
      <c r="BF74" s="15"/>
      <c r="BH74" s="34"/>
      <c r="BJ74" s="113"/>
      <c r="BK74" s="15"/>
      <c r="BM74" s="34"/>
      <c r="BO74" s="113"/>
      <c r="BP74" s="15"/>
      <c r="BR74" s="34"/>
      <c r="BT74" s="113"/>
      <c r="BU74" s="15"/>
      <c r="BW74" s="34"/>
      <c r="BY74" s="113"/>
      <c r="BZ74" s="15"/>
      <c r="CB74" s="34"/>
      <c r="CD74" s="113"/>
      <c r="CE74" s="15"/>
      <c r="CG74" s="34"/>
      <c r="CI74" s="113"/>
      <c r="CJ74" s="15"/>
      <c r="CL74" s="34"/>
      <c r="CN74" s="113"/>
      <c r="CO74" s="15"/>
      <c r="CQ74" s="34"/>
      <c r="CS74" s="113"/>
      <c r="CT74" s="15"/>
      <c r="CV74" s="34"/>
      <c r="CX74" s="113"/>
      <c r="CY74" s="15"/>
      <c r="DA74" s="34"/>
      <c r="DC74" s="113"/>
      <c r="DD74" s="15"/>
      <c r="DF74" s="34"/>
      <c r="DH74" s="113"/>
      <c r="DI74" s="15"/>
      <c r="DK74" s="34"/>
      <c r="DM74" s="113"/>
      <c r="DN74" s="15"/>
      <c r="DP74" s="34"/>
      <c r="DR74" s="113"/>
      <c r="DS74" s="15"/>
      <c r="DU74" s="34"/>
      <c r="DW74" s="113"/>
    </row>
    <row r="75" spans="1:127" ht="13.5" customHeight="1" x14ac:dyDescent="0.25">
      <c r="A75" s="61"/>
      <c r="C75" s="15"/>
      <c r="E75" s="34"/>
      <c r="G75" s="113"/>
      <c r="H75" s="15"/>
      <c r="J75" s="34"/>
      <c r="L75" s="113"/>
      <c r="M75" s="15"/>
      <c r="O75" s="34"/>
      <c r="Q75" s="113"/>
      <c r="R75" s="15"/>
      <c r="T75" s="34"/>
      <c r="V75" s="113"/>
      <c r="W75" s="15"/>
      <c r="Y75" s="34"/>
      <c r="AA75" s="113"/>
      <c r="AB75" s="15"/>
      <c r="AD75" s="34"/>
      <c r="AF75" s="113"/>
      <c r="AG75" s="15"/>
      <c r="AI75" s="34"/>
      <c r="AK75" s="113"/>
      <c r="AL75" s="15"/>
      <c r="AN75" s="34"/>
      <c r="AP75" s="113"/>
      <c r="AQ75" s="15"/>
      <c r="AS75" s="34"/>
      <c r="AU75" s="113"/>
      <c r="AV75" s="15"/>
      <c r="AX75" s="34"/>
      <c r="AZ75" s="113"/>
      <c r="BA75" s="15"/>
      <c r="BC75" s="34"/>
      <c r="BE75" s="113"/>
      <c r="BF75" s="15"/>
      <c r="BH75" s="34"/>
      <c r="BJ75" s="113"/>
      <c r="BK75" s="15"/>
      <c r="BM75" s="34"/>
      <c r="BO75" s="113"/>
      <c r="BP75" s="15"/>
      <c r="BR75" s="34"/>
      <c r="BT75" s="113"/>
      <c r="BU75" s="15"/>
      <c r="BW75" s="34"/>
      <c r="BY75" s="113"/>
      <c r="BZ75" s="15"/>
      <c r="CB75" s="34"/>
      <c r="CD75" s="113"/>
      <c r="CE75" s="15"/>
      <c r="CG75" s="34"/>
      <c r="CI75" s="113"/>
      <c r="CJ75" s="15"/>
      <c r="CL75" s="34"/>
      <c r="CN75" s="113"/>
      <c r="CO75" s="15"/>
      <c r="CQ75" s="34"/>
      <c r="CS75" s="113"/>
      <c r="CT75" s="15"/>
      <c r="CV75" s="34"/>
      <c r="CX75" s="113"/>
      <c r="CY75" s="15"/>
      <c r="DA75" s="34"/>
      <c r="DC75" s="113"/>
      <c r="DD75" s="15"/>
      <c r="DF75" s="34"/>
      <c r="DH75" s="113"/>
      <c r="DI75" s="15"/>
      <c r="DK75" s="34"/>
      <c r="DM75" s="113"/>
      <c r="DN75" s="15"/>
      <c r="DP75" s="34"/>
      <c r="DR75" s="113"/>
      <c r="DS75" s="15"/>
      <c r="DU75" s="34"/>
      <c r="DW75" s="113"/>
    </row>
    <row r="76" spans="1:127" ht="13.5" customHeight="1" x14ac:dyDescent="0.25">
      <c r="A76" s="61"/>
      <c r="C76" s="15"/>
      <c r="E76" s="34"/>
      <c r="G76" s="113"/>
      <c r="H76" s="15"/>
      <c r="J76" s="34"/>
      <c r="L76" s="113"/>
      <c r="M76" s="15"/>
      <c r="O76" s="34"/>
      <c r="Q76" s="113"/>
      <c r="R76" s="15"/>
      <c r="T76" s="34"/>
      <c r="V76" s="113"/>
      <c r="W76" s="15"/>
      <c r="Y76" s="34"/>
      <c r="AA76" s="113"/>
      <c r="AB76" s="15"/>
      <c r="AD76" s="34"/>
      <c r="AF76" s="113"/>
      <c r="AG76" s="15"/>
      <c r="AI76" s="34"/>
      <c r="AK76" s="113"/>
      <c r="AL76" s="15"/>
      <c r="AN76" s="34"/>
      <c r="AP76" s="113"/>
      <c r="AQ76" s="15"/>
      <c r="AS76" s="34"/>
      <c r="AU76" s="113"/>
      <c r="AV76" s="15"/>
      <c r="AX76" s="34"/>
      <c r="AZ76" s="113"/>
      <c r="BA76" s="15"/>
      <c r="BC76" s="34"/>
      <c r="BE76" s="113"/>
      <c r="BF76" s="15"/>
      <c r="BH76" s="34"/>
      <c r="BJ76" s="113"/>
      <c r="BK76" s="15"/>
      <c r="BM76" s="34"/>
      <c r="BO76" s="113"/>
      <c r="BP76" s="15"/>
      <c r="BR76" s="34"/>
      <c r="BT76" s="113"/>
      <c r="BU76" s="15"/>
      <c r="BW76" s="34"/>
      <c r="BY76" s="113"/>
      <c r="BZ76" s="15"/>
      <c r="CB76" s="34"/>
      <c r="CD76" s="113"/>
      <c r="CE76" s="15"/>
      <c r="CG76" s="34"/>
      <c r="CI76" s="113"/>
      <c r="CJ76" s="15"/>
      <c r="CL76" s="34"/>
      <c r="CN76" s="113"/>
      <c r="CO76" s="15"/>
      <c r="CQ76" s="34"/>
      <c r="CS76" s="113"/>
      <c r="CT76" s="15"/>
      <c r="CV76" s="34"/>
      <c r="CX76" s="113"/>
      <c r="CY76" s="15"/>
      <c r="DA76" s="34"/>
      <c r="DC76" s="113"/>
      <c r="DD76" s="15"/>
      <c r="DF76" s="34"/>
      <c r="DH76" s="113"/>
      <c r="DI76" s="15"/>
      <c r="DK76" s="34"/>
      <c r="DM76" s="113"/>
      <c r="DN76" s="15"/>
      <c r="DP76" s="34"/>
      <c r="DR76" s="113"/>
      <c r="DS76" s="15"/>
      <c r="DU76" s="34"/>
      <c r="DW76" s="113"/>
    </row>
    <row r="77" spans="1:127" ht="13.5" customHeight="1" x14ac:dyDescent="0.25">
      <c r="A77" s="61"/>
      <c r="C77" s="15"/>
      <c r="E77" s="34"/>
      <c r="G77" s="113"/>
      <c r="H77" s="15"/>
      <c r="J77" s="34"/>
      <c r="L77" s="113"/>
      <c r="M77" s="15"/>
      <c r="O77" s="34"/>
      <c r="Q77" s="113"/>
      <c r="R77" s="15"/>
      <c r="T77" s="34"/>
      <c r="V77" s="113"/>
      <c r="W77" s="15"/>
      <c r="Y77" s="34"/>
      <c r="AA77" s="113"/>
      <c r="AB77" s="15"/>
      <c r="AD77" s="34"/>
      <c r="AF77" s="113"/>
      <c r="AG77" s="15"/>
      <c r="AI77" s="34"/>
      <c r="AK77" s="113"/>
      <c r="AL77" s="15"/>
      <c r="AN77" s="34"/>
      <c r="AP77" s="113"/>
      <c r="AQ77" s="15"/>
      <c r="AS77" s="34"/>
      <c r="AU77" s="113"/>
      <c r="AV77" s="15"/>
      <c r="AX77" s="34"/>
      <c r="AZ77" s="113"/>
      <c r="BA77" s="15"/>
      <c r="BC77" s="34"/>
      <c r="BE77" s="113"/>
      <c r="BF77" s="15"/>
      <c r="BH77" s="34"/>
      <c r="BJ77" s="113"/>
      <c r="BK77" s="15"/>
      <c r="BM77" s="34"/>
      <c r="BO77" s="113"/>
      <c r="BP77" s="15"/>
      <c r="BR77" s="34"/>
      <c r="BT77" s="113"/>
      <c r="BU77" s="15"/>
      <c r="BW77" s="34"/>
      <c r="BY77" s="113"/>
      <c r="BZ77" s="15"/>
      <c r="CB77" s="34"/>
      <c r="CD77" s="113"/>
      <c r="CE77" s="15"/>
      <c r="CG77" s="34"/>
      <c r="CI77" s="113"/>
      <c r="CJ77" s="15"/>
      <c r="CL77" s="34"/>
      <c r="CN77" s="113"/>
      <c r="CO77" s="15"/>
      <c r="CQ77" s="34"/>
      <c r="CS77" s="113"/>
      <c r="CT77" s="15"/>
      <c r="CV77" s="34"/>
      <c r="CX77" s="113"/>
      <c r="CY77" s="15"/>
      <c r="DA77" s="34"/>
      <c r="DC77" s="113"/>
      <c r="DD77" s="15"/>
      <c r="DF77" s="34"/>
      <c r="DH77" s="113"/>
      <c r="DI77" s="15"/>
      <c r="DK77" s="34"/>
      <c r="DM77" s="113"/>
      <c r="DN77" s="15"/>
      <c r="DP77" s="34"/>
      <c r="DR77" s="113"/>
      <c r="DS77" s="15"/>
      <c r="DU77" s="34"/>
      <c r="DW77" s="113"/>
    </row>
    <row r="78" spans="1:127" ht="13.5" customHeight="1" x14ac:dyDescent="0.25">
      <c r="A78" s="61"/>
      <c r="C78" s="15"/>
      <c r="E78" s="34"/>
      <c r="G78" s="113"/>
      <c r="H78" s="15"/>
      <c r="J78" s="34"/>
      <c r="L78" s="113"/>
      <c r="M78" s="15"/>
      <c r="O78" s="34"/>
      <c r="Q78" s="113"/>
      <c r="R78" s="15"/>
      <c r="T78" s="34"/>
      <c r="V78" s="113"/>
      <c r="W78" s="15"/>
      <c r="Y78" s="34"/>
      <c r="AA78" s="113"/>
      <c r="AB78" s="15"/>
      <c r="AD78" s="34"/>
      <c r="AF78" s="113"/>
      <c r="AG78" s="15"/>
      <c r="AI78" s="34"/>
      <c r="AK78" s="113"/>
      <c r="AL78" s="15"/>
      <c r="AN78" s="34"/>
      <c r="AP78" s="113"/>
      <c r="AQ78" s="15"/>
      <c r="AS78" s="34"/>
      <c r="AU78" s="113"/>
      <c r="AV78" s="15"/>
      <c r="AX78" s="34"/>
      <c r="AZ78" s="113"/>
      <c r="BA78" s="15"/>
      <c r="BC78" s="34"/>
      <c r="BE78" s="113"/>
      <c r="BF78" s="15"/>
      <c r="BH78" s="34"/>
      <c r="BJ78" s="113"/>
      <c r="BK78" s="15"/>
      <c r="BM78" s="34"/>
      <c r="BO78" s="113"/>
      <c r="BP78" s="15"/>
      <c r="BR78" s="34"/>
      <c r="BT78" s="113"/>
      <c r="BU78" s="15"/>
      <c r="BW78" s="34"/>
      <c r="BY78" s="113"/>
      <c r="BZ78" s="15"/>
      <c r="CB78" s="34"/>
      <c r="CD78" s="113"/>
      <c r="CE78" s="15"/>
      <c r="CG78" s="34"/>
      <c r="CI78" s="113"/>
      <c r="CJ78" s="15"/>
      <c r="CL78" s="34"/>
      <c r="CN78" s="113"/>
      <c r="CO78" s="15"/>
      <c r="CQ78" s="34"/>
      <c r="CS78" s="113"/>
      <c r="CT78" s="15"/>
      <c r="CV78" s="34"/>
      <c r="CX78" s="113"/>
      <c r="CY78" s="15"/>
      <c r="DA78" s="34"/>
      <c r="DC78" s="113"/>
      <c r="DD78" s="15"/>
      <c r="DF78" s="34"/>
      <c r="DH78" s="113"/>
      <c r="DI78" s="15"/>
      <c r="DK78" s="34"/>
      <c r="DM78" s="113"/>
      <c r="DN78" s="15"/>
      <c r="DP78" s="34"/>
      <c r="DR78" s="113"/>
      <c r="DS78" s="15"/>
      <c r="DU78" s="34"/>
      <c r="DW78" s="113"/>
    </row>
    <row r="79" spans="1:127" ht="13.5" customHeight="1" x14ac:dyDescent="0.25">
      <c r="A79" s="61"/>
      <c r="C79" s="15"/>
      <c r="E79" s="34"/>
      <c r="G79" s="113"/>
      <c r="H79" s="15"/>
      <c r="J79" s="34"/>
      <c r="L79" s="113"/>
      <c r="M79" s="15"/>
      <c r="O79" s="34"/>
      <c r="Q79" s="113"/>
      <c r="R79" s="15"/>
      <c r="T79" s="34"/>
      <c r="V79" s="113"/>
      <c r="W79" s="15"/>
      <c r="Y79" s="34"/>
      <c r="AA79" s="113"/>
      <c r="AB79" s="15"/>
      <c r="AD79" s="34"/>
      <c r="AF79" s="113"/>
      <c r="AG79" s="15"/>
      <c r="AI79" s="34"/>
      <c r="AK79" s="113"/>
      <c r="AL79" s="15"/>
      <c r="AN79" s="34"/>
      <c r="AP79" s="113"/>
      <c r="AQ79" s="15"/>
      <c r="AS79" s="34"/>
      <c r="AU79" s="113"/>
      <c r="AV79" s="15"/>
      <c r="AX79" s="34"/>
      <c r="AZ79" s="113"/>
      <c r="BA79" s="15"/>
      <c r="BC79" s="34"/>
      <c r="BE79" s="113"/>
      <c r="BF79" s="15"/>
      <c r="BH79" s="34"/>
      <c r="BJ79" s="113"/>
      <c r="BK79" s="15"/>
      <c r="BM79" s="34"/>
      <c r="BO79" s="113"/>
      <c r="BP79" s="15"/>
      <c r="BR79" s="34"/>
      <c r="BT79" s="113"/>
      <c r="BU79" s="15"/>
      <c r="BW79" s="34"/>
      <c r="BY79" s="113"/>
      <c r="BZ79" s="15"/>
      <c r="CB79" s="34"/>
      <c r="CD79" s="113"/>
      <c r="CE79" s="15"/>
      <c r="CG79" s="34"/>
      <c r="CI79" s="113"/>
      <c r="CJ79" s="15"/>
      <c r="CL79" s="34"/>
      <c r="CN79" s="113"/>
      <c r="CO79" s="15"/>
      <c r="CQ79" s="34"/>
      <c r="CS79" s="113"/>
      <c r="CT79" s="15"/>
      <c r="CV79" s="34"/>
      <c r="CX79" s="113"/>
      <c r="CY79" s="15"/>
      <c r="DA79" s="34"/>
      <c r="DC79" s="113"/>
      <c r="DD79" s="15"/>
      <c r="DF79" s="34"/>
      <c r="DH79" s="113"/>
      <c r="DI79" s="15"/>
      <c r="DK79" s="34"/>
      <c r="DM79" s="113"/>
      <c r="DN79" s="15"/>
      <c r="DP79" s="34"/>
      <c r="DR79" s="113"/>
      <c r="DS79" s="15"/>
      <c r="DU79" s="34"/>
      <c r="DW79" s="113"/>
    </row>
    <row r="80" spans="1:127" ht="13.5" customHeight="1" x14ac:dyDescent="0.25">
      <c r="A80" s="61"/>
      <c r="C80" s="15"/>
      <c r="E80" s="34"/>
      <c r="G80" s="113"/>
      <c r="H80" s="15"/>
      <c r="J80" s="34"/>
      <c r="L80" s="113"/>
      <c r="M80" s="15"/>
      <c r="O80" s="34"/>
      <c r="Q80" s="113"/>
      <c r="R80" s="15"/>
      <c r="T80" s="34"/>
      <c r="V80" s="113"/>
      <c r="W80" s="15"/>
      <c r="Y80" s="34"/>
      <c r="AA80" s="113"/>
      <c r="AB80" s="15"/>
      <c r="AD80" s="34"/>
      <c r="AF80" s="113"/>
      <c r="AG80" s="15"/>
      <c r="AI80" s="34"/>
      <c r="AK80" s="113"/>
      <c r="AL80" s="15"/>
      <c r="AN80" s="34"/>
      <c r="AP80" s="113"/>
      <c r="AQ80" s="15"/>
      <c r="AS80" s="34"/>
      <c r="AU80" s="113"/>
      <c r="AV80" s="15"/>
      <c r="AX80" s="34"/>
      <c r="AZ80" s="113"/>
      <c r="BA80" s="15"/>
      <c r="BC80" s="34"/>
      <c r="BE80" s="113"/>
      <c r="BF80" s="15"/>
      <c r="BH80" s="34"/>
      <c r="BJ80" s="113"/>
      <c r="BK80" s="15"/>
      <c r="BM80" s="34"/>
      <c r="BO80" s="113"/>
      <c r="BP80" s="15"/>
      <c r="BR80" s="34"/>
      <c r="BT80" s="113"/>
      <c r="BU80" s="15"/>
      <c r="BW80" s="34"/>
      <c r="BY80" s="113"/>
      <c r="BZ80" s="15"/>
      <c r="CB80" s="34"/>
      <c r="CD80" s="113"/>
      <c r="CE80" s="15"/>
      <c r="CG80" s="34"/>
      <c r="CI80" s="113"/>
      <c r="CJ80" s="15"/>
      <c r="CL80" s="34"/>
      <c r="CN80" s="113"/>
      <c r="CO80" s="15"/>
      <c r="CQ80" s="34"/>
      <c r="CS80" s="113"/>
      <c r="CT80" s="15"/>
      <c r="CV80" s="34"/>
      <c r="CX80" s="113"/>
      <c r="CY80" s="15"/>
      <c r="DA80" s="34"/>
      <c r="DC80" s="113"/>
      <c r="DD80" s="15"/>
      <c r="DF80" s="34"/>
      <c r="DH80" s="113"/>
      <c r="DI80" s="15"/>
      <c r="DK80" s="34"/>
      <c r="DM80" s="113"/>
      <c r="DN80" s="15"/>
      <c r="DP80" s="34"/>
      <c r="DR80" s="113"/>
      <c r="DS80" s="15"/>
      <c r="DU80" s="34"/>
      <c r="DW80" s="113"/>
    </row>
    <row r="81" spans="1:127" ht="13.5" customHeight="1" x14ac:dyDescent="0.25">
      <c r="A81" s="61"/>
      <c r="C81" s="15"/>
      <c r="E81" s="34"/>
      <c r="G81" s="113"/>
      <c r="H81" s="15"/>
      <c r="J81" s="34"/>
      <c r="L81" s="113"/>
      <c r="M81" s="15"/>
      <c r="O81" s="34"/>
      <c r="Q81" s="113"/>
      <c r="R81" s="15"/>
      <c r="T81" s="34"/>
      <c r="V81" s="113"/>
      <c r="W81" s="15"/>
      <c r="Y81" s="34"/>
      <c r="AA81" s="113"/>
      <c r="AB81" s="15"/>
      <c r="AD81" s="34"/>
      <c r="AF81" s="113"/>
      <c r="AG81" s="15"/>
      <c r="AI81" s="34"/>
      <c r="AK81" s="113"/>
      <c r="AL81" s="15"/>
      <c r="AN81" s="34"/>
      <c r="AP81" s="113"/>
      <c r="AQ81" s="15"/>
      <c r="AS81" s="34"/>
      <c r="AU81" s="113"/>
      <c r="AV81" s="15"/>
      <c r="AX81" s="34"/>
      <c r="AZ81" s="113"/>
      <c r="BA81" s="15"/>
      <c r="BC81" s="34"/>
      <c r="BE81" s="113"/>
      <c r="BF81" s="15"/>
      <c r="BH81" s="34"/>
      <c r="BJ81" s="113"/>
      <c r="BK81" s="15"/>
      <c r="BM81" s="34"/>
      <c r="BO81" s="113"/>
      <c r="BP81" s="15"/>
      <c r="BR81" s="34"/>
      <c r="BT81" s="113"/>
      <c r="BU81" s="15"/>
      <c r="BW81" s="34"/>
      <c r="BY81" s="113"/>
      <c r="BZ81" s="15"/>
      <c r="CB81" s="34"/>
      <c r="CD81" s="113"/>
      <c r="CE81" s="15"/>
      <c r="CG81" s="34"/>
      <c r="CI81" s="113"/>
      <c r="CJ81" s="15"/>
      <c r="CL81" s="34"/>
      <c r="CN81" s="113"/>
      <c r="CO81" s="15"/>
      <c r="CQ81" s="34"/>
      <c r="CS81" s="113"/>
      <c r="CT81" s="15"/>
      <c r="CV81" s="34"/>
      <c r="CX81" s="113"/>
      <c r="CY81" s="15"/>
      <c r="DA81" s="34"/>
      <c r="DC81" s="113"/>
      <c r="DD81" s="15"/>
      <c r="DF81" s="34"/>
      <c r="DH81" s="113"/>
      <c r="DI81" s="15"/>
      <c r="DK81" s="34"/>
      <c r="DM81" s="113"/>
      <c r="DN81" s="15"/>
      <c r="DP81" s="34"/>
      <c r="DR81" s="113"/>
      <c r="DS81" s="15"/>
      <c r="DU81" s="34"/>
      <c r="DW81" s="113"/>
    </row>
    <row r="82" spans="1:127" ht="13.5" customHeight="1" x14ac:dyDescent="0.25">
      <c r="A82" s="61"/>
      <c r="C82" s="15"/>
      <c r="E82" s="34"/>
      <c r="G82" s="113"/>
      <c r="H82" s="15"/>
      <c r="J82" s="34"/>
      <c r="L82" s="113"/>
      <c r="M82" s="15"/>
      <c r="O82" s="34"/>
      <c r="Q82" s="113"/>
      <c r="R82" s="15"/>
      <c r="T82" s="34"/>
      <c r="V82" s="113"/>
      <c r="W82" s="15"/>
      <c r="Y82" s="34"/>
      <c r="AA82" s="113"/>
      <c r="AB82" s="15"/>
      <c r="AD82" s="34"/>
      <c r="AF82" s="113"/>
      <c r="AG82" s="15"/>
      <c r="AI82" s="34"/>
      <c r="AK82" s="113"/>
      <c r="AL82" s="15"/>
      <c r="AN82" s="34"/>
      <c r="AP82" s="113"/>
      <c r="AQ82" s="15"/>
      <c r="AS82" s="34"/>
      <c r="AU82" s="113"/>
      <c r="AV82" s="15"/>
      <c r="AX82" s="34"/>
      <c r="AZ82" s="113"/>
      <c r="BA82" s="15"/>
      <c r="BC82" s="34"/>
      <c r="BE82" s="113"/>
      <c r="BF82" s="15"/>
      <c r="BH82" s="34"/>
      <c r="BJ82" s="113"/>
      <c r="BK82" s="15"/>
      <c r="BM82" s="34"/>
      <c r="BO82" s="113"/>
      <c r="BP82" s="15"/>
      <c r="BR82" s="34"/>
      <c r="BT82" s="113"/>
      <c r="BU82" s="15"/>
      <c r="BW82" s="34"/>
      <c r="BY82" s="113"/>
      <c r="BZ82" s="15"/>
      <c r="CB82" s="34"/>
      <c r="CD82" s="113"/>
      <c r="CE82" s="15"/>
      <c r="CG82" s="34"/>
      <c r="CI82" s="113"/>
      <c r="CJ82" s="15"/>
      <c r="CL82" s="34"/>
      <c r="CN82" s="113"/>
      <c r="CO82" s="15"/>
      <c r="CQ82" s="34"/>
      <c r="CS82" s="113"/>
      <c r="CT82" s="15"/>
      <c r="CV82" s="34"/>
      <c r="CX82" s="113"/>
      <c r="CY82" s="15"/>
      <c r="DA82" s="34"/>
      <c r="DC82" s="113"/>
      <c r="DD82" s="15"/>
      <c r="DF82" s="34"/>
      <c r="DH82" s="113"/>
      <c r="DI82" s="15"/>
      <c r="DK82" s="34"/>
      <c r="DM82" s="113"/>
      <c r="DN82" s="15"/>
      <c r="DP82" s="34"/>
      <c r="DR82" s="113"/>
      <c r="DS82" s="15"/>
      <c r="DU82" s="34"/>
      <c r="DW82" s="113"/>
    </row>
    <row r="83" spans="1:127" ht="13.5" customHeight="1" x14ac:dyDescent="0.25">
      <c r="A83" s="61"/>
      <c r="C83" s="15"/>
      <c r="E83" s="34"/>
      <c r="G83" s="113"/>
      <c r="H83" s="15"/>
      <c r="J83" s="34"/>
      <c r="L83" s="113"/>
      <c r="M83" s="15"/>
      <c r="O83" s="34"/>
      <c r="Q83" s="113"/>
      <c r="R83" s="15"/>
      <c r="T83" s="34"/>
      <c r="V83" s="113"/>
      <c r="W83" s="15"/>
      <c r="Y83" s="34"/>
      <c r="AA83" s="113"/>
      <c r="AB83" s="15"/>
      <c r="AD83" s="34"/>
      <c r="AF83" s="113"/>
      <c r="AG83" s="15"/>
      <c r="AI83" s="34"/>
      <c r="AK83" s="113"/>
      <c r="AL83" s="15"/>
      <c r="AN83" s="34"/>
      <c r="AP83" s="113"/>
      <c r="AQ83" s="15"/>
      <c r="AS83" s="34"/>
      <c r="AU83" s="113"/>
      <c r="AV83" s="15"/>
      <c r="AX83" s="34"/>
      <c r="AZ83" s="113"/>
      <c r="BA83" s="15"/>
      <c r="BC83" s="34"/>
      <c r="BE83" s="113"/>
      <c r="BF83" s="15"/>
      <c r="BH83" s="34"/>
      <c r="BJ83" s="113"/>
      <c r="BK83" s="15"/>
      <c r="BM83" s="34"/>
      <c r="BO83" s="113"/>
      <c r="BP83" s="15"/>
      <c r="BR83" s="34"/>
      <c r="BT83" s="113"/>
      <c r="BU83" s="15"/>
      <c r="BW83" s="34"/>
      <c r="BY83" s="113"/>
      <c r="BZ83" s="15"/>
      <c r="CB83" s="34"/>
      <c r="CD83" s="113"/>
      <c r="CE83" s="15"/>
      <c r="CG83" s="34"/>
      <c r="CI83" s="113"/>
      <c r="CJ83" s="15"/>
      <c r="CL83" s="34"/>
      <c r="CN83" s="113"/>
      <c r="CO83" s="15"/>
      <c r="CQ83" s="34"/>
      <c r="CS83" s="113"/>
      <c r="CT83" s="15"/>
      <c r="CV83" s="34"/>
      <c r="CX83" s="113"/>
      <c r="CY83" s="15"/>
      <c r="DA83" s="34"/>
      <c r="DC83" s="113"/>
      <c r="DD83" s="15"/>
      <c r="DF83" s="34"/>
      <c r="DH83" s="113"/>
      <c r="DI83" s="15"/>
      <c r="DK83" s="34"/>
      <c r="DM83" s="113"/>
      <c r="DN83" s="15"/>
      <c r="DP83" s="34"/>
      <c r="DR83" s="113"/>
      <c r="DS83" s="15"/>
      <c r="DU83" s="34"/>
      <c r="DW83" s="113"/>
    </row>
    <row r="84" spans="1:127" ht="13.5" customHeight="1" x14ac:dyDescent="0.25">
      <c r="A84" s="61"/>
      <c r="C84" s="15"/>
      <c r="E84" s="34"/>
      <c r="G84" s="113"/>
      <c r="H84" s="15"/>
      <c r="J84" s="34"/>
      <c r="L84" s="113"/>
      <c r="M84" s="15"/>
      <c r="O84" s="34"/>
      <c r="Q84" s="113"/>
      <c r="R84" s="15"/>
      <c r="T84" s="34"/>
      <c r="V84" s="113"/>
      <c r="W84" s="15"/>
      <c r="Y84" s="34"/>
      <c r="AA84" s="113"/>
      <c r="AB84" s="15"/>
      <c r="AD84" s="34"/>
      <c r="AF84" s="113"/>
      <c r="AG84" s="15"/>
      <c r="AI84" s="34"/>
      <c r="AK84" s="113"/>
      <c r="AL84" s="15"/>
      <c r="AN84" s="34"/>
      <c r="AP84" s="113"/>
      <c r="AQ84" s="15"/>
      <c r="AS84" s="34"/>
      <c r="AU84" s="113"/>
      <c r="AV84" s="15"/>
      <c r="AX84" s="34"/>
      <c r="AZ84" s="113"/>
      <c r="BA84" s="15"/>
      <c r="BC84" s="34"/>
      <c r="BE84" s="113"/>
      <c r="BF84" s="15"/>
      <c r="BH84" s="34"/>
      <c r="BJ84" s="113"/>
      <c r="BK84" s="15"/>
      <c r="BM84" s="34"/>
      <c r="BO84" s="113"/>
      <c r="BP84" s="15"/>
      <c r="BR84" s="34"/>
      <c r="BT84" s="113"/>
      <c r="BU84" s="15"/>
      <c r="BW84" s="34"/>
      <c r="BY84" s="113"/>
      <c r="BZ84" s="15"/>
      <c r="CB84" s="34"/>
      <c r="CD84" s="113"/>
      <c r="CE84" s="15"/>
      <c r="CG84" s="34"/>
      <c r="CI84" s="113"/>
      <c r="CJ84" s="15"/>
      <c r="CL84" s="34"/>
      <c r="CN84" s="113"/>
      <c r="CO84" s="15"/>
      <c r="CQ84" s="34"/>
      <c r="CS84" s="113"/>
      <c r="CT84" s="15"/>
      <c r="CV84" s="34"/>
      <c r="CX84" s="113"/>
      <c r="CY84" s="15"/>
      <c r="DA84" s="34"/>
      <c r="DC84" s="113"/>
      <c r="DD84" s="15"/>
      <c r="DF84" s="34"/>
      <c r="DH84" s="113"/>
      <c r="DI84" s="15"/>
      <c r="DK84" s="34"/>
      <c r="DM84" s="113"/>
      <c r="DN84" s="15"/>
      <c r="DP84" s="34"/>
      <c r="DR84" s="113"/>
      <c r="DS84" s="15"/>
      <c r="DU84" s="34"/>
      <c r="DW84" s="113"/>
    </row>
    <row r="85" spans="1:127" ht="13.5" customHeight="1" x14ac:dyDescent="0.25">
      <c r="A85" s="61"/>
      <c r="C85" s="15"/>
      <c r="E85" s="34"/>
      <c r="G85" s="113"/>
      <c r="H85" s="15"/>
      <c r="J85" s="34"/>
      <c r="L85" s="113"/>
      <c r="M85" s="15"/>
      <c r="O85" s="34"/>
      <c r="Q85" s="113"/>
      <c r="R85" s="15"/>
      <c r="T85" s="34"/>
      <c r="V85" s="113"/>
      <c r="W85" s="15"/>
      <c r="Y85" s="34"/>
      <c r="AA85" s="113"/>
      <c r="AB85" s="15"/>
      <c r="AD85" s="34"/>
      <c r="AF85" s="113"/>
      <c r="AG85" s="15"/>
      <c r="AI85" s="34"/>
      <c r="AK85" s="113"/>
      <c r="AL85" s="15"/>
      <c r="AN85" s="34"/>
      <c r="AP85" s="113"/>
      <c r="AQ85" s="15"/>
      <c r="AS85" s="34"/>
      <c r="AU85" s="113"/>
      <c r="AV85" s="15"/>
      <c r="AX85" s="34"/>
      <c r="AZ85" s="113"/>
      <c r="BA85" s="15"/>
      <c r="BC85" s="34"/>
      <c r="BE85" s="113"/>
      <c r="BF85" s="15"/>
      <c r="BH85" s="34"/>
      <c r="BJ85" s="113"/>
      <c r="BK85" s="15"/>
      <c r="BM85" s="34"/>
      <c r="BO85" s="113"/>
      <c r="BP85" s="15"/>
      <c r="BR85" s="34"/>
      <c r="BT85" s="113"/>
      <c r="BU85" s="15"/>
      <c r="BW85" s="34"/>
      <c r="BY85" s="113"/>
      <c r="BZ85" s="15"/>
      <c r="CB85" s="34"/>
      <c r="CD85" s="113"/>
      <c r="CE85" s="15"/>
      <c r="CG85" s="34"/>
      <c r="CI85" s="113"/>
      <c r="CJ85" s="15"/>
      <c r="CL85" s="34"/>
      <c r="CN85" s="113"/>
      <c r="CO85" s="15"/>
      <c r="CQ85" s="34"/>
      <c r="CS85" s="113"/>
      <c r="CT85" s="15"/>
      <c r="CV85" s="34"/>
      <c r="CX85" s="113"/>
      <c r="CY85" s="15"/>
      <c r="DA85" s="34"/>
      <c r="DC85" s="113"/>
      <c r="DD85" s="15"/>
      <c r="DF85" s="34"/>
      <c r="DH85" s="113"/>
      <c r="DI85" s="15"/>
      <c r="DK85" s="34"/>
      <c r="DM85" s="113"/>
      <c r="DN85" s="15"/>
      <c r="DP85" s="34"/>
      <c r="DR85" s="113"/>
      <c r="DS85" s="15"/>
      <c r="DU85" s="34"/>
      <c r="DW85" s="113"/>
    </row>
    <row r="86" spans="1:127" ht="13.5" customHeight="1" x14ac:dyDescent="0.25">
      <c r="A86" s="61"/>
      <c r="C86" s="15"/>
      <c r="E86" s="34"/>
      <c r="G86" s="113"/>
      <c r="H86" s="15"/>
      <c r="J86" s="34"/>
      <c r="L86" s="113"/>
      <c r="M86" s="15"/>
      <c r="O86" s="34"/>
      <c r="Q86" s="113"/>
      <c r="R86" s="15"/>
      <c r="T86" s="34"/>
      <c r="V86" s="113"/>
      <c r="W86" s="15"/>
      <c r="Y86" s="34"/>
      <c r="AA86" s="113"/>
      <c r="AB86" s="15"/>
      <c r="AD86" s="34"/>
      <c r="AF86" s="113"/>
      <c r="AG86" s="15"/>
      <c r="AI86" s="34"/>
      <c r="AK86" s="113"/>
      <c r="AL86" s="15"/>
      <c r="AN86" s="34"/>
      <c r="AP86" s="113"/>
      <c r="AQ86" s="15"/>
      <c r="AS86" s="34"/>
      <c r="AU86" s="113"/>
      <c r="AV86" s="15"/>
      <c r="AX86" s="34"/>
      <c r="AZ86" s="113"/>
      <c r="BA86" s="15"/>
      <c r="BC86" s="34"/>
      <c r="BE86" s="113"/>
      <c r="BF86" s="15"/>
      <c r="BH86" s="34"/>
      <c r="BJ86" s="113"/>
      <c r="BK86" s="15"/>
      <c r="BM86" s="34"/>
      <c r="BO86" s="113"/>
      <c r="BP86" s="15"/>
      <c r="BR86" s="34"/>
      <c r="BT86" s="113"/>
      <c r="BU86" s="15"/>
      <c r="BW86" s="34"/>
      <c r="BY86" s="113"/>
      <c r="BZ86" s="15"/>
      <c r="CB86" s="34"/>
      <c r="CD86" s="113"/>
      <c r="CE86" s="15"/>
      <c r="CG86" s="34"/>
      <c r="CI86" s="113"/>
      <c r="CJ86" s="15"/>
      <c r="CL86" s="34"/>
      <c r="CN86" s="113"/>
      <c r="CO86" s="15"/>
      <c r="CQ86" s="34"/>
      <c r="CS86" s="113"/>
      <c r="CT86" s="15"/>
      <c r="CV86" s="34"/>
      <c r="CX86" s="113"/>
      <c r="CY86" s="15"/>
      <c r="DA86" s="34"/>
      <c r="DC86" s="113"/>
      <c r="DD86" s="15"/>
      <c r="DF86" s="34"/>
      <c r="DH86" s="113"/>
      <c r="DI86" s="15"/>
      <c r="DK86" s="34"/>
      <c r="DM86" s="113"/>
      <c r="DN86" s="15"/>
      <c r="DP86" s="34"/>
      <c r="DR86" s="113"/>
      <c r="DS86" s="15"/>
      <c r="DU86" s="34"/>
      <c r="DW86" s="113"/>
    </row>
    <row r="87" spans="1:127" ht="13.5" customHeight="1" x14ac:dyDescent="0.25">
      <c r="A87" s="61"/>
      <c r="C87" s="15"/>
      <c r="E87" s="34"/>
      <c r="G87" s="113"/>
      <c r="H87" s="15"/>
      <c r="J87" s="34"/>
      <c r="L87" s="113"/>
      <c r="M87" s="15"/>
      <c r="O87" s="34"/>
      <c r="Q87" s="113"/>
      <c r="R87" s="15"/>
      <c r="T87" s="34"/>
      <c r="V87" s="113"/>
      <c r="W87" s="15"/>
      <c r="Y87" s="34"/>
      <c r="AA87" s="113"/>
      <c r="AB87" s="15"/>
      <c r="AD87" s="34"/>
      <c r="AF87" s="113"/>
      <c r="AG87" s="15"/>
      <c r="AI87" s="34"/>
      <c r="AK87" s="113"/>
      <c r="AL87" s="15"/>
      <c r="AN87" s="34"/>
      <c r="AP87" s="113"/>
      <c r="AQ87" s="15"/>
      <c r="AS87" s="34"/>
      <c r="AU87" s="113"/>
      <c r="AV87" s="15"/>
      <c r="AX87" s="34"/>
      <c r="AZ87" s="113"/>
      <c r="BA87" s="15"/>
      <c r="BC87" s="34"/>
      <c r="BE87" s="113"/>
      <c r="BF87" s="15"/>
      <c r="BH87" s="34"/>
      <c r="BJ87" s="113"/>
      <c r="BK87" s="15"/>
      <c r="BM87" s="34"/>
      <c r="BO87" s="113"/>
      <c r="BP87" s="15"/>
      <c r="BR87" s="34"/>
      <c r="BT87" s="113"/>
      <c r="BU87" s="15"/>
      <c r="BW87" s="34"/>
      <c r="BY87" s="113"/>
      <c r="BZ87" s="15"/>
      <c r="CB87" s="34"/>
      <c r="CD87" s="113"/>
      <c r="CE87" s="15"/>
      <c r="CG87" s="34"/>
      <c r="CI87" s="113"/>
      <c r="CJ87" s="15"/>
      <c r="CL87" s="34"/>
      <c r="CN87" s="113"/>
      <c r="CO87" s="15"/>
      <c r="CQ87" s="34"/>
      <c r="CS87" s="113"/>
      <c r="CT87" s="15"/>
      <c r="CV87" s="34"/>
      <c r="CX87" s="113"/>
      <c r="CY87" s="15"/>
      <c r="DA87" s="34"/>
      <c r="DC87" s="113"/>
      <c r="DD87" s="15"/>
      <c r="DF87" s="34"/>
      <c r="DH87" s="113"/>
      <c r="DI87" s="15"/>
      <c r="DK87" s="34"/>
      <c r="DM87" s="113"/>
      <c r="DN87" s="15"/>
      <c r="DP87" s="34"/>
      <c r="DR87" s="113"/>
      <c r="DS87" s="15"/>
      <c r="DU87" s="34"/>
      <c r="DW87" s="113"/>
    </row>
    <row r="88" spans="1:127" ht="13.5" customHeight="1" x14ac:dyDescent="0.25">
      <c r="A88" s="61"/>
      <c r="C88" s="15"/>
      <c r="E88" s="34"/>
      <c r="G88" s="113"/>
      <c r="H88" s="15"/>
      <c r="J88" s="34"/>
      <c r="L88" s="113"/>
      <c r="M88" s="15"/>
      <c r="O88" s="34"/>
      <c r="Q88" s="113"/>
      <c r="R88" s="15"/>
      <c r="T88" s="34"/>
      <c r="V88" s="113"/>
      <c r="W88" s="15"/>
      <c r="Y88" s="34"/>
      <c r="AA88" s="113"/>
      <c r="AB88" s="15"/>
      <c r="AD88" s="34"/>
      <c r="AF88" s="113"/>
      <c r="AG88" s="15"/>
      <c r="AI88" s="34"/>
      <c r="AK88" s="113"/>
      <c r="AL88" s="15"/>
      <c r="AN88" s="34"/>
      <c r="AP88" s="113"/>
      <c r="AQ88" s="15"/>
      <c r="AS88" s="34"/>
      <c r="AU88" s="113"/>
      <c r="AV88" s="15"/>
      <c r="AX88" s="34"/>
      <c r="AZ88" s="113"/>
      <c r="BA88" s="15"/>
      <c r="BC88" s="34"/>
      <c r="BE88" s="113"/>
      <c r="BF88" s="15"/>
      <c r="BH88" s="34"/>
      <c r="BJ88" s="113"/>
      <c r="BK88" s="15"/>
      <c r="BM88" s="34"/>
      <c r="BO88" s="113"/>
      <c r="BP88" s="15"/>
      <c r="BR88" s="34"/>
      <c r="BT88" s="113"/>
      <c r="BU88" s="15"/>
      <c r="BW88" s="34"/>
      <c r="BY88" s="113"/>
      <c r="BZ88" s="15"/>
      <c r="CB88" s="34"/>
      <c r="CD88" s="113"/>
      <c r="CE88" s="15"/>
      <c r="CG88" s="34"/>
      <c r="CI88" s="113"/>
      <c r="CJ88" s="15"/>
      <c r="CL88" s="34"/>
      <c r="CN88" s="113"/>
      <c r="CO88" s="15"/>
      <c r="CQ88" s="34"/>
      <c r="CS88" s="113"/>
      <c r="CT88" s="15"/>
      <c r="CV88" s="34"/>
      <c r="CX88" s="113"/>
      <c r="CY88" s="15"/>
      <c r="DA88" s="34"/>
      <c r="DC88" s="113"/>
      <c r="DD88" s="15"/>
      <c r="DF88" s="34"/>
      <c r="DH88" s="113"/>
      <c r="DI88" s="15"/>
      <c r="DK88" s="34"/>
      <c r="DM88" s="113"/>
      <c r="DN88" s="15"/>
      <c r="DP88" s="34"/>
      <c r="DR88" s="113"/>
      <c r="DS88" s="15"/>
      <c r="DU88" s="34"/>
      <c r="DW88" s="113"/>
    </row>
    <row r="89" spans="1:127" ht="13.5" customHeight="1" x14ac:dyDescent="0.25">
      <c r="A89" s="61"/>
      <c r="C89" s="15"/>
      <c r="E89" s="34"/>
      <c r="G89" s="113"/>
      <c r="H89" s="15"/>
      <c r="J89" s="34"/>
      <c r="L89" s="113"/>
      <c r="M89" s="15"/>
      <c r="O89" s="34"/>
      <c r="Q89" s="113"/>
      <c r="R89" s="15"/>
      <c r="T89" s="34"/>
      <c r="V89" s="113"/>
      <c r="W89" s="15"/>
      <c r="Y89" s="34"/>
      <c r="AA89" s="113"/>
      <c r="AB89" s="15"/>
      <c r="AD89" s="34"/>
      <c r="AF89" s="113"/>
      <c r="AG89" s="15"/>
      <c r="AI89" s="34"/>
      <c r="AK89" s="113"/>
      <c r="AL89" s="15"/>
      <c r="AN89" s="34"/>
      <c r="AP89" s="113"/>
      <c r="AQ89" s="15"/>
      <c r="AS89" s="34"/>
      <c r="AU89" s="113"/>
      <c r="AV89" s="15"/>
      <c r="AX89" s="34"/>
      <c r="AZ89" s="113"/>
      <c r="BA89" s="15"/>
      <c r="BC89" s="34"/>
      <c r="BE89" s="113"/>
      <c r="BF89" s="15"/>
      <c r="BH89" s="34"/>
      <c r="BJ89" s="113"/>
      <c r="BK89" s="15"/>
      <c r="BM89" s="34"/>
      <c r="BO89" s="113"/>
      <c r="BP89" s="15"/>
      <c r="BR89" s="34"/>
      <c r="BT89" s="113"/>
      <c r="BU89" s="15"/>
      <c r="BW89" s="34"/>
      <c r="BY89" s="113"/>
      <c r="BZ89" s="15"/>
      <c r="CB89" s="34"/>
      <c r="CD89" s="113"/>
      <c r="CE89" s="15"/>
      <c r="CG89" s="34"/>
      <c r="CI89" s="113"/>
      <c r="CJ89" s="15"/>
      <c r="CL89" s="34"/>
      <c r="CN89" s="113"/>
      <c r="CO89" s="15"/>
      <c r="CQ89" s="34"/>
      <c r="CS89" s="113"/>
      <c r="CT89" s="15"/>
      <c r="CV89" s="34"/>
      <c r="CX89" s="113"/>
      <c r="CY89" s="15"/>
      <c r="DA89" s="34"/>
      <c r="DC89" s="113"/>
      <c r="DD89" s="15"/>
      <c r="DF89" s="34"/>
      <c r="DH89" s="113"/>
      <c r="DI89" s="15"/>
      <c r="DK89" s="34"/>
      <c r="DM89" s="113"/>
      <c r="DN89" s="15"/>
      <c r="DP89" s="34"/>
      <c r="DR89" s="113"/>
      <c r="DS89" s="15"/>
      <c r="DU89" s="34"/>
      <c r="DW89" s="113"/>
    </row>
    <row r="90" spans="1:127" ht="13.5" customHeight="1" x14ac:dyDescent="0.25">
      <c r="A90" s="61"/>
      <c r="C90" s="15"/>
      <c r="E90" s="34"/>
      <c r="G90" s="113"/>
      <c r="H90" s="15"/>
      <c r="J90" s="34"/>
      <c r="L90" s="113"/>
      <c r="M90" s="15"/>
      <c r="O90" s="34"/>
      <c r="Q90" s="113"/>
      <c r="R90" s="15"/>
      <c r="T90" s="34"/>
      <c r="V90" s="113"/>
      <c r="W90" s="15"/>
      <c r="Y90" s="34"/>
      <c r="AA90" s="113"/>
      <c r="AB90" s="15"/>
      <c r="AD90" s="34"/>
      <c r="AF90" s="113"/>
      <c r="AG90" s="15"/>
      <c r="AI90" s="34"/>
      <c r="AK90" s="113"/>
      <c r="AL90" s="15"/>
      <c r="AN90" s="34"/>
      <c r="AP90" s="113"/>
      <c r="AQ90" s="15"/>
      <c r="AS90" s="34"/>
      <c r="AU90" s="113"/>
      <c r="AV90" s="15"/>
      <c r="AX90" s="34"/>
      <c r="AZ90" s="113"/>
      <c r="BA90" s="15"/>
      <c r="BC90" s="34"/>
      <c r="BE90" s="113"/>
      <c r="BF90" s="15"/>
      <c r="BH90" s="34"/>
      <c r="BJ90" s="113"/>
      <c r="BK90" s="15"/>
      <c r="BM90" s="34"/>
      <c r="BO90" s="113"/>
      <c r="BP90" s="15"/>
      <c r="BR90" s="34"/>
      <c r="BT90" s="113"/>
      <c r="BU90" s="15"/>
      <c r="BW90" s="34"/>
      <c r="BY90" s="113"/>
      <c r="BZ90" s="15"/>
      <c r="CB90" s="34"/>
      <c r="CD90" s="113"/>
      <c r="CE90" s="15"/>
      <c r="CG90" s="34"/>
      <c r="CI90" s="113"/>
      <c r="CJ90" s="15"/>
      <c r="CL90" s="34"/>
      <c r="CN90" s="113"/>
      <c r="CO90" s="15"/>
      <c r="CQ90" s="34"/>
      <c r="CS90" s="113"/>
      <c r="CT90" s="15"/>
      <c r="CV90" s="34"/>
      <c r="CX90" s="113"/>
      <c r="CY90" s="15"/>
      <c r="DA90" s="34"/>
      <c r="DC90" s="113"/>
      <c r="DD90" s="15"/>
      <c r="DF90" s="34"/>
      <c r="DH90" s="113"/>
      <c r="DI90" s="15"/>
      <c r="DK90" s="34"/>
      <c r="DM90" s="113"/>
      <c r="DN90" s="15"/>
      <c r="DP90" s="34"/>
      <c r="DR90" s="113"/>
      <c r="DS90" s="15"/>
      <c r="DU90" s="34"/>
      <c r="DW90" s="113"/>
    </row>
    <row r="91" spans="1:127" ht="13.5" customHeight="1" x14ac:dyDescent="0.25">
      <c r="A91" s="61"/>
      <c r="C91" s="15"/>
      <c r="E91" s="34"/>
      <c r="G91" s="113"/>
      <c r="H91" s="15"/>
      <c r="J91" s="34"/>
      <c r="L91" s="113"/>
      <c r="M91" s="15"/>
      <c r="O91" s="34"/>
      <c r="Q91" s="113"/>
      <c r="R91" s="15"/>
      <c r="T91" s="34"/>
      <c r="V91" s="113"/>
      <c r="W91" s="15"/>
      <c r="Y91" s="34"/>
      <c r="AA91" s="113"/>
      <c r="AB91" s="15"/>
      <c r="AD91" s="34"/>
      <c r="AF91" s="113"/>
      <c r="AG91" s="15"/>
      <c r="AI91" s="34"/>
      <c r="AK91" s="113"/>
      <c r="AL91" s="15"/>
      <c r="AN91" s="34"/>
      <c r="AP91" s="113"/>
      <c r="AQ91" s="15"/>
      <c r="AS91" s="34"/>
      <c r="AU91" s="113"/>
      <c r="AV91" s="15"/>
      <c r="AX91" s="34"/>
      <c r="AZ91" s="113"/>
      <c r="BA91" s="15"/>
      <c r="BC91" s="34"/>
      <c r="BE91" s="113"/>
      <c r="BF91" s="15"/>
      <c r="BH91" s="34"/>
      <c r="BJ91" s="113"/>
      <c r="BK91" s="15"/>
      <c r="BM91" s="34"/>
      <c r="BO91" s="113"/>
      <c r="BP91" s="15"/>
      <c r="BR91" s="34"/>
      <c r="BT91" s="113"/>
      <c r="BU91" s="15"/>
      <c r="BW91" s="34"/>
      <c r="BY91" s="113"/>
      <c r="BZ91" s="15"/>
      <c r="CB91" s="34"/>
      <c r="CD91" s="113"/>
      <c r="CE91" s="15"/>
      <c r="CG91" s="34"/>
      <c r="CI91" s="113"/>
      <c r="CJ91" s="15"/>
      <c r="CL91" s="34"/>
      <c r="CN91" s="113"/>
      <c r="CO91" s="15"/>
      <c r="CQ91" s="34"/>
      <c r="CS91" s="113"/>
      <c r="CT91" s="15"/>
      <c r="CV91" s="34"/>
      <c r="CX91" s="113"/>
      <c r="CY91" s="15"/>
      <c r="DA91" s="34"/>
      <c r="DC91" s="113"/>
      <c r="DD91" s="15"/>
      <c r="DF91" s="34"/>
      <c r="DH91" s="113"/>
      <c r="DI91" s="15"/>
      <c r="DK91" s="34"/>
      <c r="DM91" s="113"/>
      <c r="DN91" s="15"/>
      <c r="DP91" s="34"/>
      <c r="DR91" s="113"/>
      <c r="DS91" s="15"/>
      <c r="DU91" s="34"/>
      <c r="DW91" s="113"/>
    </row>
    <row r="92" spans="1:127" ht="13.5" customHeight="1" x14ac:dyDescent="0.25">
      <c r="A92" s="61"/>
      <c r="C92" s="15"/>
      <c r="E92" s="34"/>
      <c r="G92" s="113"/>
      <c r="H92" s="15"/>
      <c r="J92" s="34"/>
      <c r="L92" s="113"/>
      <c r="M92" s="15"/>
      <c r="O92" s="34"/>
      <c r="Q92" s="113"/>
      <c r="R92" s="15"/>
      <c r="T92" s="34"/>
      <c r="V92" s="113"/>
      <c r="W92" s="15"/>
      <c r="Y92" s="34"/>
      <c r="AA92" s="113"/>
      <c r="AB92" s="15"/>
      <c r="AD92" s="34"/>
      <c r="AF92" s="113"/>
      <c r="AG92" s="15"/>
      <c r="AI92" s="34"/>
      <c r="AK92" s="113"/>
      <c r="AL92" s="15"/>
      <c r="AN92" s="34"/>
      <c r="AP92" s="113"/>
      <c r="AQ92" s="15"/>
      <c r="AS92" s="34"/>
      <c r="AU92" s="113"/>
      <c r="AV92" s="15"/>
      <c r="AX92" s="34"/>
      <c r="AZ92" s="113"/>
      <c r="BA92" s="15"/>
      <c r="BC92" s="34"/>
      <c r="BE92" s="113"/>
      <c r="BF92" s="15"/>
      <c r="BH92" s="34"/>
      <c r="BJ92" s="113"/>
      <c r="BK92" s="15"/>
      <c r="BM92" s="34"/>
      <c r="BO92" s="113"/>
      <c r="BP92" s="15"/>
      <c r="BR92" s="34"/>
      <c r="BT92" s="113"/>
      <c r="BU92" s="15"/>
      <c r="BW92" s="34"/>
      <c r="BY92" s="113"/>
      <c r="BZ92" s="15"/>
      <c r="CB92" s="34"/>
      <c r="CD92" s="113"/>
      <c r="CE92" s="15"/>
      <c r="CG92" s="34"/>
      <c r="CI92" s="113"/>
      <c r="CJ92" s="15"/>
      <c r="CL92" s="34"/>
      <c r="CN92" s="113"/>
      <c r="CO92" s="15"/>
      <c r="CQ92" s="34"/>
      <c r="CS92" s="113"/>
      <c r="CT92" s="15"/>
      <c r="CV92" s="34"/>
      <c r="CX92" s="113"/>
      <c r="CY92" s="15"/>
      <c r="DA92" s="34"/>
      <c r="DC92" s="113"/>
      <c r="DD92" s="15"/>
      <c r="DF92" s="34"/>
      <c r="DH92" s="113"/>
      <c r="DI92" s="15"/>
      <c r="DK92" s="34"/>
      <c r="DM92" s="113"/>
      <c r="DN92" s="15"/>
      <c r="DP92" s="34"/>
      <c r="DR92" s="113"/>
      <c r="DS92" s="15"/>
      <c r="DU92" s="34"/>
      <c r="DW92" s="113"/>
    </row>
    <row r="93" spans="1:127" ht="13.5" customHeight="1" x14ac:dyDescent="0.25">
      <c r="A93" s="61"/>
      <c r="C93" s="15"/>
      <c r="E93" s="34"/>
      <c r="G93" s="113"/>
      <c r="H93" s="15"/>
      <c r="J93" s="34"/>
      <c r="L93" s="113"/>
      <c r="M93" s="15"/>
      <c r="O93" s="34"/>
      <c r="Q93" s="113"/>
      <c r="R93" s="15"/>
      <c r="T93" s="34"/>
      <c r="V93" s="113"/>
      <c r="W93" s="15"/>
      <c r="Y93" s="34"/>
      <c r="AA93" s="113"/>
      <c r="AB93" s="15"/>
      <c r="AD93" s="34"/>
      <c r="AF93" s="113"/>
      <c r="AG93" s="15"/>
      <c r="AI93" s="34"/>
      <c r="AK93" s="113"/>
      <c r="AL93" s="15"/>
      <c r="AN93" s="34"/>
      <c r="AP93" s="113"/>
      <c r="AQ93" s="15"/>
      <c r="AS93" s="34"/>
      <c r="AU93" s="113"/>
      <c r="AV93" s="15"/>
      <c r="AX93" s="34"/>
      <c r="AZ93" s="113"/>
      <c r="BA93" s="15"/>
      <c r="BC93" s="34"/>
      <c r="BE93" s="113"/>
      <c r="BF93" s="15"/>
      <c r="BH93" s="34"/>
      <c r="BJ93" s="113"/>
      <c r="BK93" s="15"/>
      <c r="BM93" s="34"/>
      <c r="BO93" s="113"/>
      <c r="BP93" s="15"/>
      <c r="BR93" s="34"/>
      <c r="BT93" s="113"/>
      <c r="BU93" s="15"/>
      <c r="BW93" s="34"/>
      <c r="BY93" s="113"/>
      <c r="BZ93" s="15"/>
      <c r="CB93" s="34"/>
      <c r="CD93" s="113"/>
      <c r="CE93" s="15"/>
      <c r="CG93" s="34"/>
      <c r="CI93" s="113"/>
      <c r="CJ93" s="15"/>
      <c r="CL93" s="34"/>
      <c r="CN93" s="113"/>
      <c r="CO93" s="15"/>
      <c r="CQ93" s="34"/>
      <c r="CS93" s="113"/>
      <c r="CT93" s="15"/>
      <c r="CV93" s="34"/>
      <c r="CX93" s="113"/>
      <c r="CY93" s="15"/>
      <c r="DA93" s="34"/>
      <c r="DC93" s="113"/>
      <c r="DD93" s="15"/>
      <c r="DF93" s="34"/>
      <c r="DH93" s="113"/>
      <c r="DI93" s="15"/>
      <c r="DK93" s="34"/>
      <c r="DM93" s="113"/>
      <c r="DN93" s="15"/>
      <c r="DP93" s="34"/>
      <c r="DR93" s="113"/>
      <c r="DS93" s="15"/>
      <c r="DU93" s="34"/>
      <c r="DW93" s="113"/>
    </row>
    <row r="94" spans="1:127" ht="13.5" customHeight="1" x14ac:dyDescent="0.25">
      <c r="A94" s="61"/>
      <c r="C94" s="15"/>
      <c r="E94" s="34"/>
      <c r="G94" s="113"/>
      <c r="H94" s="15"/>
      <c r="J94" s="34"/>
      <c r="L94" s="113"/>
      <c r="M94" s="15"/>
      <c r="O94" s="34"/>
      <c r="Q94" s="113"/>
      <c r="R94" s="15"/>
      <c r="T94" s="34"/>
      <c r="V94" s="113"/>
      <c r="W94" s="15"/>
      <c r="Y94" s="34"/>
      <c r="AA94" s="113"/>
      <c r="AB94" s="15"/>
      <c r="AD94" s="34"/>
      <c r="AF94" s="113"/>
      <c r="AG94" s="15"/>
      <c r="AI94" s="34"/>
      <c r="AK94" s="113"/>
      <c r="AL94" s="15"/>
      <c r="AN94" s="34"/>
      <c r="AP94" s="113"/>
      <c r="AQ94" s="15"/>
      <c r="AS94" s="34"/>
      <c r="AU94" s="113"/>
      <c r="AV94" s="15"/>
      <c r="AX94" s="34"/>
      <c r="AZ94" s="113"/>
      <c r="BA94" s="15"/>
      <c r="BC94" s="34"/>
      <c r="BE94" s="113"/>
      <c r="BF94" s="15"/>
      <c r="BH94" s="34"/>
      <c r="BJ94" s="113"/>
      <c r="BK94" s="15"/>
      <c r="BM94" s="34"/>
      <c r="BO94" s="113"/>
      <c r="BP94" s="15"/>
      <c r="BR94" s="34"/>
      <c r="BT94" s="113"/>
      <c r="BU94" s="15"/>
      <c r="BW94" s="34"/>
      <c r="BY94" s="113"/>
      <c r="BZ94" s="15"/>
      <c r="CB94" s="34"/>
      <c r="CD94" s="113"/>
      <c r="CE94" s="15"/>
      <c r="CG94" s="34"/>
      <c r="CI94" s="113"/>
      <c r="CJ94" s="15"/>
      <c r="CL94" s="34"/>
      <c r="CN94" s="113"/>
      <c r="CO94" s="15"/>
      <c r="CQ94" s="34"/>
      <c r="CS94" s="113"/>
      <c r="CT94" s="15"/>
      <c r="CV94" s="34"/>
      <c r="CX94" s="113"/>
      <c r="CY94" s="15"/>
      <c r="DA94" s="34"/>
      <c r="DC94" s="113"/>
      <c r="DD94" s="15"/>
      <c r="DF94" s="34"/>
      <c r="DH94" s="113"/>
      <c r="DI94" s="15"/>
      <c r="DK94" s="34"/>
      <c r="DM94" s="113"/>
      <c r="DN94" s="15"/>
      <c r="DP94" s="34"/>
      <c r="DR94" s="113"/>
      <c r="DS94" s="15"/>
      <c r="DU94" s="34"/>
      <c r="DW94" s="113"/>
    </row>
    <row r="95" spans="1:127" ht="13.5" customHeight="1" x14ac:dyDescent="0.25">
      <c r="A95" s="61"/>
      <c r="C95" s="15"/>
      <c r="E95" s="34"/>
      <c r="G95" s="113"/>
      <c r="H95" s="15"/>
      <c r="J95" s="34"/>
      <c r="L95" s="113"/>
      <c r="M95" s="15"/>
      <c r="O95" s="34"/>
      <c r="Q95" s="113"/>
      <c r="R95" s="15"/>
      <c r="T95" s="34"/>
      <c r="V95" s="113"/>
      <c r="W95" s="15"/>
      <c r="Y95" s="34"/>
      <c r="AA95" s="113"/>
      <c r="AB95" s="15"/>
      <c r="AD95" s="34"/>
      <c r="AF95" s="113"/>
      <c r="AG95" s="15"/>
      <c r="AI95" s="34"/>
      <c r="AK95" s="113"/>
      <c r="AL95" s="15"/>
      <c r="AN95" s="34"/>
      <c r="AP95" s="113"/>
      <c r="AQ95" s="15"/>
      <c r="AS95" s="34"/>
      <c r="AU95" s="113"/>
      <c r="AV95" s="15"/>
      <c r="AX95" s="34"/>
      <c r="AZ95" s="113"/>
      <c r="BA95" s="15"/>
      <c r="BC95" s="34"/>
      <c r="BE95" s="113"/>
      <c r="BF95" s="15"/>
      <c r="BH95" s="34"/>
      <c r="BJ95" s="113"/>
      <c r="BK95" s="15"/>
      <c r="BM95" s="34"/>
      <c r="BO95" s="113"/>
      <c r="BP95" s="15"/>
      <c r="BR95" s="34"/>
      <c r="BT95" s="113"/>
      <c r="BU95" s="15"/>
      <c r="BW95" s="34"/>
      <c r="BY95" s="113"/>
      <c r="BZ95" s="15"/>
      <c r="CB95" s="34"/>
      <c r="CD95" s="113"/>
      <c r="CE95" s="15"/>
      <c r="CG95" s="34"/>
      <c r="CI95" s="113"/>
      <c r="CJ95" s="15"/>
      <c r="CL95" s="34"/>
      <c r="CN95" s="113"/>
      <c r="CO95" s="15"/>
      <c r="CQ95" s="34"/>
      <c r="CS95" s="113"/>
      <c r="CT95" s="15"/>
      <c r="CV95" s="34"/>
      <c r="CX95" s="113"/>
      <c r="CY95" s="15"/>
      <c r="DA95" s="34"/>
      <c r="DC95" s="113"/>
      <c r="DD95" s="15"/>
      <c r="DF95" s="34"/>
      <c r="DH95" s="113"/>
      <c r="DI95" s="15"/>
      <c r="DK95" s="34"/>
      <c r="DM95" s="113"/>
      <c r="DN95" s="15"/>
      <c r="DP95" s="34"/>
      <c r="DR95" s="113"/>
      <c r="DS95" s="15"/>
      <c r="DU95" s="34"/>
      <c r="DW95" s="113"/>
    </row>
    <row r="96" spans="1:127" ht="13.5" customHeight="1" x14ac:dyDescent="0.25">
      <c r="A96" s="61"/>
      <c r="C96" s="15"/>
      <c r="E96" s="34"/>
      <c r="G96" s="113"/>
      <c r="H96" s="15"/>
      <c r="J96" s="34"/>
      <c r="L96" s="113"/>
      <c r="M96" s="15"/>
      <c r="O96" s="34"/>
      <c r="Q96" s="113"/>
      <c r="R96" s="15"/>
      <c r="T96" s="34"/>
      <c r="V96" s="113"/>
      <c r="W96" s="15"/>
      <c r="Y96" s="34"/>
      <c r="AA96" s="113"/>
      <c r="AB96" s="15"/>
      <c r="AD96" s="34"/>
      <c r="AF96" s="113"/>
      <c r="AG96" s="15"/>
      <c r="AI96" s="34"/>
      <c r="AK96" s="113"/>
      <c r="AL96" s="15"/>
      <c r="AN96" s="34"/>
      <c r="AP96" s="113"/>
      <c r="AQ96" s="15"/>
      <c r="AS96" s="34"/>
      <c r="AU96" s="113"/>
      <c r="AV96" s="15"/>
      <c r="AX96" s="34"/>
      <c r="AZ96" s="113"/>
      <c r="BA96" s="15"/>
      <c r="BC96" s="34"/>
      <c r="BE96" s="113"/>
      <c r="BF96" s="15"/>
      <c r="BH96" s="34"/>
      <c r="BJ96" s="113"/>
      <c r="BK96" s="15"/>
      <c r="BM96" s="34"/>
      <c r="BO96" s="113"/>
      <c r="BP96" s="15"/>
      <c r="BR96" s="34"/>
      <c r="BT96" s="113"/>
      <c r="BU96" s="15"/>
      <c r="BW96" s="34"/>
      <c r="BY96" s="113"/>
      <c r="BZ96" s="15"/>
      <c r="CB96" s="34"/>
      <c r="CD96" s="113"/>
      <c r="CE96" s="15"/>
      <c r="CG96" s="34"/>
      <c r="CI96" s="113"/>
      <c r="CJ96" s="15"/>
      <c r="CL96" s="34"/>
      <c r="CN96" s="113"/>
      <c r="CO96" s="15"/>
      <c r="CQ96" s="34"/>
      <c r="CS96" s="113"/>
      <c r="CT96" s="15"/>
      <c r="CV96" s="34"/>
      <c r="CX96" s="113"/>
      <c r="CY96" s="15"/>
      <c r="DA96" s="34"/>
      <c r="DC96" s="113"/>
      <c r="DD96" s="15"/>
      <c r="DF96" s="34"/>
      <c r="DH96" s="113"/>
      <c r="DI96" s="15"/>
      <c r="DK96" s="34"/>
      <c r="DM96" s="113"/>
      <c r="DN96" s="15"/>
      <c r="DP96" s="34"/>
      <c r="DR96" s="113"/>
      <c r="DS96" s="15"/>
      <c r="DU96" s="34"/>
      <c r="DW96" s="113"/>
    </row>
    <row r="97" spans="1:127" ht="13.5" customHeight="1" x14ac:dyDescent="0.25">
      <c r="A97" s="61"/>
      <c r="C97" s="15"/>
      <c r="E97" s="34"/>
      <c r="G97" s="113"/>
      <c r="H97" s="15"/>
      <c r="J97" s="34"/>
      <c r="L97" s="113"/>
      <c r="M97" s="15"/>
      <c r="O97" s="34"/>
      <c r="Q97" s="113"/>
      <c r="R97" s="15"/>
      <c r="T97" s="34"/>
      <c r="V97" s="113"/>
      <c r="W97" s="15"/>
      <c r="Y97" s="34"/>
      <c r="AA97" s="113"/>
      <c r="AB97" s="15"/>
      <c r="AD97" s="34"/>
      <c r="AF97" s="113"/>
      <c r="AG97" s="15"/>
      <c r="AI97" s="34"/>
      <c r="AK97" s="113"/>
      <c r="AL97" s="15"/>
      <c r="AN97" s="34"/>
      <c r="AP97" s="113"/>
      <c r="AQ97" s="15"/>
      <c r="AS97" s="34"/>
      <c r="AU97" s="113"/>
      <c r="AV97" s="15"/>
      <c r="AX97" s="34"/>
      <c r="AZ97" s="113"/>
      <c r="BA97" s="15"/>
      <c r="BC97" s="34"/>
      <c r="BE97" s="113"/>
      <c r="BF97" s="15"/>
      <c r="BH97" s="34"/>
      <c r="BJ97" s="113"/>
      <c r="BK97" s="15"/>
      <c r="BM97" s="34"/>
      <c r="BO97" s="113"/>
      <c r="BP97" s="15"/>
      <c r="BR97" s="34"/>
      <c r="BT97" s="113"/>
      <c r="BU97" s="15"/>
      <c r="BW97" s="34"/>
      <c r="BY97" s="113"/>
      <c r="BZ97" s="15"/>
      <c r="CB97" s="34"/>
      <c r="CD97" s="113"/>
      <c r="CE97" s="15"/>
      <c r="CG97" s="34"/>
      <c r="CI97" s="113"/>
      <c r="CJ97" s="15"/>
      <c r="CL97" s="34"/>
      <c r="CN97" s="113"/>
      <c r="CO97" s="15"/>
      <c r="CQ97" s="34"/>
      <c r="CS97" s="113"/>
      <c r="CT97" s="15"/>
      <c r="CV97" s="34"/>
      <c r="CX97" s="113"/>
      <c r="CY97" s="15"/>
      <c r="DA97" s="34"/>
      <c r="DC97" s="113"/>
      <c r="DD97" s="15"/>
      <c r="DF97" s="34"/>
      <c r="DH97" s="113"/>
      <c r="DI97" s="15"/>
      <c r="DK97" s="34"/>
      <c r="DM97" s="113"/>
      <c r="DN97" s="15"/>
      <c r="DP97" s="34"/>
      <c r="DR97" s="113"/>
      <c r="DS97" s="15"/>
      <c r="DU97" s="34"/>
      <c r="DW97" s="113"/>
    </row>
    <row r="98" spans="1:127" ht="13.5" customHeight="1" x14ac:dyDescent="0.25">
      <c r="A98" s="61"/>
      <c r="C98" s="15"/>
      <c r="E98" s="34"/>
      <c r="G98" s="113"/>
      <c r="H98" s="15"/>
      <c r="J98" s="34"/>
      <c r="L98" s="113"/>
      <c r="M98" s="15"/>
      <c r="O98" s="34"/>
      <c r="Q98" s="113"/>
      <c r="R98" s="15"/>
      <c r="T98" s="34"/>
      <c r="V98" s="113"/>
      <c r="W98" s="15"/>
      <c r="Y98" s="34"/>
      <c r="AA98" s="113"/>
      <c r="AB98" s="15"/>
      <c r="AD98" s="34"/>
      <c r="AF98" s="113"/>
      <c r="AG98" s="15"/>
      <c r="AI98" s="34"/>
      <c r="AK98" s="113"/>
      <c r="AL98" s="15"/>
      <c r="AN98" s="34"/>
      <c r="AP98" s="113"/>
      <c r="AQ98" s="15"/>
      <c r="AS98" s="34"/>
      <c r="AU98" s="113"/>
      <c r="AV98" s="15"/>
      <c r="AX98" s="34"/>
      <c r="AZ98" s="113"/>
      <c r="BA98" s="15"/>
      <c r="BC98" s="34"/>
      <c r="BE98" s="113"/>
      <c r="BF98" s="15"/>
      <c r="BH98" s="34"/>
      <c r="BJ98" s="113"/>
      <c r="BK98" s="15"/>
      <c r="BM98" s="34"/>
      <c r="BO98" s="113"/>
      <c r="BP98" s="15"/>
      <c r="BR98" s="34"/>
      <c r="BT98" s="113"/>
      <c r="BU98" s="15"/>
      <c r="BW98" s="34"/>
      <c r="BY98" s="113"/>
      <c r="BZ98" s="15"/>
      <c r="CB98" s="34"/>
      <c r="CD98" s="113"/>
      <c r="CE98" s="15"/>
      <c r="CG98" s="34"/>
      <c r="CI98" s="113"/>
      <c r="CJ98" s="15"/>
      <c r="CL98" s="34"/>
      <c r="CN98" s="113"/>
      <c r="CO98" s="15"/>
      <c r="CQ98" s="34"/>
      <c r="CS98" s="113"/>
      <c r="CT98" s="15"/>
      <c r="CV98" s="34"/>
      <c r="CX98" s="113"/>
      <c r="CY98" s="15"/>
      <c r="DA98" s="34"/>
      <c r="DC98" s="113"/>
      <c r="DD98" s="15"/>
      <c r="DF98" s="34"/>
      <c r="DH98" s="113"/>
      <c r="DI98" s="15"/>
      <c r="DK98" s="34"/>
      <c r="DM98" s="113"/>
      <c r="DN98" s="15"/>
      <c r="DP98" s="34"/>
      <c r="DR98" s="113"/>
      <c r="DS98" s="15"/>
      <c r="DU98" s="34"/>
      <c r="DW98" s="113"/>
    </row>
    <row r="99" spans="1:127" ht="13.5" customHeight="1" x14ac:dyDescent="0.25">
      <c r="A99" s="61"/>
      <c r="C99" s="15"/>
      <c r="E99" s="34"/>
      <c r="G99" s="113"/>
      <c r="H99" s="15"/>
      <c r="J99" s="34"/>
      <c r="L99" s="113"/>
      <c r="M99" s="15"/>
      <c r="O99" s="34"/>
      <c r="Q99" s="113"/>
      <c r="R99" s="15"/>
      <c r="T99" s="34"/>
      <c r="V99" s="113"/>
      <c r="W99" s="15"/>
      <c r="Y99" s="34"/>
      <c r="AA99" s="113"/>
      <c r="AB99" s="15"/>
      <c r="AD99" s="34"/>
      <c r="AF99" s="113"/>
      <c r="AG99" s="15"/>
      <c r="AI99" s="34"/>
      <c r="AK99" s="113"/>
      <c r="AL99" s="15"/>
      <c r="AN99" s="34"/>
      <c r="AP99" s="113"/>
      <c r="AQ99" s="15"/>
      <c r="AS99" s="34"/>
      <c r="AU99" s="113"/>
      <c r="AV99" s="15"/>
      <c r="AX99" s="34"/>
      <c r="AZ99" s="113"/>
      <c r="BA99" s="15"/>
      <c r="BC99" s="34"/>
      <c r="BE99" s="113"/>
      <c r="BF99" s="15"/>
      <c r="BH99" s="34"/>
      <c r="BJ99" s="113"/>
      <c r="BK99" s="15"/>
      <c r="BM99" s="34"/>
      <c r="BO99" s="113"/>
      <c r="BP99" s="15"/>
      <c r="BR99" s="34"/>
      <c r="BT99" s="113"/>
      <c r="BU99" s="15"/>
      <c r="BW99" s="34"/>
      <c r="BY99" s="113"/>
      <c r="BZ99" s="15"/>
      <c r="CB99" s="34"/>
      <c r="CD99" s="113"/>
      <c r="CE99" s="15"/>
      <c r="CG99" s="34"/>
      <c r="CI99" s="113"/>
      <c r="CJ99" s="15"/>
      <c r="CL99" s="34"/>
      <c r="CN99" s="113"/>
      <c r="CO99" s="15"/>
      <c r="CQ99" s="34"/>
      <c r="CS99" s="113"/>
      <c r="CT99" s="15"/>
      <c r="CV99" s="34"/>
      <c r="CX99" s="113"/>
      <c r="CY99" s="15"/>
      <c r="DA99" s="34"/>
      <c r="DC99" s="113"/>
      <c r="DD99" s="15"/>
      <c r="DF99" s="34"/>
      <c r="DH99" s="113"/>
      <c r="DI99" s="15"/>
      <c r="DK99" s="34"/>
      <c r="DM99" s="113"/>
      <c r="DN99" s="15"/>
      <c r="DP99" s="34"/>
      <c r="DR99" s="113"/>
      <c r="DS99" s="15"/>
      <c r="DU99" s="34"/>
      <c r="DW99" s="113"/>
    </row>
    <row r="100" spans="1:127" ht="13.5" customHeight="1" x14ac:dyDescent="0.25">
      <c r="A100" s="61"/>
      <c r="C100" s="15"/>
      <c r="E100" s="34"/>
      <c r="G100" s="113"/>
      <c r="H100" s="15"/>
      <c r="J100" s="34"/>
      <c r="L100" s="113"/>
      <c r="M100" s="15"/>
      <c r="O100" s="34"/>
      <c r="Q100" s="113"/>
      <c r="R100" s="15"/>
      <c r="T100" s="34"/>
      <c r="V100" s="113"/>
      <c r="W100" s="15"/>
      <c r="Y100" s="34"/>
      <c r="AA100" s="113"/>
      <c r="AB100" s="15"/>
      <c r="AD100" s="34"/>
      <c r="AF100" s="113"/>
      <c r="AG100" s="15"/>
      <c r="AI100" s="34"/>
      <c r="AK100" s="113"/>
      <c r="AL100" s="15"/>
      <c r="AN100" s="34"/>
      <c r="AP100" s="113"/>
      <c r="AQ100" s="15"/>
      <c r="AS100" s="34"/>
      <c r="AU100" s="113"/>
      <c r="AV100" s="15"/>
      <c r="AX100" s="34"/>
      <c r="AZ100" s="113"/>
      <c r="BA100" s="15"/>
      <c r="BC100" s="34"/>
      <c r="BE100" s="113"/>
      <c r="BF100" s="15"/>
      <c r="BH100" s="34"/>
      <c r="BJ100" s="113"/>
      <c r="BK100" s="15"/>
      <c r="BM100" s="34"/>
      <c r="BO100" s="113"/>
      <c r="BP100" s="15"/>
      <c r="BR100" s="34"/>
      <c r="BT100" s="113"/>
      <c r="BU100" s="15"/>
      <c r="BW100" s="34"/>
      <c r="BY100" s="113"/>
      <c r="BZ100" s="15"/>
      <c r="CB100" s="34"/>
      <c r="CD100" s="113"/>
      <c r="CE100" s="15"/>
      <c r="CG100" s="34"/>
      <c r="CI100" s="113"/>
      <c r="CJ100" s="15"/>
      <c r="CL100" s="34"/>
      <c r="CN100" s="113"/>
      <c r="CO100" s="15"/>
      <c r="CQ100" s="34"/>
      <c r="CS100" s="113"/>
      <c r="CT100" s="15"/>
      <c r="CV100" s="34"/>
      <c r="CX100" s="113"/>
      <c r="CY100" s="15"/>
      <c r="DA100" s="34"/>
      <c r="DC100" s="113"/>
      <c r="DD100" s="15"/>
      <c r="DF100" s="34"/>
      <c r="DH100" s="113"/>
      <c r="DI100" s="15"/>
      <c r="DK100" s="34"/>
      <c r="DM100" s="113"/>
      <c r="DN100" s="15"/>
      <c r="DP100" s="34"/>
      <c r="DR100" s="113"/>
      <c r="DS100" s="15"/>
      <c r="DU100" s="34"/>
      <c r="DW100" s="113"/>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info_parties!$A$1:$A$88</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51"/>
  <sheetViews>
    <sheetView zoomScale="90" zoomScaleNormal="90" workbookViewId="0">
      <pane xSplit="4" ySplit="10" topLeftCell="BA15" activePane="bottomRight" state="frozen"/>
      <selection activeCell="I6" sqref="I6"/>
      <selection pane="topRight" activeCell="I6" sqref="I6"/>
      <selection pane="bottomLeft" activeCell="I6" sqref="I6"/>
      <selection pane="bottomRight" activeCell="BA4" sqref="BA4"/>
    </sheetView>
  </sheetViews>
  <sheetFormatPr defaultColWidth="9.08984375" defaultRowHeight="13.5" customHeight="1" x14ac:dyDescent="0.25"/>
  <cols>
    <col min="1" max="1" width="9.08984375" style="2"/>
    <col min="2" max="2" width="23.08984375" style="2" customWidth="1"/>
    <col min="3" max="4" width="2.36328125" style="2" customWidth="1"/>
    <col min="5" max="8" width="9.08984375" style="2"/>
    <col min="9" max="9" width="15.90625" style="2" customWidth="1"/>
    <col min="10" max="16" width="9.08984375" style="2"/>
    <col min="17" max="17" width="9.08984375" style="64"/>
    <col min="18" max="20" width="9.08984375" style="2"/>
    <col min="21" max="21" width="21.36328125" style="2" customWidth="1"/>
    <col min="22" max="32" width="9.08984375" style="2"/>
    <col min="33" max="33" width="20.453125" style="2" customWidth="1"/>
    <col min="34" max="39" width="9.08984375" style="2"/>
    <col min="40" max="40" width="21.453125" style="2" customWidth="1"/>
    <col min="41" max="52" width="10.453125" style="2" customWidth="1"/>
    <col min="53" max="16384" width="9.08984375" style="2"/>
  </cols>
  <sheetData>
    <row r="1" spans="1:292" ht="13.5" customHeight="1" x14ac:dyDescent="0.25">
      <c r="A1" s="14" t="s">
        <v>10</v>
      </c>
      <c r="B1" s="16"/>
      <c r="C1" s="84"/>
      <c r="D1" s="85"/>
      <c r="E1" s="86" t="s">
        <v>717</v>
      </c>
      <c r="F1" s="85"/>
      <c r="G1" s="85"/>
      <c r="H1" s="85"/>
      <c r="I1" s="85"/>
      <c r="J1" s="85"/>
      <c r="K1" s="85"/>
      <c r="L1" s="85"/>
      <c r="M1" s="85"/>
      <c r="N1" s="85"/>
      <c r="O1" s="85"/>
      <c r="P1" s="85"/>
      <c r="Q1" s="86" t="s">
        <v>989</v>
      </c>
      <c r="R1" s="85"/>
      <c r="S1" s="85"/>
      <c r="T1" s="85"/>
      <c r="U1" s="85"/>
      <c r="V1" s="85"/>
      <c r="W1" s="85"/>
      <c r="X1" s="85"/>
      <c r="Y1" s="85"/>
      <c r="Z1" s="85"/>
      <c r="AA1" s="85"/>
      <c r="AB1" s="85"/>
      <c r="AC1" s="86" t="s">
        <v>1013</v>
      </c>
      <c r="AD1" s="85"/>
      <c r="AE1" s="85"/>
      <c r="AF1" s="85"/>
      <c r="AG1" s="85"/>
      <c r="AH1" s="85"/>
      <c r="AI1" s="85"/>
      <c r="AJ1" s="85"/>
      <c r="AK1" s="85"/>
      <c r="AL1" s="85"/>
      <c r="AM1" s="85"/>
      <c r="AN1" s="85"/>
      <c r="AO1" s="86" t="s">
        <v>1042</v>
      </c>
      <c r="AP1" s="85"/>
      <c r="AQ1" s="85"/>
      <c r="AR1" s="85"/>
      <c r="AS1" s="85"/>
      <c r="AT1" s="85"/>
      <c r="AU1" s="85"/>
      <c r="AV1" s="85"/>
      <c r="AW1" s="85"/>
      <c r="AX1" s="85"/>
      <c r="AY1" s="85"/>
      <c r="AZ1" s="85"/>
      <c r="BA1" s="86" t="s">
        <v>1058</v>
      </c>
      <c r="BB1" s="85"/>
      <c r="BC1" s="85"/>
      <c r="BD1" s="85"/>
      <c r="BE1" s="85"/>
      <c r="BF1" s="85"/>
      <c r="BG1" s="85"/>
      <c r="BH1" s="85"/>
      <c r="BI1" s="85"/>
      <c r="BJ1" s="85"/>
      <c r="BK1" s="85"/>
      <c r="BL1" s="85"/>
      <c r="BM1" s="86"/>
      <c r="BN1" s="85"/>
      <c r="BO1" s="85"/>
      <c r="BP1" s="85"/>
      <c r="BQ1" s="85"/>
      <c r="BR1" s="85"/>
      <c r="BS1" s="85"/>
      <c r="BT1" s="85"/>
      <c r="BU1" s="85"/>
      <c r="BV1" s="85"/>
      <c r="BW1" s="85"/>
      <c r="BX1" s="85"/>
      <c r="BY1" s="86"/>
      <c r="BZ1" s="85"/>
      <c r="CA1" s="85"/>
      <c r="CB1" s="85"/>
      <c r="CC1" s="85"/>
      <c r="CD1" s="85"/>
      <c r="CE1" s="85"/>
      <c r="CF1" s="85"/>
      <c r="CG1" s="85"/>
      <c r="CH1" s="85"/>
      <c r="CI1" s="85"/>
      <c r="CJ1" s="85"/>
      <c r="CK1" s="86"/>
      <c r="CL1" s="85"/>
      <c r="CM1" s="85"/>
      <c r="CN1" s="85"/>
      <c r="CO1" s="85"/>
      <c r="CP1" s="85"/>
      <c r="CQ1" s="85"/>
      <c r="CR1" s="85"/>
      <c r="CS1" s="85"/>
      <c r="CT1" s="85"/>
      <c r="CU1" s="85"/>
      <c r="CV1" s="85"/>
      <c r="CW1" s="86"/>
      <c r="CX1" s="85"/>
      <c r="CY1" s="85"/>
      <c r="CZ1" s="85"/>
      <c r="DA1" s="85"/>
      <c r="DB1" s="85"/>
      <c r="DC1" s="85"/>
      <c r="DD1" s="85"/>
      <c r="DE1" s="85"/>
      <c r="DF1" s="85"/>
      <c r="DG1" s="85"/>
      <c r="DH1" s="85"/>
      <c r="DI1" s="86"/>
      <c r="DJ1" s="85"/>
      <c r="DK1" s="85"/>
      <c r="DL1" s="85"/>
      <c r="DM1" s="85"/>
      <c r="DN1" s="85"/>
      <c r="DO1" s="85"/>
      <c r="DP1" s="85"/>
      <c r="DQ1" s="85"/>
      <c r="DR1" s="85"/>
      <c r="DS1" s="85"/>
      <c r="DT1" s="85"/>
      <c r="DU1" s="86"/>
      <c r="DV1" s="85"/>
      <c r="DW1" s="85"/>
      <c r="DX1" s="85"/>
      <c r="DY1" s="85"/>
      <c r="DZ1" s="85"/>
      <c r="EA1" s="85"/>
      <c r="EB1" s="85"/>
      <c r="EC1" s="85"/>
      <c r="ED1" s="85"/>
      <c r="EE1" s="85"/>
      <c r="EF1" s="85"/>
      <c r="EG1" s="86"/>
      <c r="EH1" s="85"/>
      <c r="EI1" s="85"/>
      <c r="EJ1" s="85"/>
      <c r="EK1" s="85"/>
      <c r="EL1" s="85"/>
      <c r="EM1" s="85"/>
      <c r="EN1" s="85"/>
      <c r="EO1" s="85"/>
      <c r="EP1" s="85"/>
      <c r="EQ1" s="85"/>
      <c r="ER1" s="85"/>
      <c r="ES1" s="86"/>
      <c r="ET1" s="85"/>
      <c r="EU1" s="85"/>
      <c r="EV1" s="85"/>
      <c r="EW1" s="85"/>
      <c r="EX1" s="85"/>
      <c r="EY1" s="85"/>
      <c r="EZ1" s="85"/>
      <c r="FA1" s="85"/>
      <c r="FB1" s="85"/>
      <c r="FC1" s="85"/>
      <c r="FD1" s="85"/>
      <c r="FE1" s="86"/>
      <c r="FF1" s="85"/>
      <c r="FG1" s="85"/>
      <c r="FH1" s="85"/>
      <c r="FI1" s="85"/>
      <c r="FJ1" s="85"/>
      <c r="FK1" s="85"/>
      <c r="FL1" s="85"/>
      <c r="FM1" s="85"/>
      <c r="FN1" s="85"/>
      <c r="FO1" s="85"/>
      <c r="FP1" s="85"/>
      <c r="FQ1" s="86"/>
      <c r="FR1" s="85"/>
      <c r="FS1" s="85"/>
      <c r="FT1" s="85"/>
      <c r="FU1" s="85"/>
      <c r="FV1" s="85"/>
      <c r="FW1" s="85"/>
      <c r="FX1" s="85"/>
      <c r="FY1" s="85"/>
      <c r="FZ1" s="85"/>
      <c r="GA1" s="85"/>
      <c r="GB1" s="85"/>
      <c r="GC1" s="86"/>
      <c r="GD1" s="85"/>
      <c r="GE1" s="85"/>
      <c r="GF1" s="85"/>
      <c r="GG1" s="85"/>
      <c r="GH1" s="85"/>
      <c r="GI1" s="85"/>
      <c r="GJ1" s="85"/>
      <c r="GK1" s="85"/>
      <c r="GL1" s="85"/>
      <c r="GM1" s="85"/>
      <c r="GN1" s="85"/>
      <c r="GO1" s="86"/>
      <c r="GP1" s="85"/>
      <c r="GQ1" s="85"/>
      <c r="GR1" s="85"/>
      <c r="GS1" s="85"/>
      <c r="GT1" s="85"/>
      <c r="GU1" s="85"/>
      <c r="GV1" s="85"/>
      <c r="GW1" s="85"/>
      <c r="GX1" s="85"/>
      <c r="GY1" s="85"/>
      <c r="GZ1" s="85"/>
      <c r="HA1" s="86"/>
      <c r="HB1" s="85"/>
      <c r="HC1" s="85"/>
      <c r="HD1" s="85"/>
      <c r="HE1" s="85"/>
      <c r="HF1" s="85"/>
      <c r="HG1" s="85"/>
      <c r="HH1" s="85"/>
      <c r="HI1" s="85"/>
      <c r="HJ1" s="85"/>
      <c r="HK1" s="85"/>
      <c r="HL1" s="85"/>
      <c r="HM1" s="86"/>
      <c r="HN1" s="85"/>
      <c r="HO1" s="85"/>
      <c r="HP1" s="85"/>
      <c r="HQ1" s="85"/>
      <c r="HR1" s="85"/>
      <c r="HS1" s="85"/>
      <c r="HT1" s="85"/>
      <c r="HU1" s="85"/>
      <c r="HV1" s="85"/>
      <c r="HW1" s="85"/>
      <c r="HX1" s="85"/>
      <c r="HY1" s="86"/>
      <c r="HZ1" s="85"/>
      <c r="IA1" s="85"/>
      <c r="IB1" s="85"/>
      <c r="IC1" s="85"/>
      <c r="ID1" s="85"/>
      <c r="IE1" s="85"/>
      <c r="IF1" s="85"/>
      <c r="IG1" s="85"/>
      <c r="IH1" s="85"/>
      <c r="II1" s="85"/>
      <c r="IJ1" s="85"/>
      <c r="IK1" s="86"/>
      <c r="IL1" s="85"/>
      <c r="IM1" s="85"/>
      <c r="IN1" s="85"/>
      <c r="IO1" s="85"/>
      <c r="IP1" s="85"/>
      <c r="IQ1" s="85"/>
      <c r="IR1" s="85"/>
      <c r="IS1" s="85"/>
      <c r="IT1" s="85"/>
      <c r="IU1" s="85"/>
      <c r="IV1" s="85"/>
      <c r="IW1" s="86"/>
      <c r="IX1" s="85"/>
      <c r="IY1" s="85"/>
      <c r="IZ1" s="85"/>
      <c r="JA1" s="85"/>
      <c r="JB1" s="85"/>
      <c r="JC1" s="85"/>
      <c r="JD1" s="85"/>
      <c r="JE1" s="85"/>
      <c r="JF1" s="85"/>
      <c r="JG1" s="85"/>
      <c r="JH1" s="85"/>
      <c r="JI1" s="86"/>
      <c r="JJ1" s="85"/>
      <c r="JK1" s="85"/>
      <c r="JL1" s="85"/>
      <c r="JM1" s="85"/>
      <c r="JN1" s="85"/>
      <c r="JO1" s="85"/>
      <c r="JP1" s="85"/>
      <c r="JQ1" s="85"/>
      <c r="JR1" s="85"/>
      <c r="JS1" s="85"/>
      <c r="JT1" s="85"/>
      <c r="JU1" s="86"/>
      <c r="JV1" s="85"/>
      <c r="JW1" s="85"/>
      <c r="JX1" s="85"/>
      <c r="JY1" s="85"/>
      <c r="JZ1" s="85"/>
      <c r="KA1" s="85"/>
      <c r="KB1" s="85"/>
      <c r="KC1" s="85"/>
      <c r="KD1" s="85"/>
      <c r="KE1" s="85"/>
      <c r="KF1" s="85"/>
    </row>
    <row r="2" spans="1:292" ht="13.5" customHeight="1" x14ac:dyDescent="0.25">
      <c r="A2" s="87" t="s">
        <v>4</v>
      </c>
      <c r="B2" s="16"/>
      <c r="C2" s="88"/>
      <c r="D2" s="89"/>
      <c r="E2" s="90">
        <v>40611</v>
      </c>
      <c r="F2" s="89"/>
      <c r="G2" s="89"/>
      <c r="H2" s="89"/>
      <c r="I2" s="89"/>
      <c r="J2" s="89"/>
      <c r="K2" s="89"/>
      <c r="L2" s="89"/>
      <c r="M2" s="89"/>
      <c r="N2" s="89"/>
      <c r="O2" s="89"/>
      <c r="P2" s="89"/>
      <c r="Q2" s="90">
        <v>42496</v>
      </c>
      <c r="R2" s="89"/>
      <c r="S2" s="89"/>
      <c r="T2" s="89"/>
      <c r="U2" s="89"/>
      <c r="V2" s="89"/>
      <c r="W2" s="89"/>
      <c r="X2" s="89"/>
      <c r="Y2" s="89"/>
      <c r="Z2" s="89"/>
      <c r="AA2" s="89"/>
      <c r="AB2" s="89"/>
      <c r="AC2" s="90">
        <v>42900</v>
      </c>
      <c r="AD2" s="89"/>
      <c r="AE2" s="89"/>
      <c r="AF2" s="89"/>
      <c r="AG2" s="89"/>
      <c r="AH2" s="89"/>
      <c r="AI2" s="89"/>
      <c r="AJ2" s="89"/>
      <c r="AK2" s="89"/>
      <c r="AL2" s="89"/>
      <c r="AM2" s="89"/>
      <c r="AN2" s="89"/>
      <c r="AO2" s="90">
        <v>44009</v>
      </c>
      <c r="AP2" s="89"/>
      <c r="AQ2" s="89"/>
      <c r="AR2" s="89"/>
      <c r="AS2" s="89"/>
      <c r="AT2" s="89"/>
      <c r="AU2" s="89"/>
      <c r="AV2" s="89"/>
      <c r="AW2" s="89"/>
      <c r="AX2" s="89"/>
      <c r="AY2" s="89"/>
      <c r="AZ2" s="89"/>
      <c r="BA2" s="90">
        <v>44912</v>
      </c>
      <c r="BB2" s="89"/>
      <c r="BC2" s="89"/>
      <c r="BD2" s="89"/>
      <c r="BE2" s="89"/>
      <c r="BF2" s="89"/>
      <c r="BG2" s="89"/>
      <c r="BH2" s="89"/>
      <c r="BI2" s="89"/>
      <c r="BJ2" s="89"/>
      <c r="BK2" s="89"/>
      <c r="BL2" s="89"/>
      <c r="BM2" s="90"/>
      <c r="BN2" s="89"/>
      <c r="BO2" s="89"/>
      <c r="BP2" s="89"/>
      <c r="BQ2" s="89"/>
      <c r="BR2" s="89"/>
      <c r="BS2" s="89"/>
      <c r="BT2" s="89"/>
      <c r="BU2" s="89"/>
      <c r="BV2" s="89"/>
      <c r="BW2" s="89"/>
      <c r="BX2" s="89"/>
      <c r="BY2" s="90"/>
      <c r="BZ2" s="89"/>
      <c r="CA2" s="89"/>
      <c r="CB2" s="89"/>
      <c r="CC2" s="89"/>
      <c r="CD2" s="89"/>
      <c r="CE2" s="89"/>
      <c r="CF2" s="89"/>
      <c r="CG2" s="89"/>
      <c r="CH2" s="89"/>
      <c r="CI2" s="89"/>
      <c r="CJ2" s="89"/>
      <c r="CK2" s="90"/>
      <c r="CL2" s="89"/>
      <c r="CM2" s="89"/>
      <c r="CN2" s="89"/>
      <c r="CO2" s="89"/>
      <c r="CP2" s="89"/>
      <c r="CQ2" s="89"/>
      <c r="CR2" s="89"/>
      <c r="CS2" s="89"/>
      <c r="CT2" s="89"/>
      <c r="CU2" s="89"/>
      <c r="CV2" s="89"/>
      <c r="CW2" s="90"/>
      <c r="CX2" s="89"/>
      <c r="CY2" s="89"/>
      <c r="CZ2" s="89"/>
      <c r="DA2" s="89"/>
      <c r="DB2" s="89"/>
      <c r="DC2" s="89"/>
      <c r="DD2" s="89"/>
      <c r="DE2" s="89"/>
      <c r="DF2" s="89"/>
      <c r="DG2" s="89"/>
      <c r="DH2" s="89"/>
      <c r="DI2" s="90"/>
      <c r="DJ2" s="89"/>
      <c r="DK2" s="89"/>
      <c r="DL2" s="89"/>
      <c r="DM2" s="89"/>
      <c r="DN2" s="89"/>
      <c r="DO2" s="89"/>
      <c r="DP2" s="89"/>
      <c r="DQ2" s="89"/>
      <c r="DR2" s="89"/>
      <c r="DS2" s="89"/>
      <c r="DT2" s="89"/>
      <c r="DU2" s="90"/>
      <c r="DV2" s="89"/>
      <c r="DW2" s="89"/>
      <c r="DX2" s="89"/>
      <c r="DY2" s="89"/>
      <c r="DZ2" s="89"/>
      <c r="EA2" s="89"/>
      <c r="EB2" s="89"/>
      <c r="EC2" s="89"/>
      <c r="ED2" s="89"/>
      <c r="EE2" s="89"/>
      <c r="EF2" s="89"/>
      <c r="EG2" s="90"/>
      <c r="EH2" s="89"/>
      <c r="EI2" s="89"/>
      <c r="EJ2" s="89"/>
      <c r="EK2" s="89"/>
      <c r="EL2" s="89"/>
      <c r="EM2" s="89"/>
      <c r="EN2" s="89"/>
      <c r="EO2" s="89"/>
      <c r="EP2" s="89"/>
      <c r="EQ2" s="89"/>
      <c r="ER2" s="89"/>
      <c r="ES2" s="90"/>
      <c r="ET2" s="89"/>
      <c r="EU2" s="89"/>
      <c r="EV2" s="89"/>
      <c r="EW2" s="89"/>
      <c r="EX2" s="89"/>
      <c r="EY2" s="89"/>
      <c r="EZ2" s="89"/>
      <c r="FA2" s="89"/>
      <c r="FB2" s="89"/>
      <c r="FC2" s="89"/>
      <c r="FD2" s="89"/>
      <c r="FE2" s="90"/>
      <c r="FF2" s="89"/>
      <c r="FG2" s="89"/>
      <c r="FH2" s="89"/>
      <c r="FI2" s="89"/>
      <c r="FJ2" s="89"/>
      <c r="FK2" s="89"/>
      <c r="FL2" s="89"/>
      <c r="FM2" s="89"/>
      <c r="FN2" s="89"/>
      <c r="FO2" s="89"/>
      <c r="FP2" s="89"/>
      <c r="FR2" s="89"/>
      <c r="FS2" s="89"/>
      <c r="FT2" s="89"/>
      <c r="FU2" s="89"/>
      <c r="FV2" s="89"/>
      <c r="FW2" s="89"/>
      <c r="FX2" s="89"/>
      <c r="FY2" s="89"/>
      <c r="FZ2" s="89"/>
      <c r="GA2" s="89"/>
      <c r="GB2" s="89"/>
      <c r="GC2" s="90"/>
      <c r="GD2" s="89"/>
      <c r="GE2" s="89"/>
      <c r="GF2" s="89"/>
      <c r="GG2" s="89"/>
      <c r="GH2" s="89"/>
      <c r="GI2" s="89"/>
      <c r="GJ2" s="89"/>
      <c r="GK2" s="89"/>
      <c r="GL2" s="89"/>
      <c r="GM2" s="89"/>
      <c r="GN2" s="89"/>
      <c r="GO2" s="90"/>
      <c r="GP2" s="89"/>
      <c r="GQ2" s="89"/>
      <c r="GR2" s="89"/>
      <c r="GS2" s="89"/>
      <c r="GT2" s="89"/>
      <c r="GU2" s="89"/>
      <c r="GV2" s="89"/>
      <c r="GW2" s="89"/>
      <c r="GX2" s="89"/>
      <c r="GY2" s="89"/>
      <c r="GZ2" s="89"/>
      <c r="HA2" s="90"/>
      <c r="HB2" s="89"/>
      <c r="HC2" s="89"/>
      <c r="HD2" s="89"/>
      <c r="HE2" s="89"/>
      <c r="HF2" s="89"/>
      <c r="HG2" s="89"/>
      <c r="HH2" s="89"/>
      <c r="HI2" s="89"/>
      <c r="HJ2" s="89"/>
      <c r="HK2" s="89"/>
      <c r="HL2" s="89"/>
      <c r="HM2" s="90"/>
      <c r="HN2" s="89"/>
      <c r="HO2" s="89"/>
      <c r="HP2" s="89"/>
      <c r="HQ2" s="89"/>
      <c r="HR2" s="89"/>
      <c r="HS2" s="89"/>
      <c r="HT2" s="89"/>
      <c r="HU2" s="89"/>
      <c r="HV2" s="89"/>
      <c r="HW2" s="89"/>
      <c r="HX2" s="89"/>
      <c r="HY2" s="90"/>
      <c r="HZ2" s="89"/>
      <c r="IA2" s="89"/>
      <c r="IB2" s="89"/>
      <c r="IC2" s="89"/>
      <c r="ID2" s="89"/>
      <c r="IE2" s="89"/>
      <c r="IF2" s="89"/>
      <c r="IG2" s="89"/>
      <c r="IH2" s="89"/>
      <c r="II2" s="89"/>
      <c r="IJ2" s="89"/>
      <c r="IK2" s="90"/>
      <c r="IL2" s="89"/>
      <c r="IM2" s="89"/>
      <c r="IN2" s="89"/>
      <c r="IO2" s="89"/>
      <c r="IP2" s="89"/>
      <c r="IQ2" s="89"/>
      <c r="IR2" s="89"/>
      <c r="IS2" s="89"/>
      <c r="IT2" s="89"/>
      <c r="IU2" s="89"/>
      <c r="IV2" s="89"/>
      <c r="IW2" s="90"/>
      <c r="IX2" s="89"/>
      <c r="IY2" s="89"/>
      <c r="IZ2" s="89"/>
      <c r="JA2" s="89"/>
      <c r="JB2" s="89"/>
      <c r="JC2" s="89"/>
      <c r="JD2" s="89"/>
      <c r="JE2" s="89"/>
      <c r="JF2" s="89"/>
      <c r="JG2" s="89"/>
      <c r="JH2" s="89"/>
      <c r="JI2" s="90"/>
      <c r="JJ2" s="89"/>
      <c r="JK2" s="89"/>
      <c r="JL2" s="89"/>
      <c r="JM2" s="89"/>
      <c r="JN2" s="89"/>
      <c r="JO2" s="89"/>
      <c r="JP2" s="89"/>
      <c r="JQ2" s="89"/>
      <c r="JR2" s="89"/>
      <c r="JS2" s="89"/>
      <c r="JT2" s="89"/>
      <c r="JU2" s="90"/>
      <c r="JV2" s="89"/>
      <c r="JW2" s="89"/>
      <c r="JX2" s="89"/>
      <c r="JY2" s="89"/>
      <c r="JZ2" s="89"/>
      <c r="KA2" s="89"/>
      <c r="KB2" s="89"/>
      <c r="KC2" s="89"/>
      <c r="KD2" s="89"/>
      <c r="KE2" s="89"/>
      <c r="KF2" s="89"/>
    </row>
    <row r="3" spans="1:292" ht="13.5" customHeight="1" x14ac:dyDescent="0.25">
      <c r="A3" s="87" t="s">
        <v>5</v>
      </c>
      <c r="B3" s="16"/>
      <c r="C3" s="91"/>
      <c r="D3" s="89"/>
      <c r="E3" s="90">
        <v>42439</v>
      </c>
      <c r="F3" s="89"/>
      <c r="G3" s="89"/>
      <c r="H3" s="89"/>
      <c r="I3" s="89"/>
      <c r="J3" s="89"/>
      <c r="K3" s="89"/>
      <c r="L3" s="89"/>
      <c r="M3" s="89"/>
      <c r="N3" s="89"/>
      <c r="O3" s="89"/>
      <c r="P3" s="89"/>
      <c r="Q3" s="90">
        <v>42900</v>
      </c>
      <c r="R3" s="89"/>
      <c r="S3" s="89"/>
      <c r="T3" s="89"/>
      <c r="U3" s="89"/>
      <c r="V3" s="89"/>
      <c r="W3" s="89"/>
      <c r="X3" s="89"/>
      <c r="Y3" s="89"/>
      <c r="Z3" s="89"/>
      <c r="AA3" s="89"/>
      <c r="AB3" s="89"/>
      <c r="AC3" s="90">
        <v>44009</v>
      </c>
      <c r="AD3" s="89"/>
      <c r="AE3" s="89"/>
      <c r="AF3" s="89"/>
      <c r="AG3" s="89"/>
      <c r="AH3" s="89"/>
      <c r="AI3" s="89"/>
      <c r="AJ3" s="89"/>
      <c r="AK3" s="89"/>
      <c r="AL3" s="89"/>
      <c r="AM3" s="89"/>
      <c r="AN3" s="89"/>
      <c r="AO3" s="90">
        <v>44912</v>
      </c>
      <c r="AP3" s="89"/>
      <c r="AQ3" s="89"/>
      <c r="AR3" s="89"/>
      <c r="AS3" s="89"/>
      <c r="AT3" s="89"/>
      <c r="AU3" s="89"/>
      <c r="AV3" s="89"/>
      <c r="AW3" s="89"/>
      <c r="AX3" s="89"/>
      <c r="AY3" s="89"/>
      <c r="AZ3" s="89"/>
      <c r="BA3" s="90">
        <v>45291</v>
      </c>
      <c r="BB3" s="89"/>
      <c r="BC3" s="89"/>
      <c r="BD3" s="89"/>
      <c r="BE3" s="89"/>
      <c r="BF3" s="89"/>
      <c r="BG3" s="89"/>
      <c r="BH3" s="89"/>
      <c r="BI3" s="89"/>
      <c r="BJ3" s="89"/>
      <c r="BK3" s="89"/>
      <c r="BL3" s="89"/>
      <c r="BM3" s="90"/>
      <c r="BN3" s="89"/>
      <c r="BO3" s="89"/>
      <c r="BP3" s="89"/>
      <c r="BQ3" s="89"/>
      <c r="BR3" s="89"/>
      <c r="BS3" s="89"/>
      <c r="BT3" s="89"/>
      <c r="BU3" s="89"/>
      <c r="BV3" s="89"/>
      <c r="BW3" s="89"/>
      <c r="BX3" s="89"/>
      <c r="BY3" s="90"/>
      <c r="BZ3" s="89"/>
      <c r="CA3" s="89"/>
      <c r="CB3" s="89"/>
      <c r="CC3" s="89"/>
      <c r="CD3" s="89"/>
      <c r="CE3" s="89"/>
      <c r="CF3" s="89"/>
      <c r="CG3" s="89"/>
      <c r="CH3" s="89"/>
      <c r="CI3" s="89"/>
      <c r="CJ3" s="89"/>
      <c r="CK3" s="90"/>
      <c r="CL3" s="89"/>
      <c r="CM3" s="89"/>
      <c r="CN3" s="89"/>
      <c r="CO3" s="89"/>
      <c r="CP3" s="89"/>
      <c r="CQ3" s="89"/>
      <c r="CR3" s="89"/>
      <c r="CS3" s="89"/>
      <c r="CT3" s="89"/>
      <c r="CU3" s="89"/>
      <c r="CV3" s="89"/>
      <c r="CW3" s="90"/>
      <c r="CX3" s="89"/>
      <c r="CY3" s="89"/>
      <c r="CZ3" s="89"/>
      <c r="DA3" s="89"/>
      <c r="DB3" s="89"/>
      <c r="DC3" s="89"/>
      <c r="DD3" s="89"/>
      <c r="DE3" s="89"/>
      <c r="DF3" s="89"/>
      <c r="DG3" s="89"/>
      <c r="DH3" s="89"/>
      <c r="DI3" s="90"/>
      <c r="DJ3" s="89"/>
      <c r="DK3" s="89"/>
      <c r="DL3" s="89"/>
      <c r="DM3" s="89"/>
      <c r="DN3" s="89"/>
      <c r="DO3" s="89"/>
      <c r="DP3" s="89"/>
      <c r="DQ3" s="89"/>
      <c r="DR3" s="89"/>
      <c r="DS3" s="89"/>
      <c r="DT3" s="89"/>
      <c r="DU3" s="90"/>
      <c r="DV3" s="89"/>
      <c r="DW3" s="89"/>
      <c r="DX3" s="89"/>
      <c r="DY3" s="89"/>
      <c r="DZ3" s="89"/>
      <c r="EA3" s="89"/>
      <c r="EB3" s="89"/>
      <c r="EC3" s="89"/>
      <c r="ED3" s="89"/>
      <c r="EE3" s="89"/>
      <c r="EF3" s="89"/>
      <c r="EG3" s="90"/>
      <c r="EH3" s="89"/>
      <c r="EI3" s="89"/>
      <c r="EJ3" s="89"/>
      <c r="EK3" s="89"/>
      <c r="EL3" s="89"/>
      <c r="EM3" s="89"/>
      <c r="EN3" s="89"/>
      <c r="EO3" s="89"/>
      <c r="EP3" s="89"/>
      <c r="EQ3" s="89"/>
      <c r="ER3" s="89"/>
      <c r="ES3" s="90"/>
      <c r="ET3" s="89"/>
      <c r="EU3" s="89"/>
      <c r="EV3" s="89"/>
      <c r="EW3" s="89"/>
      <c r="EX3" s="89"/>
      <c r="EY3" s="89"/>
      <c r="EZ3" s="89"/>
      <c r="FA3" s="89"/>
      <c r="FB3" s="89"/>
      <c r="FC3" s="89"/>
      <c r="FD3" s="89"/>
      <c r="FE3" s="90"/>
      <c r="FF3" s="89"/>
      <c r="FG3" s="89"/>
      <c r="FH3" s="89"/>
      <c r="FI3" s="89"/>
      <c r="FJ3" s="89"/>
      <c r="FK3" s="89"/>
      <c r="FL3" s="89"/>
      <c r="FM3" s="89"/>
      <c r="FN3" s="89"/>
      <c r="FO3" s="89"/>
      <c r="FP3" s="89"/>
      <c r="FQ3" s="90"/>
      <c r="FR3" s="89"/>
      <c r="FS3" s="89"/>
      <c r="FT3" s="89"/>
      <c r="FU3" s="89"/>
      <c r="FV3" s="89"/>
      <c r="FW3" s="89"/>
      <c r="FX3" s="89"/>
      <c r="FY3" s="89"/>
      <c r="FZ3" s="89"/>
      <c r="GA3" s="89"/>
      <c r="GB3" s="89"/>
      <c r="GC3" s="90"/>
      <c r="GD3" s="89"/>
      <c r="GE3" s="89"/>
      <c r="GF3" s="89"/>
      <c r="GG3" s="89"/>
      <c r="GH3" s="89"/>
      <c r="GI3" s="89"/>
      <c r="GJ3" s="89"/>
      <c r="GK3" s="89"/>
      <c r="GL3" s="89"/>
      <c r="GM3" s="89"/>
      <c r="GN3" s="89"/>
      <c r="GO3" s="90"/>
      <c r="GP3" s="89"/>
      <c r="GQ3" s="89"/>
      <c r="GR3" s="89"/>
      <c r="GS3" s="89"/>
      <c r="GT3" s="89"/>
      <c r="GU3" s="89"/>
      <c r="GV3" s="89"/>
      <c r="GW3" s="89"/>
      <c r="GX3" s="89"/>
      <c r="GY3" s="89"/>
      <c r="GZ3" s="89"/>
      <c r="HA3" s="90"/>
      <c r="HB3" s="89"/>
      <c r="HC3" s="89"/>
      <c r="HD3" s="89"/>
      <c r="HE3" s="89"/>
      <c r="HF3" s="89"/>
      <c r="HG3" s="89"/>
      <c r="HH3" s="89"/>
      <c r="HI3" s="89"/>
      <c r="HJ3" s="89"/>
      <c r="HK3" s="89"/>
      <c r="HL3" s="89"/>
      <c r="HM3" s="90"/>
      <c r="HN3" s="89"/>
      <c r="HO3" s="89"/>
      <c r="HP3" s="89"/>
      <c r="HQ3" s="89"/>
      <c r="HR3" s="89"/>
      <c r="HS3" s="89"/>
      <c r="HT3" s="89"/>
      <c r="HU3" s="89"/>
      <c r="HV3" s="89"/>
      <c r="HW3" s="89"/>
      <c r="HX3" s="89"/>
      <c r="HY3" s="90"/>
      <c r="HZ3" s="89"/>
      <c r="IA3" s="89"/>
      <c r="IB3" s="89"/>
      <c r="IC3" s="89"/>
      <c r="ID3" s="89"/>
      <c r="IE3" s="89"/>
      <c r="IF3" s="89"/>
      <c r="IG3" s="89"/>
      <c r="IH3" s="89"/>
      <c r="II3" s="89"/>
      <c r="IJ3" s="89"/>
      <c r="IK3" s="90"/>
      <c r="IL3" s="89"/>
      <c r="IM3" s="89"/>
      <c r="IN3" s="89"/>
      <c r="IO3" s="89"/>
      <c r="IP3" s="89"/>
      <c r="IQ3" s="89"/>
      <c r="IR3" s="89"/>
      <c r="IS3" s="89"/>
      <c r="IT3" s="89"/>
      <c r="IU3" s="89"/>
      <c r="IV3" s="89"/>
      <c r="IW3" s="90"/>
      <c r="IX3" s="89"/>
      <c r="IY3" s="89"/>
      <c r="IZ3" s="89"/>
      <c r="JA3" s="89"/>
      <c r="JB3" s="89"/>
      <c r="JC3" s="89"/>
      <c r="JD3" s="89"/>
      <c r="JE3" s="89"/>
      <c r="JF3" s="89"/>
      <c r="JG3" s="89"/>
      <c r="JH3" s="89"/>
      <c r="JI3" s="90"/>
      <c r="JJ3" s="89"/>
      <c r="JK3" s="89"/>
      <c r="JL3" s="89"/>
      <c r="JM3" s="89"/>
      <c r="JN3" s="89"/>
      <c r="JO3" s="89"/>
      <c r="JP3" s="89"/>
      <c r="JQ3" s="89"/>
      <c r="JR3" s="89"/>
      <c r="JS3" s="89"/>
      <c r="JT3" s="89"/>
      <c r="JU3" s="90"/>
      <c r="JV3" s="89"/>
      <c r="JW3" s="89"/>
      <c r="JX3" s="89"/>
      <c r="JY3" s="89"/>
      <c r="JZ3" s="89"/>
      <c r="KA3" s="89"/>
      <c r="KB3" s="89"/>
      <c r="KC3" s="89"/>
      <c r="KD3" s="89"/>
      <c r="KE3" s="89"/>
      <c r="KF3" s="89"/>
    </row>
    <row r="4" spans="1:292" ht="6" customHeight="1" x14ac:dyDescent="0.25">
      <c r="A4" s="14"/>
      <c r="B4" s="16"/>
      <c r="C4" s="16"/>
      <c r="D4" s="16"/>
      <c r="E4" s="60"/>
      <c r="F4" s="16"/>
      <c r="G4" s="16"/>
      <c r="H4" s="16"/>
      <c r="I4" s="16"/>
      <c r="J4" s="16"/>
      <c r="K4" s="16"/>
      <c r="L4" s="16"/>
      <c r="M4" s="16"/>
      <c r="N4" s="16"/>
      <c r="O4" s="16"/>
      <c r="P4" s="16"/>
      <c r="Q4" s="60"/>
      <c r="R4" s="16"/>
      <c r="S4" s="16"/>
      <c r="T4" s="16"/>
      <c r="U4" s="16"/>
      <c r="V4" s="16"/>
      <c r="W4" s="16"/>
      <c r="X4" s="16"/>
      <c r="Y4" s="16"/>
      <c r="Z4" s="16"/>
      <c r="AA4" s="16"/>
      <c r="AB4" s="16"/>
      <c r="AC4" s="60"/>
      <c r="AD4" s="16"/>
      <c r="AE4" s="16"/>
      <c r="AF4" s="16"/>
      <c r="AG4" s="16"/>
      <c r="AH4" s="16"/>
      <c r="AI4" s="16"/>
      <c r="AJ4" s="16"/>
      <c r="AK4" s="16"/>
      <c r="AL4" s="16"/>
      <c r="AM4" s="16"/>
      <c r="AN4" s="16"/>
      <c r="AO4" s="60"/>
      <c r="AP4" s="16"/>
      <c r="AQ4" s="16"/>
      <c r="AR4" s="16"/>
      <c r="AS4" s="16"/>
      <c r="AT4" s="16"/>
      <c r="AU4" s="16"/>
      <c r="AV4" s="16"/>
      <c r="AW4" s="16"/>
      <c r="AX4" s="16"/>
      <c r="AY4" s="16"/>
      <c r="AZ4" s="16"/>
      <c r="BA4" s="60"/>
      <c r="BB4" s="16"/>
      <c r="BC4" s="16"/>
      <c r="BD4" s="16"/>
      <c r="BE4" s="16"/>
      <c r="BF4" s="16"/>
      <c r="BG4" s="16"/>
      <c r="BH4" s="16"/>
      <c r="BI4" s="16"/>
      <c r="BJ4" s="16"/>
      <c r="BK4" s="16"/>
      <c r="BL4" s="16"/>
      <c r="BM4" s="60"/>
      <c r="BN4" s="16"/>
      <c r="BO4" s="16"/>
      <c r="BP4" s="16"/>
      <c r="BQ4" s="16"/>
      <c r="BR4" s="16"/>
      <c r="BS4" s="16"/>
      <c r="BT4" s="16"/>
      <c r="BU4" s="16"/>
      <c r="BV4" s="16"/>
      <c r="BW4" s="16"/>
      <c r="BX4" s="16"/>
      <c r="BY4" s="60"/>
      <c r="BZ4" s="16"/>
      <c r="CA4" s="16"/>
      <c r="CB4" s="16"/>
      <c r="CC4" s="16"/>
      <c r="CD4" s="16"/>
      <c r="CE4" s="16"/>
      <c r="CF4" s="16"/>
      <c r="CG4" s="16"/>
      <c r="CH4" s="16"/>
      <c r="CI4" s="16"/>
      <c r="CJ4" s="16"/>
      <c r="CK4" s="60"/>
      <c r="CL4" s="16"/>
      <c r="CM4" s="16"/>
      <c r="CN4" s="16"/>
      <c r="CO4" s="16"/>
      <c r="CP4" s="16"/>
      <c r="CQ4" s="16"/>
      <c r="CR4" s="16"/>
      <c r="CS4" s="16"/>
      <c r="CT4" s="16"/>
      <c r="CU4" s="16"/>
      <c r="CV4" s="16"/>
      <c r="CW4" s="60"/>
      <c r="CX4" s="16"/>
      <c r="CY4" s="16"/>
      <c r="CZ4" s="16"/>
      <c r="DA4" s="16"/>
      <c r="DB4" s="16"/>
      <c r="DC4" s="16"/>
      <c r="DD4" s="16"/>
      <c r="DE4" s="16"/>
      <c r="DF4" s="16"/>
      <c r="DG4" s="16"/>
      <c r="DH4" s="16"/>
      <c r="DI4" s="60"/>
      <c r="DJ4" s="16"/>
      <c r="DK4" s="16"/>
      <c r="DL4" s="16"/>
      <c r="DM4" s="16"/>
      <c r="DN4" s="16"/>
      <c r="DO4" s="16"/>
      <c r="DP4" s="16"/>
      <c r="DQ4" s="16"/>
      <c r="DR4" s="16"/>
      <c r="DS4" s="16"/>
      <c r="DT4" s="16"/>
      <c r="DU4" s="60"/>
      <c r="DV4" s="16"/>
      <c r="DW4" s="16"/>
      <c r="DX4" s="16"/>
      <c r="DY4" s="16"/>
      <c r="DZ4" s="16"/>
      <c r="EA4" s="16"/>
      <c r="EB4" s="16"/>
      <c r="EC4" s="16"/>
      <c r="ED4" s="16"/>
      <c r="EE4" s="16"/>
      <c r="EF4" s="16"/>
      <c r="EG4" s="60"/>
      <c r="EH4" s="16"/>
      <c r="EI4" s="16"/>
      <c r="EJ4" s="16"/>
      <c r="EK4" s="16"/>
      <c r="EL4" s="16"/>
      <c r="EM4" s="16"/>
      <c r="EN4" s="16"/>
      <c r="EO4" s="16"/>
      <c r="EP4" s="16"/>
      <c r="EQ4" s="16"/>
      <c r="ER4" s="16"/>
      <c r="ES4" s="60"/>
      <c r="ET4" s="16"/>
      <c r="EU4" s="16"/>
      <c r="EV4" s="16"/>
      <c r="EW4" s="16"/>
      <c r="EX4" s="16"/>
      <c r="EY4" s="16"/>
      <c r="EZ4" s="16"/>
      <c r="FA4" s="16"/>
      <c r="FB4" s="16"/>
      <c r="FC4" s="16"/>
      <c r="FD4" s="16"/>
      <c r="FE4" s="60"/>
      <c r="FF4" s="16"/>
      <c r="FG4" s="16"/>
      <c r="FH4" s="16"/>
      <c r="FI4" s="16"/>
      <c r="FJ4" s="16"/>
      <c r="FK4" s="16"/>
      <c r="FL4" s="16"/>
      <c r="FM4" s="16"/>
      <c r="FN4" s="16"/>
      <c r="FO4" s="16"/>
      <c r="FP4" s="16"/>
      <c r="FQ4" s="60"/>
      <c r="FR4" s="16"/>
      <c r="FS4" s="16"/>
      <c r="FT4" s="16"/>
      <c r="FU4" s="16"/>
      <c r="FV4" s="16"/>
      <c r="FW4" s="16"/>
      <c r="FX4" s="16"/>
      <c r="FY4" s="16"/>
      <c r="FZ4" s="16"/>
      <c r="GA4" s="16"/>
      <c r="GB4" s="16"/>
      <c r="GC4" s="60"/>
      <c r="GD4" s="16"/>
      <c r="GE4" s="16"/>
      <c r="GF4" s="16"/>
      <c r="GG4" s="16"/>
      <c r="GH4" s="16"/>
      <c r="GI4" s="16"/>
      <c r="GJ4" s="16"/>
      <c r="GK4" s="16"/>
      <c r="GL4" s="16"/>
      <c r="GM4" s="16"/>
      <c r="GN4" s="16"/>
      <c r="GO4" s="60"/>
      <c r="GP4" s="16"/>
      <c r="GQ4" s="16"/>
      <c r="GR4" s="16"/>
      <c r="GS4" s="16"/>
      <c r="GT4" s="16"/>
      <c r="GU4" s="16"/>
      <c r="GV4" s="16"/>
      <c r="GW4" s="16"/>
      <c r="GX4" s="16"/>
      <c r="GY4" s="16"/>
      <c r="GZ4" s="16"/>
      <c r="HA4" s="60"/>
      <c r="HB4" s="16"/>
      <c r="HC4" s="16"/>
      <c r="HD4" s="16"/>
      <c r="HE4" s="16"/>
      <c r="HF4" s="16"/>
      <c r="HG4" s="16"/>
      <c r="HH4" s="16"/>
      <c r="HI4" s="16"/>
      <c r="HJ4" s="16"/>
      <c r="HK4" s="16"/>
      <c r="HL4" s="16"/>
      <c r="HM4" s="60"/>
      <c r="HN4" s="16"/>
      <c r="HO4" s="16"/>
      <c r="HP4" s="16"/>
      <c r="HQ4" s="16"/>
      <c r="HR4" s="16"/>
      <c r="HS4" s="16"/>
      <c r="HT4" s="16"/>
      <c r="HU4" s="16"/>
      <c r="HV4" s="16"/>
      <c r="HW4" s="16"/>
      <c r="HX4" s="16"/>
      <c r="HY4" s="60"/>
      <c r="HZ4" s="16"/>
      <c r="IA4" s="16"/>
      <c r="IB4" s="16"/>
      <c r="IC4" s="16"/>
      <c r="ID4" s="16"/>
      <c r="IE4" s="16"/>
      <c r="IF4" s="16"/>
      <c r="IG4" s="16"/>
      <c r="IH4" s="16"/>
      <c r="II4" s="16"/>
      <c r="IJ4" s="16"/>
      <c r="IK4" s="60"/>
      <c r="IL4" s="16"/>
      <c r="IM4" s="16"/>
      <c r="IN4" s="16"/>
      <c r="IO4" s="16"/>
      <c r="IP4" s="16"/>
      <c r="IQ4" s="16"/>
      <c r="IR4" s="16"/>
      <c r="IS4" s="16"/>
      <c r="IT4" s="16"/>
      <c r="IU4" s="16"/>
      <c r="IV4" s="16"/>
      <c r="IW4" s="60"/>
      <c r="IX4" s="16"/>
      <c r="IY4" s="16"/>
      <c r="IZ4" s="16"/>
      <c r="JA4" s="16"/>
      <c r="JB4" s="16"/>
      <c r="JC4" s="16"/>
      <c r="JD4" s="16"/>
      <c r="JE4" s="16"/>
      <c r="JF4" s="16"/>
      <c r="JG4" s="16"/>
      <c r="JH4" s="16"/>
      <c r="JI4" s="60"/>
      <c r="JJ4" s="16"/>
      <c r="JK4" s="16"/>
      <c r="JL4" s="16"/>
      <c r="JM4" s="16"/>
      <c r="JN4" s="16"/>
      <c r="JO4" s="16"/>
      <c r="JP4" s="16"/>
      <c r="JQ4" s="16"/>
      <c r="JR4" s="16"/>
      <c r="JS4" s="16"/>
      <c r="JT4" s="16"/>
      <c r="JU4" s="60"/>
      <c r="JV4" s="16"/>
      <c r="JW4" s="16"/>
      <c r="JX4" s="16"/>
      <c r="JY4" s="16"/>
      <c r="JZ4" s="16"/>
      <c r="KA4" s="16"/>
      <c r="KB4" s="16"/>
      <c r="KC4" s="16"/>
      <c r="KD4" s="16"/>
      <c r="KE4" s="16"/>
      <c r="KF4" s="16"/>
    </row>
    <row r="5" spans="1:292" ht="6" customHeight="1" x14ac:dyDescent="0.25">
      <c r="A5" s="92"/>
      <c r="B5" s="16"/>
      <c r="C5" s="85"/>
      <c r="D5" s="85"/>
      <c r="E5" s="60"/>
      <c r="F5" s="85"/>
      <c r="G5" s="85"/>
      <c r="H5" s="85"/>
      <c r="I5" s="85"/>
      <c r="J5" s="85"/>
      <c r="K5" s="85"/>
      <c r="L5" s="85"/>
      <c r="M5" s="85"/>
      <c r="N5" s="85"/>
      <c r="O5" s="85"/>
      <c r="P5" s="85"/>
      <c r="Q5" s="60"/>
      <c r="R5" s="85"/>
      <c r="S5" s="85"/>
      <c r="T5" s="85"/>
      <c r="U5" s="85"/>
      <c r="V5" s="85"/>
      <c r="W5" s="85"/>
      <c r="X5" s="85"/>
      <c r="Y5" s="85"/>
      <c r="Z5" s="85"/>
      <c r="AA5" s="85"/>
      <c r="AB5" s="85"/>
      <c r="AC5" s="60"/>
      <c r="AD5" s="85"/>
      <c r="AE5" s="85"/>
      <c r="AF5" s="85"/>
      <c r="AG5" s="85"/>
      <c r="AH5" s="85"/>
      <c r="AI5" s="85"/>
      <c r="AJ5" s="85"/>
      <c r="AK5" s="85"/>
      <c r="AL5" s="85"/>
      <c r="AM5" s="85"/>
      <c r="AN5" s="85"/>
      <c r="AO5" s="60"/>
      <c r="AP5" s="85"/>
      <c r="AQ5" s="85"/>
      <c r="AR5" s="85"/>
      <c r="AS5" s="85"/>
      <c r="AT5" s="85"/>
      <c r="AU5" s="85"/>
      <c r="AV5" s="85"/>
      <c r="AW5" s="85"/>
      <c r="AX5" s="85"/>
      <c r="AY5" s="85"/>
      <c r="AZ5" s="85"/>
      <c r="BA5" s="60"/>
      <c r="BB5" s="85"/>
      <c r="BC5" s="85"/>
      <c r="BD5" s="85"/>
      <c r="BE5" s="85"/>
      <c r="BF5" s="85"/>
      <c r="BG5" s="85"/>
      <c r="BH5" s="85"/>
      <c r="BI5" s="85"/>
      <c r="BJ5" s="85"/>
      <c r="BK5" s="85"/>
      <c r="BL5" s="85"/>
      <c r="BM5" s="60"/>
      <c r="BN5" s="85"/>
      <c r="BO5" s="85"/>
      <c r="BP5" s="85"/>
      <c r="BQ5" s="85"/>
      <c r="BR5" s="85"/>
      <c r="BS5" s="85"/>
      <c r="BT5" s="85"/>
      <c r="BU5" s="85"/>
      <c r="BV5" s="85"/>
      <c r="BW5" s="85"/>
      <c r="BX5" s="85"/>
      <c r="BY5" s="60"/>
      <c r="BZ5" s="85"/>
      <c r="CA5" s="85"/>
      <c r="CB5" s="85"/>
      <c r="CC5" s="85"/>
      <c r="CD5" s="85"/>
      <c r="CE5" s="85"/>
      <c r="CF5" s="85"/>
      <c r="CG5" s="85"/>
      <c r="CH5" s="85"/>
      <c r="CI5" s="85"/>
      <c r="CJ5" s="85"/>
      <c r="CK5" s="60"/>
      <c r="CL5" s="85"/>
      <c r="CM5" s="85"/>
      <c r="CN5" s="85"/>
      <c r="CO5" s="85"/>
      <c r="CP5" s="85"/>
      <c r="CQ5" s="85"/>
      <c r="CR5" s="85"/>
      <c r="CS5" s="85"/>
      <c r="CT5" s="85"/>
      <c r="CU5" s="85"/>
      <c r="CV5" s="85"/>
      <c r="CW5" s="60"/>
      <c r="CX5" s="85"/>
      <c r="CY5" s="85"/>
      <c r="CZ5" s="85"/>
      <c r="DA5" s="85"/>
      <c r="DB5" s="85"/>
      <c r="DC5" s="85"/>
      <c r="DD5" s="85"/>
      <c r="DE5" s="85"/>
      <c r="DF5" s="85"/>
      <c r="DG5" s="85"/>
      <c r="DH5" s="85"/>
      <c r="DI5" s="60"/>
      <c r="DJ5" s="85"/>
      <c r="DK5" s="85"/>
      <c r="DL5" s="85"/>
      <c r="DM5" s="85"/>
      <c r="DN5" s="85"/>
      <c r="DO5" s="85"/>
      <c r="DP5" s="85"/>
      <c r="DQ5" s="85"/>
      <c r="DR5" s="85"/>
      <c r="DS5" s="85"/>
      <c r="DT5" s="85"/>
      <c r="DU5" s="60"/>
      <c r="DV5" s="85"/>
      <c r="DW5" s="85"/>
      <c r="DX5" s="85"/>
      <c r="DY5" s="85"/>
      <c r="DZ5" s="85"/>
      <c r="EA5" s="85"/>
      <c r="EB5" s="85"/>
      <c r="EC5" s="85"/>
      <c r="ED5" s="85"/>
      <c r="EE5" s="85"/>
      <c r="EF5" s="85"/>
      <c r="EG5" s="60"/>
      <c r="EH5" s="85"/>
      <c r="EI5" s="85"/>
      <c r="EJ5" s="85"/>
      <c r="EK5" s="85"/>
      <c r="EL5" s="85"/>
      <c r="EM5" s="85"/>
      <c r="EN5" s="85"/>
      <c r="EO5" s="85"/>
      <c r="EP5" s="85"/>
      <c r="EQ5" s="85"/>
      <c r="ER5" s="85"/>
      <c r="ES5" s="60"/>
      <c r="ET5" s="85"/>
      <c r="EU5" s="85"/>
      <c r="EV5" s="85"/>
      <c r="EW5" s="85"/>
      <c r="EX5" s="85"/>
      <c r="EY5" s="85"/>
      <c r="EZ5" s="85"/>
      <c r="FA5" s="85"/>
      <c r="FB5" s="85"/>
      <c r="FC5" s="85"/>
      <c r="FD5" s="85"/>
      <c r="FE5" s="60"/>
      <c r="FF5" s="85"/>
      <c r="FG5" s="85"/>
      <c r="FH5" s="85"/>
      <c r="FI5" s="85"/>
      <c r="FJ5" s="85"/>
      <c r="FK5" s="85"/>
      <c r="FL5" s="85"/>
      <c r="FM5" s="85"/>
      <c r="FN5" s="85"/>
      <c r="FO5" s="85"/>
      <c r="FP5" s="85"/>
      <c r="FQ5" s="60"/>
      <c r="FR5" s="85"/>
      <c r="FS5" s="85"/>
      <c r="FT5" s="85"/>
      <c r="FU5" s="85"/>
      <c r="FV5" s="85"/>
      <c r="FW5" s="85"/>
      <c r="FX5" s="85"/>
      <c r="FY5" s="85"/>
      <c r="FZ5" s="85"/>
      <c r="GA5" s="85"/>
      <c r="GB5" s="85"/>
      <c r="GC5" s="60"/>
      <c r="GD5" s="85"/>
      <c r="GE5" s="85"/>
      <c r="GF5" s="85"/>
      <c r="GG5" s="85"/>
      <c r="GH5" s="85"/>
      <c r="GI5" s="85"/>
      <c r="GJ5" s="85"/>
      <c r="GK5" s="85"/>
      <c r="GL5" s="85"/>
      <c r="GM5" s="85"/>
      <c r="GN5" s="85"/>
      <c r="GO5" s="60"/>
      <c r="GP5" s="85"/>
      <c r="GQ5" s="85"/>
      <c r="GR5" s="85"/>
      <c r="GS5" s="85"/>
      <c r="GT5" s="85"/>
      <c r="GU5" s="85"/>
      <c r="GV5" s="85"/>
      <c r="GW5" s="85"/>
      <c r="GX5" s="85"/>
      <c r="GY5" s="85"/>
      <c r="GZ5" s="85"/>
      <c r="HA5" s="60"/>
      <c r="HB5" s="85"/>
      <c r="HC5" s="85"/>
      <c r="HD5" s="85"/>
      <c r="HE5" s="85"/>
      <c r="HF5" s="85"/>
      <c r="HG5" s="85"/>
      <c r="HH5" s="85"/>
      <c r="HI5" s="85"/>
      <c r="HJ5" s="85"/>
      <c r="HK5" s="85"/>
      <c r="HL5" s="85"/>
      <c r="HM5" s="60"/>
      <c r="HN5" s="85"/>
      <c r="HO5" s="85"/>
      <c r="HP5" s="85"/>
      <c r="HQ5" s="85"/>
      <c r="HR5" s="85"/>
      <c r="HS5" s="85"/>
      <c r="HT5" s="85"/>
      <c r="HU5" s="85"/>
      <c r="HV5" s="85"/>
      <c r="HW5" s="85"/>
      <c r="HX5" s="85"/>
      <c r="HY5" s="60"/>
      <c r="HZ5" s="85"/>
      <c r="IA5" s="85"/>
      <c r="IB5" s="85"/>
      <c r="IC5" s="85"/>
      <c r="ID5" s="85"/>
      <c r="IE5" s="85"/>
      <c r="IF5" s="85"/>
      <c r="IG5" s="85"/>
      <c r="IH5" s="85"/>
      <c r="II5" s="85"/>
      <c r="IJ5" s="85"/>
      <c r="IK5" s="60"/>
      <c r="IL5" s="85"/>
      <c r="IM5" s="85"/>
      <c r="IN5" s="85"/>
      <c r="IO5" s="85"/>
      <c r="IP5" s="85"/>
      <c r="IQ5" s="85"/>
      <c r="IR5" s="85"/>
      <c r="IS5" s="85"/>
      <c r="IT5" s="85"/>
      <c r="IU5" s="85"/>
      <c r="IV5" s="85"/>
      <c r="IW5" s="60"/>
      <c r="IX5" s="85"/>
      <c r="IY5" s="85"/>
      <c r="IZ5" s="85"/>
      <c r="JA5" s="85"/>
      <c r="JB5" s="85"/>
      <c r="JC5" s="85"/>
      <c r="JD5" s="85"/>
      <c r="JE5" s="85"/>
      <c r="JF5" s="85"/>
      <c r="JG5" s="85"/>
      <c r="JH5" s="85"/>
      <c r="JI5" s="60"/>
      <c r="JJ5" s="85"/>
      <c r="JK5" s="85"/>
      <c r="JL5" s="85"/>
      <c r="JM5" s="85"/>
      <c r="JN5" s="85"/>
      <c r="JO5" s="85"/>
      <c r="JP5" s="85"/>
      <c r="JQ5" s="85"/>
      <c r="JR5" s="85"/>
      <c r="JS5" s="85"/>
      <c r="JT5" s="85"/>
      <c r="JU5" s="60"/>
      <c r="JV5" s="85"/>
      <c r="JW5" s="85"/>
      <c r="JX5" s="85"/>
      <c r="JY5" s="85"/>
      <c r="JZ5" s="85"/>
      <c r="KA5" s="85"/>
      <c r="KB5" s="85"/>
      <c r="KC5" s="85"/>
      <c r="KD5" s="85"/>
      <c r="KE5" s="85"/>
      <c r="KF5" s="85"/>
    </row>
    <row r="6" spans="1:292" ht="6" customHeight="1" x14ac:dyDescent="0.25">
      <c r="A6" s="92"/>
      <c r="B6" s="16"/>
      <c r="C6" s="85"/>
      <c r="D6" s="85"/>
      <c r="E6" s="60"/>
      <c r="F6" s="85"/>
      <c r="G6" s="85"/>
      <c r="H6" s="85"/>
      <c r="I6" s="85"/>
      <c r="J6" s="85"/>
      <c r="K6" s="85"/>
      <c r="L6" s="85"/>
      <c r="M6" s="85"/>
      <c r="N6" s="85"/>
      <c r="O6" s="85"/>
      <c r="P6" s="85"/>
      <c r="Q6" s="60"/>
      <c r="R6" s="85"/>
      <c r="S6" s="85"/>
      <c r="T6" s="85"/>
      <c r="U6" s="85"/>
      <c r="V6" s="85"/>
      <c r="W6" s="85"/>
      <c r="X6" s="85"/>
      <c r="Y6" s="85"/>
      <c r="Z6" s="85"/>
      <c r="AA6" s="85"/>
      <c r="AB6" s="85"/>
      <c r="AC6" s="60"/>
      <c r="AD6" s="85"/>
      <c r="AE6" s="85"/>
      <c r="AF6" s="85"/>
      <c r="AG6" s="85"/>
      <c r="AH6" s="85"/>
      <c r="AI6" s="85"/>
      <c r="AJ6" s="85"/>
      <c r="AK6" s="85"/>
      <c r="AL6" s="85"/>
      <c r="AM6" s="85"/>
      <c r="AN6" s="85"/>
      <c r="AO6" s="60"/>
      <c r="AP6" s="85"/>
      <c r="AQ6" s="85"/>
      <c r="AR6" s="85"/>
      <c r="AS6" s="85"/>
      <c r="AT6" s="85"/>
      <c r="AU6" s="85"/>
      <c r="AV6" s="85"/>
      <c r="AW6" s="85"/>
      <c r="AX6" s="85"/>
      <c r="AY6" s="85"/>
      <c r="AZ6" s="85"/>
      <c r="BA6" s="60"/>
      <c r="BB6" s="85"/>
      <c r="BC6" s="85"/>
      <c r="BD6" s="85"/>
      <c r="BE6" s="85"/>
      <c r="BF6" s="85"/>
      <c r="BG6" s="85"/>
      <c r="BH6" s="85"/>
      <c r="BI6" s="85"/>
      <c r="BJ6" s="85"/>
      <c r="BK6" s="85"/>
      <c r="BL6" s="85"/>
      <c r="BM6" s="60"/>
      <c r="BN6" s="85"/>
      <c r="BO6" s="85"/>
      <c r="BP6" s="85"/>
      <c r="BQ6" s="85"/>
      <c r="BR6" s="85"/>
      <c r="BS6" s="85"/>
      <c r="BT6" s="85"/>
      <c r="BU6" s="85"/>
      <c r="BV6" s="85"/>
      <c r="BW6" s="85"/>
      <c r="BX6" s="85"/>
      <c r="BY6" s="60"/>
      <c r="BZ6" s="85"/>
      <c r="CA6" s="85"/>
      <c r="CB6" s="85"/>
      <c r="CC6" s="85"/>
      <c r="CD6" s="85"/>
      <c r="CE6" s="85"/>
      <c r="CF6" s="85"/>
      <c r="CG6" s="85"/>
      <c r="CH6" s="85"/>
      <c r="CI6" s="85"/>
      <c r="CJ6" s="85"/>
      <c r="CK6" s="60"/>
      <c r="CL6" s="85"/>
      <c r="CM6" s="85"/>
      <c r="CN6" s="85"/>
      <c r="CO6" s="85"/>
      <c r="CP6" s="85"/>
      <c r="CQ6" s="85"/>
      <c r="CR6" s="85"/>
      <c r="CS6" s="85"/>
      <c r="CT6" s="85"/>
      <c r="CU6" s="85"/>
      <c r="CV6" s="85"/>
      <c r="CW6" s="60"/>
      <c r="CX6" s="85"/>
      <c r="CY6" s="85"/>
      <c r="CZ6" s="85"/>
      <c r="DA6" s="85"/>
      <c r="DB6" s="85"/>
      <c r="DC6" s="85"/>
      <c r="DD6" s="85"/>
      <c r="DE6" s="85"/>
      <c r="DF6" s="85"/>
      <c r="DG6" s="85"/>
      <c r="DH6" s="85"/>
      <c r="DI6" s="60"/>
      <c r="DJ6" s="85"/>
      <c r="DK6" s="85"/>
      <c r="DL6" s="85"/>
      <c r="DM6" s="85"/>
      <c r="DN6" s="85"/>
      <c r="DO6" s="85"/>
      <c r="DP6" s="85"/>
      <c r="DQ6" s="85"/>
      <c r="DR6" s="85"/>
      <c r="DS6" s="85"/>
      <c r="DT6" s="85"/>
      <c r="DU6" s="60"/>
      <c r="DV6" s="85"/>
      <c r="DW6" s="85"/>
      <c r="DX6" s="85"/>
      <c r="DY6" s="85"/>
      <c r="DZ6" s="85"/>
      <c r="EA6" s="85"/>
      <c r="EB6" s="85"/>
      <c r="EC6" s="85"/>
      <c r="ED6" s="85"/>
      <c r="EE6" s="85"/>
      <c r="EF6" s="85"/>
      <c r="EG6" s="60"/>
      <c r="EH6" s="85"/>
      <c r="EI6" s="85"/>
      <c r="EJ6" s="85"/>
      <c r="EK6" s="85"/>
      <c r="EL6" s="85"/>
      <c r="EM6" s="85"/>
      <c r="EN6" s="85"/>
      <c r="EO6" s="85"/>
      <c r="EP6" s="85"/>
      <c r="EQ6" s="85"/>
      <c r="ER6" s="85"/>
      <c r="ES6" s="60"/>
      <c r="ET6" s="85"/>
      <c r="EU6" s="85"/>
      <c r="EV6" s="85"/>
      <c r="EW6" s="85"/>
      <c r="EX6" s="85"/>
      <c r="EY6" s="85"/>
      <c r="EZ6" s="85"/>
      <c r="FA6" s="85"/>
      <c r="FB6" s="85"/>
      <c r="FC6" s="85"/>
      <c r="FD6" s="85"/>
      <c r="FE6" s="60"/>
      <c r="FF6" s="85"/>
      <c r="FG6" s="85"/>
      <c r="FH6" s="85"/>
      <c r="FI6" s="85"/>
      <c r="FJ6" s="85"/>
      <c r="FK6" s="85"/>
      <c r="FL6" s="85"/>
      <c r="FM6" s="85"/>
      <c r="FN6" s="85"/>
      <c r="FO6" s="85"/>
      <c r="FP6" s="85"/>
      <c r="FQ6" s="60"/>
      <c r="FR6" s="85"/>
      <c r="FS6" s="85"/>
      <c r="FT6" s="85"/>
      <c r="FU6" s="85"/>
      <c r="FV6" s="85"/>
      <c r="FW6" s="85"/>
      <c r="FX6" s="85"/>
      <c r="FY6" s="85"/>
      <c r="FZ6" s="85"/>
      <c r="GA6" s="85"/>
      <c r="GB6" s="85"/>
      <c r="GC6" s="60"/>
      <c r="GD6" s="85"/>
      <c r="GE6" s="85"/>
      <c r="GF6" s="85"/>
      <c r="GG6" s="85"/>
      <c r="GH6" s="85"/>
      <c r="GI6" s="85"/>
      <c r="GJ6" s="85"/>
      <c r="GK6" s="85"/>
      <c r="GL6" s="85"/>
      <c r="GM6" s="85"/>
      <c r="GN6" s="85"/>
      <c r="GO6" s="60"/>
      <c r="GP6" s="85"/>
      <c r="GQ6" s="85"/>
      <c r="GR6" s="85"/>
      <c r="GS6" s="85"/>
      <c r="GT6" s="85"/>
      <c r="GU6" s="85"/>
      <c r="GV6" s="85"/>
      <c r="GW6" s="85"/>
      <c r="GX6" s="85"/>
      <c r="GY6" s="85"/>
      <c r="GZ6" s="85"/>
      <c r="HA6" s="60"/>
      <c r="HB6" s="85"/>
      <c r="HC6" s="85"/>
      <c r="HD6" s="85"/>
      <c r="HE6" s="85"/>
      <c r="HF6" s="85"/>
      <c r="HG6" s="85"/>
      <c r="HH6" s="85"/>
      <c r="HI6" s="85"/>
      <c r="HJ6" s="85"/>
      <c r="HK6" s="85"/>
      <c r="HL6" s="85"/>
      <c r="HM6" s="60"/>
      <c r="HN6" s="85"/>
      <c r="HO6" s="85"/>
      <c r="HP6" s="85"/>
      <c r="HQ6" s="85"/>
      <c r="HR6" s="85"/>
      <c r="HS6" s="85"/>
      <c r="HT6" s="85"/>
      <c r="HU6" s="85"/>
      <c r="HV6" s="85"/>
      <c r="HW6" s="85"/>
      <c r="HX6" s="85"/>
      <c r="HY6" s="60"/>
      <c r="HZ6" s="85"/>
      <c r="IA6" s="85"/>
      <c r="IB6" s="85"/>
      <c r="IC6" s="85"/>
      <c r="ID6" s="85"/>
      <c r="IE6" s="85"/>
      <c r="IF6" s="85"/>
      <c r="IG6" s="85"/>
      <c r="IH6" s="85"/>
      <c r="II6" s="85"/>
      <c r="IJ6" s="85"/>
      <c r="IK6" s="60"/>
      <c r="IL6" s="85"/>
      <c r="IM6" s="85"/>
      <c r="IN6" s="85"/>
      <c r="IO6" s="85"/>
      <c r="IP6" s="85"/>
      <c r="IQ6" s="85"/>
      <c r="IR6" s="85"/>
      <c r="IS6" s="85"/>
      <c r="IT6" s="85"/>
      <c r="IU6" s="85"/>
      <c r="IV6" s="85"/>
      <c r="IW6" s="60"/>
      <c r="IX6" s="85"/>
      <c r="IY6" s="85"/>
      <c r="IZ6" s="85"/>
      <c r="JA6" s="85"/>
      <c r="JB6" s="85"/>
      <c r="JC6" s="85"/>
      <c r="JD6" s="85"/>
      <c r="JE6" s="85"/>
      <c r="JF6" s="85"/>
      <c r="JG6" s="85"/>
      <c r="JH6" s="85"/>
      <c r="JI6" s="60"/>
      <c r="JJ6" s="85"/>
      <c r="JK6" s="85"/>
      <c r="JL6" s="85"/>
      <c r="JM6" s="85"/>
      <c r="JN6" s="85"/>
      <c r="JO6" s="85"/>
      <c r="JP6" s="85"/>
      <c r="JQ6" s="85"/>
      <c r="JR6" s="85"/>
      <c r="JS6" s="85"/>
      <c r="JT6" s="85"/>
      <c r="JU6" s="60"/>
      <c r="JV6" s="85"/>
      <c r="JW6" s="85"/>
      <c r="JX6" s="85"/>
      <c r="JY6" s="85"/>
      <c r="JZ6" s="85"/>
      <c r="KA6" s="85"/>
      <c r="KB6" s="85"/>
      <c r="KC6" s="85"/>
      <c r="KD6" s="85"/>
      <c r="KE6" s="85"/>
      <c r="KF6" s="85"/>
    </row>
    <row r="7" spans="1:292" ht="6" customHeight="1" x14ac:dyDescent="0.25">
      <c r="A7" s="92"/>
      <c r="B7" s="16"/>
      <c r="C7" s="85"/>
      <c r="D7" s="85"/>
      <c r="E7" s="60"/>
      <c r="F7" s="85"/>
      <c r="G7" s="85"/>
      <c r="H7" s="85"/>
      <c r="I7" s="85"/>
      <c r="J7" s="85"/>
      <c r="K7" s="85"/>
      <c r="L7" s="85"/>
      <c r="M7" s="85"/>
      <c r="N7" s="85"/>
      <c r="O7" s="85"/>
      <c r="P7" s="85"/>
      <c r="Q7" s="60"/>
      <c r="R7" s="85"/>
      <c r="S7" s="85"/>
      <c r="T7" s="85"/>
      <c r="U7" s="85"/>
      <c r="V7" s="85"/>
      <c r="W7" s="85"/>
      <c r="X7" s="85"/>
      <c r="Y7" s="85"/>
      <c r="Z7" s="85"/>
      <c r="AA7" s="85"/>
      <c r="AB7" s="85"/>
      <c r="AC7" s="60"/>
      <c r="AD7" s="85"/>
      <c r="AE7" s="85"/>
      <c r="AF7" s="85"/>
      <c r="AG7" s="85"/>
      <c r="AH7" s="85"/>
      <c r="AI7" s="85"/>
      <c r="AJ7" s="85"/>
      <c r="AK7" s="85"/>
      <c r="AL7" s="85"/>
      <c r="AM7" s="85"/>
      <c r="AN7" s="85"/>
      <c r="AO7" s="60"/>
      <c r="AP7" s="85"/>
      <c r="AQ7" s="85"/>
      <c r="AR7" s="85"/>
      <c r="AS7" s="85"/>
      <c r="AT7" s="85"/>
      <c r="AU7" s="85"/>
      <c r="AV7" s="85"/>
      <c r="AW7" s="85"/>
      <c r="AX7" s="85"/>
      <c r="AY7" s="85"/>
      <c r="AZ7" s="85"/>
      <c r="BA7" s="60"/>
      <c r="BB7" s="85"/>
      <c r="BC7" s="85"/>
      <c r="BD7" s="85"/>
      <c r="BE7" s="85"/>
      <c r="BF7" s="85"/>
      <c r="BG7" s="85"/>
      <c r="BH7" s="85"/>
      <c r="BI7" s="85"/>
      <c r="BJ7" s="85"/>
      <c r="BK7" s="85"/>
      <c r="BL7" s="85"/>
      <c r="BM7" s="60"/>
      <c r="BN7" s="85"/>
      <c r="BO7" s="85"/>
      <c r="BP7" s="85"/>
      <c r="BQ7" s="85"/>
      <c r="BR7" s="85"/>
      <c r="BS7" s="85"/>
      <c r="BT7" s="85"/>
      <c r="BU7" s="85"/>
      <c r="BV7" s="85"/>
      <c r="BW7" s="85"/>
      <c r="BX7" s="85"/>
      <c r="BY7" s="60"/>
      <c r="BZ7" s="85"/>
      <c r="CA7" s="85"/>
      <c r="CB7" s="85"/>
      <c r="CC7" s="85"/>
      <c r="CD7" s="85"/>
      <c r="CE7" s="85"/>
      <c r="CF7" s="85"/>
      <c r="CG7" s="85"/>
      <c r="CH7" s="85"/>
      <c r="CI7" s="85"/>
      <c r="CJ7" s="85"/>
      <c r="CK7" s="60"/>
      <c r="CL7" s="85"/>
      <c r="CM7" s="85"/>
      <c r="CN7" s="85"/>
      <c r="CO7" s="85"/>
      <c r="CP7" s="85"/>
      <c r="CQ7" s="85"/>
      <c r="CR7" s="85"/>
      <c r="CS7" s="85"/>
      <c r="CT7" s="85"/>
      <c r="CU7" s="85"/>
      <c r="CV7" s="85"/>
      <c r="CW7" s="60"/>
      <c r="CX7" s="85"/>
      <c r="CY7" s="85"/>
      <c r="CZ7" s="85"/>
      <c r="DA7" s="85"/>
      <c r="DB7" s="85"/>
      <c r="DC7" s="85"/>
      <c r="DD7" s="85"/>
      <c r="DE7" s="85"/>
      <c r="DF7" s="85"/>
      <c r="DG7" s="85"/>
      <c r="DH7" s="85"/>
      <c r="DI7" s="60"/>
      <c r="DJ7" s="85"/>
      <c r="DK7" s="85"/>
      <c r="DL7" s="85"/>
      <c r="DM7" s="85"/>
      <c r="DN7" s="85"/>
      <c r="DO7" s="85"/>
      <c r="DP7" s="85"/>
      <c r="DQ7" s="85"/>
      <c r="DR7" s="85"/>
      <c r="DS7" s="85"/>
      <c r="DT7" s="85"/>
      <c r="DU7" s="60"/>
      <c r="DV7" s="85"/>
      <c r="DW7" s="85"/>
      <c r="DX7" s="85"/>
      <c r="DY7" s="85"/>
      <c r="DZ7" s="85"/>
      <c r="EA7" s="85"/>
      <c r="EB7" s="85"/>
      <c r="EC7" s="85"/>
      <c r="ED7" s="85"/>
      <c r="EE7" s="85"/>
      <c r="EF7" s="85"/>
      <c r="EG7" s="60"/>
      <c r="EH7" s="85"/>
      <c r="EI7" s="85"/>
      <c r="EJ7" s="85"/>
      <c r="EK7" s="85"/>
      <c r="EL7" s="85"/>
      <c r="EM7" s="85"/>
      <c r="EN7" s="85"/>
      <c r="EO7" s="85"/>
      <c r="EP7" s="85"/>
      <c r="EQ7" s="85"/>
      <c r="ER7" s="85"/>
      <c r="ES7" s="60"/>
      <c r="ET7" s="85"/>
      <c r="EU7" s="85"/>
      <c r="EV7" s="85"/>
      <c r="EW7" s="85"/>
      <c r="EX7" s="85"/>
      <c r="EY7" s="85"/>
      <c r="EZ7" s="85"/>
      <c r="FA7" s="85"/>
      <c r="FB7" s="85"/>
      <c r="FC7" s="85"/>
      <c r="FD7" s="85"/>
      <c r="FE7" s="60"/>
      <c r="FF7" s="85"/>
      <c r="FG7" s="85"/>
      <c r="FH7" s="85"/>
      <c r="FI7" s="85"/>
      <c r="FJ7" s="85"/>
      <c r="FK7" s="85"/>
      <c r="FL7" s="85"/>
      <c r="FM7" s="85"/>
      <c r="FN7" s="85"/>
      <c r="FO7" s="85"/>
      <c r="FP7" s="85"/>
      <c r="FQ7" s="60"/>
      <c r="FR7" s="85"/>
      <c r="FS7" s="85"/>
      <c r="FT7" s="85"/>
      <c r="FU7" s="85"/>
      <c r="FV7" s="85"/>
      <c r="FW7" s="85"/>
      <c r="FX7" s="85"/>
      <c r="FY7" s="85"/>
      <c r="FZ7" s="85"/>
      <c r="GA7" s="85"/>
      <c r="GB7" s="85"/>
      <c r="GC7" s="60"/>
      <c r="GD7" s="85"/>
      <c r="GE7" s="85"/>
      <c r="GF7" s="85"/>
      <c r="GG7" s="85"/>
      <c r="GH7" s="85"/>
      <c r="GI7" s="85"/>
      <c r="GJ7" s="85"/>
      <c r="GK7" s="85"/>
      <c r="GL7" s="85"/>
      <c r="GM7" s="85"/>
      <c r="GN7" s="85"/>
      <c r="GO7" s="60"/>
      <c r="GP7" s="85"/>
      <c r="GQ7" s="85"/>
      <c r="GR7" s="85"/>
      <c r="GS7" s="85"/>
      <c r="GT7" s="85"/>
      <c r="GU7" s="85"/>
      <c r="GV7" s="85"/>
      <c r="GW7" s="85"/>
      <c r="GX7" s="85"/>
      <c r="GY7" s="85"/>
      <c r="GZ7" s="85"/>
      <c r="HA7" s="60"/>
      <c r="HB7" s="85"/>
      <c r="HC7" s="85"/>
      <c r="HD7" s="85"/>
      <c r="HE7" s="85"/>
      <c r="HF7" s="85"/>
      <c r="HG7" s="85"/>
      <c r="HH7" s="85"/>
      <c r="HI7" s="85"/>
      <c r="HJ7" s="85"/>
      <c r="HK7" s="85"/>
      <c r="HL7" s="85"/>
      <c r="HM7" s="60"/>
      <c r="HN7" s="85"/>
      <c r="HO7" s="85"/>
      <c r="HP7" s="85"/>
      <c r="HQ7" s="85"/>
      <c r="HR7" s="85"/>
      <c r="HS7" s="85"/>
      <c r="HT7" s="85"/>
      <c r="HU7" s="85"/>
      <c r="HV7" s="85"/>
      <c r="HW7" s="85"/>
      <c r="HX7" s="85"/>
      <c r="HY7" s="60"/>
      <c r="HZ7" s="85"/>
      <c r="IA7" s="85"/>
      <c r="IB7" s="85"/>
      <c r="IC7" s="85"/>
      <c r="ID7" s="85"/>
      <c r="IE7" s="85"/>
      <c r="IF7" s="85"/>
      <c r="IG7" s="85"/>
      <c r="IH7" s="85"/>
      <c r="II7" s="85"/>
      <c r="IJ7" s="85"/>
      <c r="IK7" s="60"/>
      <c r="IL7" s="85"/>
      <c r="IM7" s="85"/>
      <c r="IN7" s="85"/>
      <c r="IO7" s="85"/>
      <c r="IP7" s="85"/>
      <c r="IQ7" s="85"/>
      <c r="IR7" s="85"/>
      <c r="IS7" s="85"/>
      <c r="IT7" s="85"/>
      <c r="IU7" s="85"/>
      <c r="IV7" s="85"/>
      <c r="IW7" s="60"/>
      <c r="IX7" s="85"/>
      <c r="IY7" s="85"/>
      <c r="IZ7" s="85"/>
      <c r="JA7" s="85"/>
      <c r="JB7" s="85"/>
      <c r="JC7" s="85"/>
      <c r="JD7" s="85"/>
      <c r="JE7" s="85"/>
      <c r="JF7" s="85"/>
      <c r="JG7" s="85"/>
      <c r="JH7" s="85"/>
      <c r="JI7" s="60"/>
      <c r="JJ7" s="85"/>
      <c r="JK7" s="85"/>
      <c r="JL7" s="85"/>
      <c r="JM7" s="85"/>
      <c r="JN7" s="85"/>
      <c r="JO7" s="85"/>
      <c r="JP7" s="85"/>
      <c r="JQ7" s="85"/>
      <c r="JR7" s="85"/>
      <c r="JS7" s="85"/>
      <c r="JT7" s="85"/>
      <c r="JU7" s="60"/>
      <c r="JV7" s="85"/>
      <c r="JW7" s="85"/>
      <c r="JX7" s="85"/>
      <c r="JY7" s="85"/>
      <c r="JZ7" s="85"/>
      <c r="KA7" s="85"/>
      <c r="KB7" s="85"/>
      <c r="KC7" s="85"/>
      <c r="KD7" s="85"/>
      <c r="KE7" s="85"/>
      <c r="KF7" s="85"/>
    </row>
    <row r="8" spans="1:292" ht="6" customHeight="1" x14ac:dyDescent="0.25">
      <c r="A8" s="92"/>
      <c r="B8" s="16"/>
      <c r="C8" s="85"/>
      <c r="D8" s="85"/>
      <c r="E8" s="60"/>
      <c r="F8" s="85"/>
      <c r="G8" s="85"/>
      <c r="H8" s="85"/>
      <c r="I8" s="85"/>
      <c r="J8" s="85"/>
      <c r="K8" s="85"/>
      <c r="L8" s="85"/>
      <c r="M8" s="85"/>
      <c r="N8" s="85"/>
      <c r="O8" s="85"/>
      <c r="P8" s="85"/>
      <c r="Q8" s="60"/>
      <c r="R8" s="85"/>
      <c r="S8" s="85"/>
      <c r="T8" s="85"/>
      <c r="U8" s="85"/>
      <c r="V8" s="85"/>
      <c r="W8" s="85"/>
      <c r="X8" s="85"/>
      <c r="Y8" s="85"/>
      <c r="Z8" s="85"/>
      <c r="AA8" s="85"/>
      <c r="AB8" s="85"/>
      <c r="AC8" s="60"/>
      <c r="AD8" s="85"/>
      <c r="AE8" s="85"/>
      <c r="AF8" s="85"/>
      <c r="AG8" s="85"/>
      <c r="AH8" s="85"/>
      <c r="AI8" s="85"/>
      <c r="AJ8" s="85"/>
      <c r="AK8" s="85"/>
      <c r="AL8" s="85"/>
      <c r="AM8" s="85"/>
      <c r="AN8" s="85"/>
      <c r="AO8" s="60"/>
      <c r="AP8" s="85"/>
      <c r="AQ8" s="85"/>
      <c r="AR8" s="85"/>
      <c r="AS8" s="85"/>
      <c r="AT8" s="85"/>
      <c r="AU8" s="85"/>
      <c r="AV8" s="85"/>
      <c r="AW8" s="85"/>
      <c r="AX8" s="85"/>
      <c r="AY8" s="85"/>
      <c r="AZ8" s="85"/>
      <c r="BA8" s="60"/>
      <c r="BB8" s="85"/>
      <c r="BC8" s="85"/>
      <c r="BD8" s="85"/>
      <c r="BE8" s="85"/>
      <c r="BF8" s="85"/>
      <c r="BG8" s="85"/>
      <c r="BH8" s="85"/>
      <c r="BI8" s="85"/>
      <c r="BJ8" s="85"/>
      <c r="BK8" s="85"/>
      <c r="BL8" s="85"/>
      <c r="BM8" s="60"/>
      <c r="BN8" s="85"/>
      <c r="BO8" s="85"/>
      <c r="BP8" s="85"/>
      <c r="BQ8" s="85"/>
      <c r="BR8" s="85"/>
      <c r="BS8" s="85"/>
      <c r="BT8" s="85"/>
      <c r="BU8" s="85"/>
      <c r="BV8" s="85"/>
      <c r="BW8" s="85"/>
      <c r="BX8" s="85"/>
      <c r="BY8" s="60"/>
      <c r="BZ8" s="85"/>
      <c r="CA8" s="85"/>
      <c r="CB8" s="85"/>
      <c r="CC8" s="85"/>
      <c r="CD8" s="85"/>
      <c r="CE8" s="85"/>
      <c r="CF8" s="85"/>
      <c r="CG8" s="85"/>
      <c r="CH8" s="85"/>
      <c r="CI8" s="85"/>
      <c r="CJ8" s="85"/>
      <c r="CK8" s="60"/>
      <c r="CL8" s="85"/>
      <c r="CM8" s="85"/>
      <c r="CN8" s="85"/>
      <c r="CO8" s="85"/>
      <c r="CP8" s="85"/>
      <c r="CQ8" s="85"/>
      <c r="CR8" s="85"/>
      <c r="CS8" s="85"/>
      <c r="CT8" s="85"/>
      <c r="CU8" s="85"/>
      <c r="CV8" s="85"/>
      <c r="CW8" s="60"/>
      <c r="CX8" s="85"/>
      <c r="CY8" s="85"/>
      <c r="CZ8" s="85"/>
      <c r="DA8" s="85"/>
      <c r="DB8" s="85"/>
      <c r="DC8" s="85"/>
      <c r="DD8" s="85"/>
      <c r="DE8" s="85"/>
      <c r="DF8" s="85"/>
      <c r="DG8" s="85"/>
      <c r="DH8" s="85"/>
      <c r="DI8" s="60"/>
      <c r="DJ8" s="85"/>
      <c r="DK8" s="85"/>
      <c r="DL8" s="85"/>
      <c r="DM8" s="85"/>
      <c r="DN8" s="85"/>
      <c r="DO8" s="85"/>
      <c r="DP8" s="85"/>
      <c r="DQ8" s="85"/>
      <c r="DR8" s="85"/>
      <c r="DS8" s="85"/>
      <c r="DT8" s="85"/>
      <c r="DU8" s="60"/>
      <c r="DV8" s="85"/>
      <c r="DW8" s="85"/>
      <c r="DX8" s="85"/>
      <c r="DY8" s="85"/>
      <c r="DZ8" s="85"/>
      <c r="EA8" s="85"/>
      <c r="EB8" s="85"/>
      <c r="EC8" s="85"/>
      <c r="ED8" s="85"/>
      <c r="EE8" s="85"/>
      <c r="EF8" s="85"/>
      <c r="EG8" s="60"/>
      <c r="EH8" s="85"/>
      <c r="EI8" s="85"/>
      <c r="EJ8" s="85"/>
      <c r="EK8" s="85"/>
      <c r="EL8" s="85"/>
      <c r="EM8" s="85"/>
      <c r="EN8" s="85"/>
      <c r="EO8" s="85"/>
      <c r="EP8" s="85"/>
      <c r="EQ8" s="85"/>
      <c r="ER8" s="85"/>
      <c r="ES8" s="60"/>
      <c r="ET8" s="85"/>
      <c r="EU8" s="85"/>
      <c r="EV8" s="85"/>
      <c r="EW8" s="85"/>
      <c r="EX8" s="85"/>
      <c r="EY8" s="85"/>
      <c r="EZ8" s="85"/>
      <c r="FA8" s="85"/>
      <c r="FB8" s="85"/>
      <c r="FC8" s="85"/>
      <c r="FD8" s="85"/>
      <c r="FE8" s="60"/>
      <c r="FF8" s="85"/>
      <c r="FG8" s="85"/>
      <c r="FH8" s="85"/>
      <c r="FI8" s="85"/>
      <c r="FJ8" s="85"/>
      <c r="FK8" s="85"/>
      <c r="FL8" s="85"/>
      <c r="FM8" s="85"/>
      <c r="FN8" s="85"/>
      <c r="FO8" s="85"/>
      <c r="FP8" s="85"/>
      <c r="FQ8" s="60"/>
      <c r="FR8" s="85"/>
      <c r="FS8" s="85"/>
      <c r="FT8" s="85"/>
      <c r="FU8" s="85"/>
      <c r="FV8" s="85"/>
      <c r="FW8" s="85"/>
      <c r="FX8" s="85"/>
      <c r="FY8" s="85"/>
      <c r="FZ8" s="85"/>
      <c r="GA8" s="85"/>
      <c r="GB8" s="85"/>
      <c r="GC8" s="60"/>
      <c r="GD8" s="85"/>
      <c r="GE8" s="85"/>
      <c r="GF8" s="85"/>
      <c r="GG8" s="85"/>
      <c r="GH8" s="85"/>
      <c r="GI8" s="85"/>
      <c r="GJ8" s="85"/>
      <c r="GK8" s="85"/>
      <c r="GL8" s="85"/>
      <c r="GM8" s="85"/>
      <c r="GN8" s="85"/>
      <c r="GO8" s="60"/>
      <c r="GP8" s="85"/>
      <c r="GQ8" s="85"/>
      <c r="GR8" s="85"/>
      <c r="GS8" s="85"/>
      <c r="GT8" s="85"/>
      <c r="GU8" s="85"/>
      <c r="GV8" s="85"/>
      <c r="GW8" s="85"/>
      <c r="GX8" s="85"/>
      <c r="GY8" s="85"/>
      <c r="GZ8" s="85"/>
      <c r="HA8" s="60"/>
      <c r="HB8" s="85"/>
      <c r="HC8" s="85"/>
      <c r="HD8" s="85"/>
      <c r="HE8" s="85"/>
      <c r="HF8" s="85"/>
      <c r="HG8" s="85"/>
      <c r="HH8" s="85"/>
      <c r="HI8" s="85"/>
      <c r="HJ8" s="85"/>
      <c r="HK8" s="85"/>
      <c r="HL8" s="85"/>
      <c r="HM8" s="60"/>
      <c r="HN8" s="85"/>
      <c r="HO8" s="85"/>
      <c r="HP8" s="85"/>
      <c r="HQ8" s="85"/>
      <c r="HR8" s="85"/>
      <c r="HS8" s="85"/>
      <c r="HT8" s="85"/>
      <c r="HU8" s="85"/>
      <c r="HV8" s="85"/>
      <c r="HW8" s="85"/>
      <c r="HX8" s="85"/>
      <c r="HY8" s="60"/>
      <c r="HZ8" s="85"/>
      <c r="IA8" s="85"/>
      <c r="IB8" s="85"/>
      <c r="IC8" s="85"/>
      <c r="ID8" s="85"/>
      <c r="IE8" s="85"/>
      <c r="IF8" s="85"/>
      <c r="IG8" s="85"/>
      <c r="IH8" s="85"/>
      <c r="II8" s="85"/>
      <c r="IJ8" s="85"/>
      <c r="IK8" s="60"/>
      <c r="IL8" s="85"/>
      <c r="IM8" s="85"/>
      <c r="IN8" s="85"/>
      <c r="IO8" s="85"/>
      <c r="IP8" s="85"/>
      <c r="IQ8" s="85"/>
      <c r="IR8" s="85"/>
      <c r="IS8" s="85"/>
      <c r="IT8" s="85"/>
      <c r="IU8" s="85"/>
      <c r="IV8" s="85"/>
      <c r="IW8" s="60"/>
      <c r="IX8" s="85"/>
      <c r="IY8" s="85"/>
      <c r="IZ8" s="85"/>
      <c r="JA8" s="85"/>
      <c r="JB8" s="85"/>
      <c r="JC8" s="85"/>
      <c r="JD8" s="85"/>
      <c r="JE8" s="85"/>
      <c r="JF8" s="85"/>
      <c r="JG8" s="85"/>
      <c r="JH8" s="85"/>
      <c r="JI8" s="60"/>
      <c r="JJ8" s="85"/>
      <c r="JK8" s="85"/>
      <c r="JL8" s="85"/>
      <c r="JM8" s="85"/>
      <c r="JN8" s="85"/>
      <c r="JO8" s="85"/>
      <c r="JP8" s="85"/>
      <c r="JQ8" s="85"/>
      <c r="JR8" s="85"/>
      <c r="JS8" s="85"/>
      <c r="JT8" s="85"/>
      <c r="JU8" s="60"/>
      <c r="JV8" s="85"/>
      <c r="JW8" s="85"/>
      <c r="JX8" s="85"/>
      <c r="JY8" s="85"/>
      <c r="JZ8" s="85"/>
      <c r="KA8" s="85"/>
      <c r="KB8" s="85"/>
      <c r="KC8" s="85"/>
      <c r="KD8" s="85"/>
      <c r="KE8" s="85"/>
      <c r="KF8" s="85"/>
    </row>
    <row r="9" spans="1:292" ht="13.5" customHeight="1" x14ac:dyDescent="0.25">
      <c r="A9" s="92" t="s">
        <v>11</v>
      </c>
      <c r="B9" s="16"/>
      <c r="C9" s="84"/>
      <c r="D9" s="85"/>
      <c r="E9" s="90" t="s">
        <v>990</v>
      </c>
      <c r="F9" s="85"/>
      <c r="G9" s="85"/>
      <c r="H9" s="85"/>
      <c r="I9" s="85"/>
      <c r="J9" s="85"/>
      <c r="K9" s="85"/>
      <c r="L9" s="85"/>
      <c r="M9" s="85"/>
      <c r="N9" s="85"/>
      <c r="O9" s="85"/>
      <c r="P9" s="85"/>
      <c r="Q9" s="90" t="s">
        <v>990</v>
      </c>
      <c r="R9" s="85"/>
      <c r="S9" s="85"/>
      <c r="T9" s="85"/>
      <c r="U9" s="85"/>
      <c r="V9" s="85"/>
      <c r="W9" s="85"/>
      <c r="X9" s="85"/>
      <c r="Y9" s="85"/>
      <c r="Z9" s="85"/>
      <c r="AA9" s="85"/>
      <c r="AB9" s="85"/>
      <c r="AC9" s="93"/>
      <c r="AD9" s="85"/>
      <c r="AE9" s="85"/>
      <c r="AF9" s="85"/>
      <c r="AG9" s="85"/>
      <c r="AH9" s="85"/>
      <c r="AI9" s="85"/>
      <c r="AJ9" s="85"/>
      <c r="AK9" s="85"/>
      <c r="AL9" s="85"/>
      <c r="AM9" s="85"/>
      <c r="AN9" s="85"/>
      <c r="AO9" s="93"/>
      <c r="AP9" s="85"/>
      <c r="AQ9" s="85"/>
      <c r="AR9" s="85"/>
      <c r="AS9" s="85"/>
      <c r="AT9" s="85"/>
      <c r="AU9" s="85"/>
      <c r="AV9" s="85"/>
      <c r="AW9" s="85"/>
      <c r="AX9" s="85"/>
      <c r="AY9" s="85"/>
      <c r="AZ9" s="85"/>
      <c r="BA9" s="93"/>
      <c r="BB9" s="85"/>
      <c r="BC9" s="85"/>
      <c r="BD9" s="85"/>
      <c r="BE9" s="85"/>
      <c r="BF9" s="85"/>
      <c r="BG9" s="85"/>
      <c r="BH9" s="85"/>
      <c r="BI9" s="85"/>
      <c r="BJ9" s="85"/>
      <c r="BK9" s="85"/>
      <c r="BL9" s="85"/>
      <c r="BM9" s="93"/>
      <c r="BN9" s="85"/>
      <c r="BO9" s="85"/>
      <c r="BP9" s="85"/>
      <c r="BQ9" s="85"/>
      <c r="BR9" s="85"/>
      <c r="BS9" s="85"/>
      <c r="BT9" s="85"/>
      <c r="BU9" s="85"/>
      <c r="BV9" s="85"/>
      <c r="BW9" s="85"/>
      <c r="BX9" s="85"/>
      <c r="BY9" s="93"/>
      <c r="BZ9" s="85"/>
      <c r="CA9" s="85"/>
      <c r="CB9" s="85"/>
      <c r="CC9" s="85"/>
      <c r="CD9" s="85"/>
      <c r="CE9" s="85"/>
      <c r="CF9" s="85"/>
      <c r="CG9" s="85"/>
      <c r="CH9" s="85"/>
      <c r="CI9" s="85"/>
      <c r="CJ9" s="85"/>
      <c r="CK9" s="93"/>
      <c r="CL9" s="85"/>
      <c r="CM9" s="85"/>
      <c r="CN9" s="85"/>
      <c r="CO9" s="85"/>
      <c r="CP9" s="85"/>
      <c r="CQ9" s="85"/>
      <c r="CR9" s="85"/>
      <c r="CS9" s="85"/>
      <c r="CT9" s="85"/>
      <c r="CU9" s="85"/>
      <c r="CV9" s="85"/>
      <c r="CW9" s="93"/>
      <c r="CX9" s="85"/>
      <c r="CY9" s="85"/>
      <c r="CZ9" s="85"/>
      <c r="DA9" s="85"/>
      <c r="DB9" s="85"/>
      <c r="DC9" s="85"/>
      <c r="DD9" s="85"/>
      <c r="DE9" s="85"/>
      <c r="DF9" s="85"/>
      <c r="DG9" s="85"/>
      <c r="DH9" s="85"/>
      <c r="DI9" s="93"/>
      <c r="DJ9" s="85"/>
      <c r="DK9" s="85"/>
      <c r="DL9" s="85"/>
      <c r="DM9" s="85"/>
      <c r="DN9" s="85"/>
      <c r="DO9" s="85"/>
      <c r="DP9" s="85"/>
      <c r="DQ9" s="85"/>
      <c r="DR9" s="85"/>
      <c r="DS9" s="85"/>
      <c r="DT9" s="85"/>
      <c r="DU9" s="93"/>
      <c r="DV9" s="85"/>
      <c r="DW9" s="85"/>
      <c r="DX9" s="85"/>
      <c r="DY9" s="85"/>
      <c r="DZ9" s="85"/>
      <c r="EA9" s="85"/>
      <c r="EB9" s="85"/>
      <c r="EC9" s="85"/>
      <c r="ED9" s="85"/>
      <c r="EE9" s="85"/>
      <c r="EF9" s="85"/>
      <c r="EG9" s="93"/>
      <c r="EH9" s="85"/>
      <c r="EI9" s="85"/>
      <c r="EJ9" s="85"/>
      <c r="EK9" s="85"/>
      <c r="EL9" s="85"/>
      <c r="EM9" s="85"/>
      <c r="EN9" s="85"/>
      <c r="EO9" s="85"/>
      <c r="EP9" s="85"/>
      <c r="EQ9" s="85"/>
      <c r="ER9" s="85"/>
      <c r="ES9" s="93"/>
      <c r="ET9" s="85"/>
      <c r="EU9" s="85"/>
      <c r="EV9" s="85"/>
      <c r="EW9" s="85"/>
      <c r="EX9" s="85"/>
      <c r="EY9" s="85"/>
      <c r="EZ9" s="85"/>
      <c r="FA9" s="85"/>
      <c r="FB9" s="85"/>
      <c r="FC9" s="85"/>
      <c r="FD9" s="85"/>
      <c r="FE9" s="93"/>
      <c r="FF9" s="85"/>
      <c r="FG9" s="85"/>
      <c r="FH9" s="85"/>
      <c r="FI9" s="85"/>
      <c r="FJ9" s="85"/>
      <c r="FK9" s="85"/>
      <c r="FL9" s="85"/>
      <c r="FM9" s="85"/>
      <c r="FN9" s="85"/>
      <c r="FO9" s="85"/>
      <c r="FP9" s="85"/>
      <c r="FQ9" s="93"/>
      <c r="FR9" s="85"/>
      <c r="FS9" s="85"/>
      <c r="FT9" s="85"/>
      <c r="FU9" s="85"/>
      <c r="FV9" s="85"/>
      <c r="FW9" s="85"/>
      <c r="FX9" s="85"/>
      <c r="FY9" s="85"/>
      <c r="FZ9" s="85"/>
      <c r="GA9" s="85"/>
      <c r="GB9" s="85"/>
      <c r="GC9" s="93"/>
      <c r="GD9" s="85"/>
      <c r="GE9" s="85"/>
      <c r="GF9" s="85"/>
      <c r="GG9" s="85"/>
      <c r="GH9" s="85"/>
      <c r="GI9" s="85"/>
      <c r="GJ9" s="85"/>
      <c r="GK9" s="85"/>
      <c r="GL9" s="85"/>
      <c r="GM9" s="85"/>
      <c r="GN9" s="85"/>
      <c r="GO9" s="93"/>
      <c r="GP9" s="85"/>
      <c r="GQ9" s="85"/>
      <c r="GR9" s="85"/>
      <c r="GS9" s="85"/>
      <c r="GT9" s="85"/>
      <c r="GU9" s="85"/>
      <c r="GV9" s="85"/>
      <c r="GW9" s="85"/>
      <c r="GX9" s="85"/>
      <c r="GY9" s="85"/>
      <c r="GZ9" s="85"/>
      <c r="HA9" s="93"/>
      <c r="HB9" s="85"/>
      <c r="HC9" s="85"/>
      <c r="HD9" s="85"/>
      <c r="HE9" s="85"/>
      <c r="HF9" s="85"/>
      <c r="HG9" s="85"/>
      <c r="HH9" s="85"/>
      <c r="HI9" s="85"/>
      <c r="HJ9" s="85"/>
      <c r="HK9" s="85"/>
      <c r="HL9" s="85"/>
      <c r="HM9" s="93"/>
      <c r="HN9" s="85"/>
      <c r="HO9" s="85"/>
      <c r="HP9" s="85"/>
      <c r="HQ9" s="85"/>
      <c r="HR9" s="85"/>
      <c r="HS9" s="85"/>
      <c r="HT9" s="85"/>
      <c r="HU9" s="85"/>
      <c r="HV9" s="85"/>
      <c r="HW9" s="85"/>
      <c r="HX9" s="85"/>
      <c r="HY9" s="93"/>
      <c r="HZ9" s="85"/>
      <c r="IA9" s="85"/>
      <c r="IB9" s="85"/>
      <c r="IC9" s="85"/>
      <c r="ID9" s="85"/>
      <c r="IE9" s="85"/>
      <c r="IF9" s="85"/>
      <c r="IG9" s="85"/>
      <c r="IH9" s="85"/>
      <c r="II9" s="85"/>
      <c r="IJ9" s="85"/>
      <c r="IK9" s="93"/>
      <c r="IL9" s="85"/>
      <c r="IM9" s="85"/>
      <c r="IN9" s="85"/>
      <c r="IO9" s="85"/>
      <c r="IP9" s="85"/>
      <c r="IQ9" s="85"/>
      <c r="IR9" s="85"/>
      <c r="IS9" s="85"/>
      <c r="IT9" s="85"/>
      <c r="IU9" s="85"/>
      <c r="IV9" s="85"/>
      <c r="IW9" s="93"/>
      <c r="IX9" s="85"/>
      <c r="IY9" s="85"/>
      <c r="IZ9" s="85"/>
      <c r="JA9" s="85"/>
      <c r="JB9" s="85"/>
      <c r="JC9" s="85"/>
      <c r="JD9" s="85"/>
      <c r="JE9" s="85"/>
      <c r="JF9" s="85"/>
      <c r="JG9" s="85"/>
      <c r="JH9" s="85"/>
      <c r="JI9" s="93"/>
      <c r="JJ9" s="85"/>
      <c r="JK9" s="85"/>
      <c r="JL9" s="85"/>
      <c r="JM9" s="85"/>
      <c r="JN9" s="85"/>
      <c r="JO9" s="85"/>
      <c r="JP9" s="85"/>
      <c r="JQ9" s="85"/>
      <c r="JR9" s="85"/>
      <c r="JS9" s="85"/>
      <c r="JT9" s="85"/>
      <c r="JU9" s="93"/>
      <c r="JV9" s="85"/>
      <c r="JW9" s="85"/>
      <c r="JX9" s="85"/>
      <c r="JY9" s="85"/>
      <c r="JZ9" s="85"/>
      <c r="KA9" s="85"/>
      <c r="KB9" s="85"/>
      <c r="KC9" s="85"/>
      <c r="KD9" s="85"/>
      <c r="KE9" s="85"/>
      <c r="KF9" s="85"/>
    </row>
    <row r="10" spans="1:292" ht="31.5" customHeight="1" x14ac:dyDescent="0.25">
      <c r="A10" s="36" t="s">
        <v>133</v>
      </c>
      <c r="B10" s="94" t="s">
        <v>119</v>
      </c>
      <c r="C10" s="94" t="s">
        <v>120</v>
      </c>
      <c r="D10" s="94" t="s">
        <v>140</v>
      </c>
      <c r="E10" s="95" t="s">
        <v>12</v>
      </c>
      <c r="F10" s="94" t="s">
        <v>13</v>
      </c>
      <c r="G10" s="94" t="s">
        <v>121</v>
      </c>
      <c r="H10" s="96" t="s">
        <v>122</v>
      </c>
      <c r="I10" s="94" t="s">
        <v>14</v>
      </c>
      <c r="J10" s="94" t="s">
        <v>123</v>
      </c>
      <c r="K10" s="94" t="s">
        <v>15</v>
      </c>
      <c r="L10" s="97" t="s">
        <v>16</v>
      </c>
      <c r="M10" s="97" t="s">
        <v>124</v>
      </c>
      <c r="N10" s="97" t="s">
        <v>17</v>
      </c>
      <c r="O10" s="97" t="s">
        <v>18</v>
      </c>
      <c r="P10" s="97" t="s">
        <v>6</v>
      </c>
      <c r="Q10" s="95" t="s">
        <v>12</v>
      </c>
      <c r="R10" s="94" t="s">
        <v>13</v>
      </c>
      <c r="S10" s="94" t="s">
        <v>121</v>
      </c>
      <c r="T10" s="96" t="s">
        <v>122</v>
      </c>
      <c r="U10" s="94" t="s">
        <v>14</v>
      </c>
      <c r="V10" s="94" t="s">
        <v>123</v>
      </c>
      <c r="W10" s="94" t="s">
        <v>15</v>
      </c>
      <c r="X10" s="97" t="s">
        <v>16</v>
      </c>
      <c r="Y10" s="97" t="s">
        <v>124</v>
      </c>
      <c r="Z10" s="97" t="s">
        <v>17</v>
      </c>
      <c r="AA10" s="97" t="s">
        <v>18</v>
      </c>
      <c r="AB10" s="97" t="s">
        <v>6</v>
      </c>
      <c r="AC10" s="95" t="s">
        <v>12</v>
      </c>
      <c r="AD10" s="94" t="s">
        <v>13</v>
      </c>
      <c r="AE10" s="94" t="s">
        <v>121</v>
      </c>
      <c r="AF10" s="96" t="s">
        <v>122</v>
      </c>
      <c r="AG10" s="94" t="s">
        <v>14</v>
      </c>
      <c r="AH10" s="94" t="s">
        <v>123</v>
      </c>
      <c r="AI10" s="94" t="s">
        <v>15</v>
      </c>
      <c r="AJ10" s="97" t="s">
        <v>16</v>
      </c>
      <c r="AK10" s="97" t="s">
        <v>124</v>
      </c>
      <c r="AL10" s="97" t="s">
        <v>17</v>
      </c>
      <c r="AM10" s="97" t="s">
        <v>18</v>
      </c>
      <c r="AN10" s="97" t="s">
        <v>6</v>
      </c>
      <c r="AO10" s="95" t="s">
        <v>12</v>
      </c>
      <c r="AP10" s="94" t="s">
        <v>13</v>
      </c>
      <c r="AQ10" s="94" t="s">
        <v>121</v>
      </c>
      <c r="AR10" s="96" t="s">
        <v>122</v>
      </c>
      <c r="AS10" s="94" t="s">
        <v>14</v>
      </c>
      <c r="AT10" s="94" t="s">
        <v>123</v>
      </c>
      <c r="AU10" s="94" t="s">
        <v>15</v>
      </c>
      <c r="AV10" s="97" t="s">
        <v>16</v>
      </c>
      <c r="AW10" s="97" t="s">
        <v>124</v>
      </c>
      <c r="AX10" s="97" t="s">
        <v>17</v>
      </c>
      <c r="AY10" s="97" t="s">
        <v>18</v>
      </c>
      <c r="AZ10" s="97" t="s">
        <v>6</v>
      </c>
      <c r="BA10" s="95" t="s">
        <v>12</v>
      </c>
      <c r="BB10" s="94" t="s">
        <v>13</v>
      </c>
      <c r="BC10" s="94" t="s">
        <v>121</v>
      </c>
      <c r="BD10" s="96" t="s">
        <v>122</v>
      </c>
      <c r="BE10" s="94" t="s">
        <v>14</v>
      </c>
      <c r="BF10" s="94" t="s">
        <v>123</v>
      </c>
      <c r="BG10" s="94" t="s">
        <v>15</v>
      </c>
      <c r="BH10" s="97" t="s">
        <v>16</v>
      </c>
      <c r="BI10" s="97" t="s">
        <v>124</v>
      </c>
      <c r="BJ10" s="97" t="s">
        <v>17</v>
      </c>
      <c r="BK10" s="97" t="s">
        <v>18</v>
      </c>
      <c r="BL10" s="97" t="s">
        <v>6</v>
      </c>
      <c r="BM10" s="95" t="s">
        <v>12</v>
      </c>
      <c r="BN10" s="94" t="s">
        <v>13</v>
      </c>
      <c r="BO10" s="94" t="s">
        <v>121</v>
      </c>
      <c r="BP10" s="96" t="s">
        <v>122</v>
      </c>
      <c r="BQ10" s="94" t="s">
        <v>14</v>
      </c>
      <c r="BR10" s="94" t="s">
        <v>123</v>
      </c>
      <c r="BS10" s="94" t="s">
        <v>15</v>
      </c>
      <c r="BT10" s="97" t="s">
        <v>16</v>
      </c>
      <c r="BU10" s="97" t="s">
        <v>124</v>
      </c>
      <c r="BV10" s="97" t="s">
        <v>17</v>
      </c>
      <c r="BW10" s="97" t="s">
        <v>18</v>
      </c>
      <c r="BX10" s="97" t="s">
        <v>6</v>
      </c>
      <c r="BY10" s="95" t="s">
        <v>12</v>
      </c>
      <c r="BZ10" s="94" t="s">
        <v>13</v>
      </c>
      <c r="CA10" s="94" t="s">
        <v>121</v>
      </c>
      <c r="CB10" s="96" t="s">
        <v>122</v>
      </c>
      <c r="CC10" s="94" t="s">
        <v>14</v>
      </c>
      <c r="CD10" s="94" t="s">
        <v>123</v>
      </c>
      <c r="CE10" s="94" t="s">
        <v>15</v>
      </c>
      <c r="CF10" s="97" t="s">
        <v>16</v>
      </c>
      <c r="CG10" s="97" t="s">
        <v>124</v>
      </c>
      <c r="CH10" s="97" t="s">
        <v>17</v>
      </c>
      <c r="CI10" s="97" t="s">
        <v>18</v>
      </c>
      <c r="CJ10" s="97" t="s">
        <v>6</v>
      </c>
      <c r="CK10" s="95" t="s">
        <v>12</v>
      </c>
      <c r="CL10" s="94" t="s">
        <v>13</v>
      </c>
      <c r="CM10" s="94" t="s">
        <v>121</v>
      </c>
      <c r="CN10" s="96" t="s">
        <v>122</v>
      </c>
      <c r="CO10" s="94" t="s">
        <v>14</v>
      </c>
      <c r="CP10" s="94" t="s">
        <v>123</v>
      </c>
      <c r="CQ10" s="94" t="s">
        <v>15</v>
      </c>
      <c r="CR10" s="97" t="s">
        <v>16</v>
      </c>
      <c r="CS10" s="97" t="s">
        <v>124</v>
      </c>
      <c r="CT10" s="97" t="s">
        <v>17</v>
      </c>
      <c r="CU10" s="97" t="s">
        <v>18</v>
      </c>
      <c r="CV10" s="97" t="s">
        <v>6</v>
      </c>
      <c r="CW10" s="95" t="s">
        <v>12</v>
      </c>
      <c r="CX10" s="94" t="s">
        <v>13</v>
      </c>
      <c r="CY10" s="94" t="s">
        <v>121</v>
      </c>
      <c r="CZ10" s="96" t="s">
        <v>122</v>
      </c>
      <c r="DA10" s="94" t="s">
        <v>14</v>
      </c>
      <c r="DB10" s="94" t="s">
        <v>123</v>
      </c>
      <c r="DC10" s="94" t="s">
        <v>15</v>
      </c>
      <c r="DD10" s="97" t="s">
        <v>16</v>
      </c>
      <c r="DE10" s="97" t="s">
        <v>124</v>
      </c>
      <c r="DF10" s="97" t="s">
        <v>17</v>
      </c>
      <c r="DG10" s="97" t="s">
        <v>18</v>
      </c>
      <c r="DH10" s="97" t="s">
        <v>6</v>
      </c>
      <c r="DI10" s="95" t="s">
        <v>12</v>
      </c>
      <c r="DJ10" s="94" t="s">
        <v>13</v>
      </c>
      <c r="DK10" s="94" t="s">
        <v>121</v>
      </c>
      <c r="DL10" s="96" t="s">
        <v>122</v>
      </c>
      <c r="DM10" s="94" t="s">
        <v>14</v>
      </c>
      <c r="DN10" s="94" t="s">
        <v>123</v>
      </c>
      <c r="DO10" s="94" t="s">
        <v>15</v>
      </c>
      <c r="DP10" s="97" t="s">
        <v>16</v>
      </c>
      <c r="DQ10" s="97" t="s">
        <v>124</v>
      </c>
      <c r="DR10" s="97" t="s">
        <v>17</v>
      </c>
      <c r="DS10" s="97" t="s">
        <v>18</v>
      </c>
      <c r="DT10" s="97" t="s">
        <v>6</v>
      </c>
      <c r="DU10" s="95" t="s">
        <v>12</v>
      </c>
      <c r="DV10" s="94" t="s">
        <v>13</v>
      </c>
      <c r="DW10" s="94" t="s">
        <v>121</v>
      </c>
      <c r="DX10" s="96" t="s">
        <v>122</v>
      </c>
      <c r="DY10" s="94" t="s">
        <v>14</v>
      </c>
      <c r="DZ10" s="94" t="s">
        <v>123</v>
      </c>
      <c r="EA10" s="94" t="s">
        <v>15</v>
      </c>
      <c r="EB10" s="97" t="s">
        <v>16</v>
      </c>
      <c r="EC10" s="97" t="s">
        <v>124</v>
      </c>
      <c r="ED10" s="97" t="s">
        <v>17</v>
      </c>
      <c r="EE10" s="97" t="s">
        <v>18</v>
      </c>
      <c r="EF10" s="97" t="s">
        <v>6</v>
      </c>
      <c r="EG10" s="95" t="s">
        <v>12</v>
      </c>
      <c r="EH10" s="94" t="s">
        <v>13</v>
      </c>
      <c r="EI10" s="94" t="s">
        <v>121</v>
      </c>
      <c r="EJ10" s="96" t="s">
        <v>122</v>
      </c>
      <c r="EK10" s="94" t="s">
        <v>14</v>
      </c>
      <c r="EL10" s="94" t="s">
        <v>123</v>
      </c>
      <c r="EM10" s="94" t="s">
        <v>15</v>
      </c>
      <c r="EN10" s="97" t="s">
        <v>16</v>
      </c>
      <c r="EO10" s="97" t="s">
        <v>124</v>
      </c>
      <c r="EP10" s="97" t="s">
        <v>17</v>
      </c>
      <c r="EQ10" s="97" t="s">
        <v>18</v>
      </c>
      <c r="ER10" s="97" t="s">
        <v>6</v>
      </c>
      <c r="ES10" s="95" t="s">
        <v>12</v>
      </c>
      <c r="ET10" s="94" t="s">
        <v>13</v>
      </c>
      <c r="EU10" s="94" t="s">
        <v>121</v>
      </c>
      <c r="EV10" s="96" t="s">
        <v>122</v>
      </c>
      <c r="EW10" s="94" t="s">
        <v>14</v>
      </c>
      <c r="EX10" s="94" t="s">
        <v>123</v>
      </c>
      <c r="EY10" s="94" t="s">
        <v>15</v>
      </c>
      <c r="EZ10" s="97" t="s">
        <v>16</v>
      </c>
      <c r="FA10" s="97" t="s">
        <v>124</v>
      </c>
      <c r="FB10" s="97" t="s">
        <v>17</v>
      </c>
      <c r="FC10" s="97" t="s">
        <v>18</v>
      </c>
      <c r="FD10" s="97" t="s">
        <v>6</v>
      </c>
      <c r="FE10" s="95" t="s">
        <v>12</v>
      </c>
      <c r="FF10" s="94" t="s">
        <v>13</v>
      </c>
      <c r="FG10" s="94" t="s">
        <v>121</v>
      </c>
      <c r="FH10" s="96" t="s">
        <v>122</v>
      </c>
      <c r="FI10" s="94" t="s">
        <v>14</v>
      </c>
      <c r="FJ10" s="94" t="s">
        <v>123</v>
      </c>
      <c r="FK10" s="94" t="s">
        <v>15</v>
      </c>
      <c r="FL10" s="97" t="s">
        <v>16</v>
      </c>
      <c r="FM10" s="97" t="s">
        <v>124</v>
      </c>
      <c r="FN10" s="97" t="s">
        <v>17</v>
      </c>
      <c r="FO10" s="97" t="s">
        <v>18</v>
      </c>
      <c r="FP10" s="97" t="s">
        <v>6</v>
      </c>
      <c r="FQ10" s="95" t="s">
        <v>12</v>
      </c>
      <c r="FR10" s="94" t="s">
        <v>13</v>
      </c>
      <c r="FS10" s="94" t="s">
        <v>121</v>
      </c>
      <c r="FT10" s="96" t="s">
        <v>122</v>
      </c>
      <c r="FU10" s="94" t="s">
        <v>14</v>
      </c>
      <c r="FV10" s="94" t="s">
        <v>123</v>
      </c>
      <c r="FW10" s="94" t="s">
        <v>15</v>
      </c>
      <c r="FX10" s="97" t="s">
        <v>16</v>
      </c>
      <c r="FY10" s="97" t="s">
        <v>124</v>
      </c>
      <c r="FZ10" s="97" t="s">
        <v>17</v>
      </c>
      <c r="GA10" s="97" t="s">
        <v>18</v>
      </c>
      <c r="GB10" s="97" t="s">
        <v>6</v>
      </c>
      <c r="GC10" s="95" t="s">
        <v>12</v>
      </c>
      <c r="GD10" s="94" t="s">
        <v>13</v>
      </c>
      <c r="GE10" s="94" t="s">
        <v>121</v>
      </c>
      <c r="GF10" s="96" t="s">
        <v>122</v>
      </c>
      <c r="GG10" s="94" t="s">
        <v>14</v>
      </c>
      <c r="GH10" s="94" t="s">
        <v>123</v>
      </c>
      <c r="GI10" s="94" t="s">
        <v>15</v>
      </c>
      <c r="GJ10" s="97" t="s">
        <v>16</v>
      </c>
      <c r="GK10" s="97" t="s">
        <v>124</v>
      </c>
      <c r="GL10" s="97" t="s">
        <v>17</v>
      </c>
      <c r="GM10" s="97" t="s">
        <v>18</v>
      </c>
      <c r="GN10" s="97" t="s">
        <v>6</v>
      </c>
      <c r="GO10" s="95" t="s">
        <v>12</v>
      </c>
      <c r="GP10" s="94" t="s">
        <v>13</v>
      </c>
      <c r="GQ10" s="94" t="s">
        <v>121</v>
      </c>
      <c r="GR10" s="96" t="s">
        <v>122</v>
      </c>
      <c r="GS10" s="94" t="s">
        <v>14</v>
      </c>
      <c r="GT10" s="94" t="s">
        <v>123</v>
      </c>
      <c r="GU10" s="94" t="s">
        <v>15</v>
      </c>
      <c r="GV10" s="97" t="s">
        <v>16</v>
      </c>
      <c r="GW10" s="97" t="s">
        <v>124</v>
      </c>
      <c r="GX10" s="97" t="s">
        <v>17</v>
      </c>
      <c r="GY10" s="97" t="s">
        <v>18</v>
      </c>
      <c r="GZ10" s="97" t="s">
        <v>6</v>
      </c>
      <c r="HA10" s="95" t="s">
        <v>12</v>
      </c>
      <c r="HB10" s="94" t="s">
        <v>13</v>
      </c>
      <c r="HC10" s="94" t="s">
        <v>121</v>
      </c>
      <c r="HD10" s="96" t="s">
        <v>122</v>
      </c>
      <c r="HE10" s="94" t="s">
        <v>14</v>
      </c>
      <c r="HF10" s="94" t="s">
        <v>123</v>
      </c>
      <c r="HG10" s="94" t="s">
        <v>15</v>
      </c>
      <c r="HH10" s="97" t="s">
        <v>16</v>
      </c>
      <c r="HI10" s="97" t="s">
        <v>124</v>
      </c>
      <c r="HJ10" s="97" t="s">
        <v>17</v>
      </c>
      <c r="HK10" s="97" t="s">
        <v>18</v>
      </c>
      <c r="HL10" s="97" t="s">
        <v>6</v>
      </c>
      <c r="HM10" s="95" t="s">
        <v>12</v>
      </c>
      <c r="HN10" s="94" t="s">
        <v>13</v>
      </c>
      <c r="HO10" s="94" t="s">
        <v>121</v>
      </c>
      <c r="HP10" s="96" t="s">
        <v>122</v>
      </c>
      <c r="HQ10" s="94" t="s">
        <v>14</v>
      </c>
      <c r="HR10" s="94" t="s">
        <v>123</v>
      </c>
      <c r="HS10" s="94" t="s">
        <v>15</v>
      </c>
      <c r="HT10" s="97" t="s">
        <v>16</v>
      </c>
      <c r="HU10" s="97" t="s">
        <v>124</v>
      </c>
      <c r="HV10" s="97" t="s">
        <v>17</v>
      </c>
      <c r="HW10" s="97" t="s">
        <v>18</v>
      </c>
      <c r="HX10" s="97" t="s">
        <v>6</v>
      </c>
      <c r="HY10" s="95" t="s">
        <v>12</v>
      </c>
      <c r="HZ10" s="94" t="s">
        <v>13</v>
      </c>
      <c r="IA10" s="94" t="s">
        <v>121</v>
      </c>
      <c r="IB10" s="96" t="s">
        <v>122</v>
      </c>
      <c r="IC10" s="94" t="s">
        <v>14</v>
      </c>
      <c r="ID10" s="94" t="s">
        <v>123</v>
      </c>
      <c r="IE10" s="94" t="s">
        <v>15</v>
      </c>
      <c r="IF10" s="97" t="s">
        <v>16</v>
      </c>
      <c r="IG10" s="97" t="s">
        <v>124</v>
      </c>
      <c r="IH10" s="97" t="s">
        <v>17</v>
      </c>
      <c r="II10" s="97" t="s">
        <v>18</v>
      </c>
      <c r="IJ10" s="97" t="s">
        <v>6</v>
      </c>
      <c r="IK10" s="95" t="s">
        <v>12</v>
      </c>
      <c r="IL10" s="94" t="s">
        <v>13</v>
      </c>
      <c r="IM10" s="94" t="s">
        <v>121</v>
      </c>
      <c r="IN10" s="96" t="s">
        <v>122</v>
      </c>
      <c r="IO10" s="94" t="s">
        <v>14</v>
      </c>
      <c r="IP10" s="94" t="s">
        <v>123</v>
      </c>
      <c r="IQ10" s="94" t="s">
        <v>15</v>
      </c>
      <c r="IR10" s="97" t="s">
        <v>16</v>
      </c>
      <c r="IS10" s="97" t="s">
        <v>124</v>
      </c>
      <c r="IT10" s="97" t="s">
        <v>17</v>
      </c>
      <c r="IU10" s="97" t="s">
        <v>18</v>
      </c>
      <c r="IV10" s="97" t="s">
        <v>6</v>
      </c>
      <c r="IW10" s="95" t="s">
        <v>12</v>
      </c>
      <c r="IX10" s="94" t="s">
        <v>13</v>
      </c>
      <c r="IY10" s="94" t="s">
        <v>121</v>
      </c>
      <c r="IZ10" s="96" t="s">
        <v>122</v>
      </c>
      <c r="JA10" s="94" t="s">
        <v>14</v>
      </c>
      <c r="JB10" s="94" t="s">
        <v>123</v>
      </c>
      <c r="JC10" s="94" t="s">
        <v>15</v>
      </c>
      <c r="JD10" s="97" t="s">
        <v>16</v>
      </c>
      <c r="JE10" s="97" t="s">
        <v>124</v>
      </c>
      <c r="JF10" s="97" t="s">
        <v>17</v>
      </c>
      <c r="JG10" s="97" t="s">
        <v>18</v>
      </c>
      <c r="JH10" s="97" t="s">
        <v>6</v>
      </c>
      <c r="JI10" s="95" t="s">
        <v>12</v>
      </c>
      <c r="JJ10" s="94" t="s">
        <v>13</v>
      </c>
      <c r="JK10" s="94" t="s">
        <v>121</v>
      </c>
      <c r="JL10" s="96" t="s">
        <v>122</v>
      </c>
      <c r="JM10" s="94" t="s">
        <v>14</v>
      </c>
      <c r="JN10" s="94" t="s">
        <v>123</v>
      </c>
      <c r="JO10" s="94" t="s">
        <v>15</v>
      </c>
      <c r="JP10" s="97" t="s">
        <v>16</v>
      </c>
      <c r="JQ10" s="97" t="s">
        <v>124</v>
      </c>
      <c r="JR10" s="97" t="s">
        <v>17</v>
      </c>
      <c r="JS10" s="97" t="s">
        <v>18</v>
      </c>
      <c r="JT10" s="97" t="s">
        <v>6</v>
      </c>
      <c r="JU10" s="95" t="s">
        <v>12</v>
      </c>
      <c r="JV10" s="94" t="s">
        <v>13</v>
      </c>
      <c r="JW10" s="94" t="s">
        <v>121</v>
      </c>
      <c r="JX10" s="96" t="s">
        <v>122</v>
      </c>
      <c r="JY10" s="94" t="s">
        <v>14</v>
      </c>
      <c r="JZ10" s="94" t="s">
        <v>123</v>
      </c>
      <c r="KA10" s="94" t="s">
        <v>15</v>
      </c>
      <c r="KB10" s="97" t="s">
        <v>16</v>
      </c>
      <c r="KC10" s="97" t="s">
        <v>124</v>
      </c>
      <c r="KD10" s="97" t="s">
        <v>17</v>
      </c>
      <c r="KE10" s="97" t="s">
        <v>18</v>
      </c>
      <c r="KF10" s="97" t="s">
        <v>6</v>
      </c>
    </row>
    <row r="11" spans="1:292" ht="13.5" customHeight="1" x14ac:dyDescent="0.25">
      <c r="A11" s="16"/>
      <c r="B11" s="98" t="s">
        <v>699</v>
      </c>
      <c r="C11" s="2" t="s">
        <v>700</v>
      </c>
      <c r="D11" s="228"/>
      <c r="E11" s="99">
        <f t="shared" ref="E11:E21" si="0">IF(I11="","",E$3)</f>
        <v>42439</v>
      </c>
      <c r="F11" s="100" t="str">
        <f t="shared" ref="F11:F23" si="1">IF(I11="","",E$1)</f>
        <v>Kenny I</v>
      </c>
      <c r="G11" s="101">
        <f>IF(I11="","",E$2)</f>
        <v>40611</v>
      </c>
      <c r="H11" s="101">
        <f>IF(I11="","",E$3)</f>
        <v>42439</v>
      </c>
      <c r="I11" s="102" t="str">
        <f t="shared" ref="I11:I23" si="2">IF(P11="","",IF(ISNUMBER(SEARCH(":",P11)),MID(P11,FIND(":",P11)+2,FIND("(",P11)-FIND(":",P11)-3),LEFT(P11,FIND("(",P11)-2)))</f>
        <v>Enda Kenny</v>
      </c>
      <c r="J11" s="103" t="str">
        <f t="shared" ref="J11:J21" si="3">IF(P11="","",MID(P11,FIND("(",P11)+1,4))</f>
        <v>1951</v>
      </c>
      <c r="K11" s="104" t="str">
        <f t="shared" ref="K11:K23" si="4">IF(ISNUMBER(SEARCH("*female*",P11)),"female",IF(ISNUMBER(SEARCH("*male*",P11)),"male",""))</f>
        <v>male</v>
      </c>
      <c r="L11" s="105" t="str">
        <f t="shared" ref="L11:L21" si="5">IF(P11="","",IF(ISERROR(MID(P11,FIND("male,",P11)+6,(FIND(")",P11)-(FIND("male,",P11)+6))))=TRUE,"missing/error",MID(P11,FIND("male,",P11)+6,(FIND(")",P11)-(FIND("male,",P11)+6)))))</f>
        <v>ie_fg01</v>
      </c>
      <c r="M11" s="106" t="str">
        <f t="shared" ref="M11:M23" si="6">IF(I11="","",(MID(I11,(SEARCH("^^",SUBSTITUTE(I11," ","^^",LEN(I11)-LEN(SUBSTITUTE(I11," ","")))))+1,99)&amp;"_"&amp;LEFT(I11,FIND(" ",I11)-1)&amp;"_"&amp;J11))</f>
        <v>Kenny_Enda_1951</v>
      </c>
      <c r="N11" s="2" t="str">
        <f>IF(P11="","",IF((LEN(P11)-LEN(SUBSTITUTE(P11,"male","")))/LEN("male")&gt;1,"!",IF(RIGHT(P11,1)=")","",IF(RIGHT(P11,2)=") ","",IF(RIGHT(P11,2)=").","","!!")))))</f>
        <v/>
      </c>
      <c r="O11" s="98"/>
      <c r="P11" s="229" t="s">
        <v>718</v>
      </c>
      <c r="Q11" s="99">
        <f>IF(U11="","",Q$3)</f>
        <v>42900</v>
      </c>
      <c r="R11" s="100" t="str">
        <f>IF(U11="","",Q$1)</f>
        <v>Kenny II</v>
      </c>
      <c r="S11" s="101">
        <f>IF(U11="","",Q$2)</f>
        <v>42496</v>
      </c>
      <c r="T11" s="101">
        <f>IF(U11="","",Q$3)</f>
        <v>42900</v>
      </c>
      <c r="U11" s="102" t="str">
        <f>IF(AB11="","",IF(ISNUMBER(SEARCH(":",AB11)),MID(AB11,FIND(":",AB11)+2,FIND("(",AB11)-FIND(":",AB11)-3),LEFT(AB11,FIND("(",AB11)-2)))</f>
        <v>Enda Kenny</v>
      </c>
      <c r="V11" s="103" t="str">
        <f>IF(AB11="","",MID(AB11,FIND("(",AB11)+1,4))</f>
        <v>1951</v>
      </c>
      <c r="W11" s="104" t="str">
        <f>IF(ISNUMBER(SEARCH("*female*",AB11)),"female",IF(ISNUMBER(SEARCH("*male*",AB11)),"male",""))</f>
        <v>male</v>
      </c>
      <c r="X11" s="105" t="str">
        <f t="shared" ref="X11:X48" si="7">IF(AB11="","",IF(ISERROR(MID(AB11,FIND("male,",AB11)+6,(FIND(")",AB11)-(FIND("male,",AB11)+6))))=TRUE,"missing/error",MID(AB11,FIND("male,",AB11)+6,(FIND(")",AB11)-(FIND("male,",AB11)+6)))))</f>
        <v>ie_fg01</v>
      </c>
      <c r="Y11" s="106" t="str">
        <f>IF(U11="","",(MID(U11,(SEARCH("^^",SUBSTITUTE(U11," ","^^",LEN(U11)-LEN(SUBSTITUTE(U11," ","")))))+1,99)&amp;"_"&amp;LEFT(U11,FIND(" ",U11)-1)&amp;"_"&amp;V11))</f>
        <v>Kenny_Enda_1951</v>
      </c>
      <c r="AA11" s="98"/>
      <c r="AB11" s="229" t="s">
        <v>718</v>
      </c>
      <c r="AC11" s="99">
        <f>IF(AG11="","",AC$3)</f>
        <v>44009</v>
      </c>
      <c r="AD11" s="100" t="str">
        <f>IF(AG11="","",AC$1)</f>
        <v>Varadkar I</v>
      </c>
      <c r="AE11" s="101">
        <f>IF(AG11="","",AC$2)</f>
        <v>42900</v>
      </c>
      <c r="AF11" s="101">
        <f>IF(AG11="","",AC$3)</f>
        <v>44009</v>
      </c>
      <c r="AG11" s="102" t="str">
        <f t="shared" ref="AG11:AG48" si="8">IF(AN11="","",IF(ISNUMBER(SEARCH(":",AN11)),MID(AN11,FIND(":",AN11)+2,FIND("(",AN11)-FIND(":",AN11)-3),LEFT(AN11,FIND("(",AN11)-2)))</f>
        <v>Leo Varadkar</v>
      </c>
      <c r="AH11" s="103" t="str">
        <f>IF(AN11="","",MID(AN11,FIND("(",AN11)+1,4))</f>
        <v>1979</v>
      </c>
      <c r="AI11" s="104" t="str">
        <f>IF(ISNUMBER(SEARCH("*female*",AN11)),"female",IF(ISNUMBER(SEARCH("*male*",AN11)),"male",""))</f>
        <v>male</v>
      </c>
      <c r="AJ11" s="105" t="str">
        <f t="shared" ref="AJ11:AJ48" si="9">IF(AN11="","",IF(ISERROR(MID(AN11,FIND("male,",AN11)+6,(FIND(")",AN11)-(FIND("male,",AN11)+6))))=TRUE,"missing/error",MID(AN11,FIND("male,",AN11)+6,(FIND(")",AN11)-(FIND("male,",AN11)+6)))))</f>
        <v>ie_fg01</v>
      </c>
      <c r="AK11" s="106" t="str">
        <f t="shared" ref="AK11:AK48" si="10">IF(AG11="","",(MID(AG11,(SEARCH("^^",SUBSTITUTE(AG11," ","^^",LEN(AG11)-LEN(SUBSTITUTE(AG11," ","")))))+1,99)&amp;"_"&amp;LEFT(AG11,FIND(" ",AG11)-1)&amp;"_"&amp;AH11))</f>
        <v>Varadkar_Leo_1979</v>
      </c>
      <c r="AM11" s="98"/>
      <c r="AN11" s="98" t="s">
        <v>995</v>
      </c>
      <c r="AO11" s="99">
        <f>IF(AS11="","",AO$3)</f>
        <v>44912</v>
      </c>
      <c r="AP11" s="100" t="str">
        <f>IF(AS11="","",AO$1)</f>
        <v>Martin I</v>
      </c>
      <c r="AQ11" s="101">
        <f>IF(AS11="","",AO$2)</f>
        <v>44009</v>
      </c>
      <c r="AR11" s="101">
        <f t="shared" ref="AR11" si="11">IF(AS11="","",AO$3)</f>
        <v>44912</v>
      </c>
      <c r="AS11" s="102" t="str">
        <f>IF(AZ11="","",IF(ISNUMBER(SEARCH(":",AZ11)),MID(AZ11,FIND(":",AZ11)+2,FIND("(",AZ11)-FIND(":",AZ11)-3),LEFT(AZ11,FIND("(",AZ11)-2)))</f>
        <v>Micheál Martin</v>
      </c>
      <c r="AT11" s="103" t="str">
        <f>IF(AZ11="","",MID(AZ11,FIND("(",AZ11)+1,4))</f>
        <v>1960</v>
      </c>
      <c r="AU11" s="104" t="str">
        <f>IF(ISNUMBER(SEARCH("*female*",AZ11)),"female",IF(ISNUMBER(SEARCH("*male*",AZ11)),"male",""))</f>
        <v>male</v>
      </c>
      <c r="AV11" s="105" t="str">
        <f>IF(AZ11="","",IF(ISERROR(MID(AZ11,FIND("male,",AZ11)+6,(FIND(")",AZ11)-(FIND("male,",AZ11)+6))))=TRUE,"missing/error",MID(AZ11,FIND("male,",AZ11)+6,(FIND(")",AZ11)-(FIND("male,",AZ11)+6)))))</f>
        <v>ie_ff01</v>
      </c>
      <c r="AW11" s="106" t="str">
        <f>IF(AS11="","",(MID(AS11,(SEARCH("^^",SUBSTITUTE(AS11," ","^^",LEN(AS11)-LEN(SUBSTITUTE(AS11," ","")))))+1,99)&amp;"_"&amp;LEFT(AS11,FIND(" ",AS11)-1)&amp;"_"&amp;AT11))</f>
        <v>Martin_Micheál_1960</v>
      </c>
      <c r="AY11" s="98"/>
      <c r="AZ11" s="98" t="s">
        <v>1041</v>
      </c>
      <c r="BA11" s="99">
        <f>IF(BE11="","",BA$3)</f>
        <v>45291</v>
      </c>
      <c r="BB11" s="100" t="str">
        <f>IF(BE11="","",BA$1)</f>
        <v>Varadkar II</v>
      </c>
      <c r="BC11" s="101">
        <f>IF(BE11="","",BA$2)</f>
        <v>44912</v>
      </c>
      <c r="BD11" s="101">
        <f>IF(BE11="","",BA$3)</f>
        <v>45291</v>
      </c>
      <c r="BE11" s="102" t="str">
        <f>IF(BL11="","",IF(ISNUMBER(SEARCH(":",BL11)),MID(BL11,FIND(":",BL11)+2,FIND("(",BL11)-FIND(":",BL11)-3),LEFT(BL11,FIND("(",BL11)-2)))</f>
        <v>Leo Varadkar</v>
      </c>
      <c r="BF11" s="103" t="str">
        <f>IF(BL11="","",MID(BL11,FIND("(",BL11)+1,4))</f>
        <v>1979</v>
      </c>
      <c r="BG11" s="104" t="str">
        <f>IF(ISNUMBER(SEARCH("*female*",BL11)),"female",IF(ISNUMBER(SEARCH("*male*",BL11)),"male",""))</f>
        <v>male</v>
      </c>
      <c r="BH11" s="105" t="str">
        <f>IF(BL11="","",IF(ISERROR(MID(BL11,FIND("male,",BL11)+6,(FIND(")",BL11)-(FIND("male,",BL11)+6))))=TRUE,"missing/error",MID(BL11,FIND("male,",BL11)+6,(FIND(")",BL11)-(FIND("male,",BL11)+6)))))</f>
        <v>ie_fg01</v>
      </c>
      <c r="BI11" s="106" t="str">
        <f>IF(BE11="","",(MID(BE11,(SEARCH("^^",SUBSTITUTE(BE11," ","^^",LEN(BE11)-LEN(SUBSTITUTE(BE11," ","")))))+1,99)&amp;"_"&amp;LEFT(BE11,FIND(" ",BE11)-1)&amp;"_"&amp;BF11))</f>
        <v>Varadkar_Leo_1979</v>
      </c>
      <c r="BK11" s="98"/>
      <c r="BL11" s="98" t="s">
        <v>995</v>
      </c>
      <c r="BM11" s="99" t="str">
        <f>IF(BQ11="","",BM$3)</f>
        <v/>
      </c>
      <c r="BN11" s="100" t="str">
        <f>IF(BQ11="","",BM$1)</f>
        <v/>
      </c>
      <c r="BO11" s="101" t="str">
        <f>IF(BQ11="","",BM$2)</f>
        <v/>
      </c>
      <c r="BP11" s="101" t="str">
        <f>IF(BQ11="","",BM$3)</f>
        <v/>
      </c>
      <c r="BQ11" s="102" t="str">
        <f>IF(BX11="","",IF(ISNUMBER(SEARCH(":",BX11)),MID(BX11,FIND(":",BX11)+2,FIND("(",BX11)-FIND(":",BX11)-3),LEFT(BX11,FIND("(",BX11)-2)))</f>
        <v/>
      </c>
      <c r="BR11" s="103" t="str">
        <f>IF(BX11="","",MID(BX11,FIND("(",BX11)+1,4))</f>
        <v/>
      </c>
      <c r="BS11" s="104" t="str">
        <f>IF(ISNUMBER(SEARCH("*female*",BX11)),"female",IF(ISNUMBER(SEARCH("*male*",BX11)),"male",""))</f>
        <v/>
      </c>
      <c r="BT11" s="105" t="str">
        <f>IF(BX11="","",IF(ISERROR(MID(BX11,FIND("male,",BX11)+6,(FIND(")",BX11)-(FIND("male,",BX11)+6))))=TRUE,"missing/error",MID(BX11,FIND("male,",BX11)+6,(FIND(")",BX11)-(FIND("male,",BX11)+6)))))</f>
        <v/>
      </c>
      <c r="BU11" s="106" t="str">
        <f>IF(BQ11="","",(MID(BQ11,(SEARCH("^^",SUBSTITUTE(BQ11," ","^^",LEN(BQ11)-LEN(SUBSTITUTE(BQ11," ","")))))+1,99)&amp;"_"&amp;LEFT(BQ11,FIND(" ",BQ11)-1)&amp;"_"&amp;BR11))</f>
        <v/>
      </c>
      <c r="BW11" s="98"/>
      <c r="BX11" s="98"/>
      <c r="BY11" s="99" t="str">
        <f>IF(CC11="","",BY$3)</f>
        <v/>
      </c>
      <c r="BZ11" s="100" t="str">
        <f>IF(CC11="","",BY$1)</f>
        <v/>
      </c>
      <c r="CA11" s="101" t="str">
        <f>IF(CC11="","",BY$2)</f>
        <v/>
      </c>
      <c r="CB11" s="101" t="str">
        <f>IF(CC11="","",BY$3)</f>
        <v/>
      </c>
      <c r="CC11" s="102" t="str">
        <f>IF(CJ11="","",IF(ISNUMBER(SEARCH(":",CJ11)),MID(CJ11,FIND(":",CJ11)+2,FIND("(",CJ11)-FIND(":",CJ11)-3),LEFT(CJ11,FIND("(",CJ11)-2)))</f>
        <v/>
      </c>
      <c r="CD11" s="103" t="str">
        <f>IF(CJ11="","",MID(CJ11,FIND("(",CJ11)+1,4))</f>
        <v/>
      </c>
      <c r="CE11" s="104" t="str">
        <f>IF(ISNUMBER(SEARCH("*female*",CJ11)),"female",IF(ISNUMBER(SEARCH("*male*",CJ11)),"male",""))</f>
        <v/>
      </c>
      <c r="CF11" s="105" t="str">
        <f>IF(CJ11="","",IF(ISERROR(MID(CJ11,FIND("male,",CJ11)+6,(FIND(")",CJ11)-(FIND("male,",CJ11)+6))))=TRUE,"missing/error",MID(CJ11,FIND("male,",CJ11)+6,(FIND(")",CJ11)-(FIND("male,",CJ11)+6)))))</f>
        <v/>
      </c>
      <c r="CG11" s="106" t="str">
        <f>IF(CC11="","",(MID(CC11,(SEARCH("^^",SUBSTITUTE(CC11," ","^^",LEN(CC11)-LEN(SUBSTITUTE(CC11," ","")))))+1,99)&amp;"_"&amp;LEFT(CC11,FIND(" ",CC11)-1)&amp;"_"&amp;CD11))</f>
        <v/>
      </c>
      <c r="CI11" s="98"/>
      <c r="CJ11" s="98"/>
      <c r="CK11" s="99" t="str">
        <f>IF(CO11="","",CK$3)</f>
        <v/>
      </c>
      <c r="CL11" s="100" t="str">
        <f>IF(CO11="","",CK$1)</f>
        <v/>
      </c>
      <c r="CM11" s="101" t="str">
        <f>IF(CO11="","",CK$2)</f>
        <v/>
      </c>
      <c r="CN11" s="101" t="str">
        <f>IF(CO11="","",CK$3)</f>
        <v/>
      </c>
      <c r="CO11" s="102" t="str">
        <f>IF(CV11="","",IF(ISNUMBER(SEARCH(":",CV11)),MID(CV11,FIND(":",CV11)+2,FIND("(",CV11)-FIND(":",CV11)-3),LEFT(CV11,FIND("(",CV11)-2)))</f>
        <v/>
      </c>
      <c r="CP11" s="103" t="str">
        <f>IF(CV11="","",MID(CV11,FIND("(",CV11)+1,4))</f>
        <v/>
      </c>
      <c r="CQ11" s="104" t="str">
        <f>IF(ISNUMBER(SEARCH("*female*",CV11)),"female",IF(ISNUMBER(SEARCH("*male*",CV11)),"male",""))</f>
        <v/>
      </c>
      <c r="CR11" s="105" t="str">
        <f>IF(CV11="","",IF(ISERROR(MID(CV11,FIND("male,",CV11)+6,(FIND(")",CV11)-(FIND("male,",CV11)+6))))=TRUE,"missing/error",MID(CV11,FIND("male,",CV11)+6,(FIND(")",CV11)-(FIND("male,",CV11)+6)))))</f>
        <v/>
      </c>
      <c r="CS11" s="106" t="str">
        <f>IF(CO11="","",(MID(CO11,(SEARCH("^^",SUBSTITUTE(CO11," ","^^",LEN(CO11)-LEN(SUBSTITUTE(CO11," ","")))))+1,99)&amp;"_"&amp;LEFT(CO11,FIND(" ",CO11)-1)&amp;"_"&amp;CP11))</f>
        <v/>
      </c>
      <c r="CU11" s="98"/>
      <c r="CV11" s="98"/>
      <c r="CW11" s="99" t="str">
        <f>IF(DA11="","",CW$3)</f>
        <v/>
      </c>
      <c r="CX11" s="100" t="str">
        <f>IF(DA11="","",CW$1)</f>
        <v/>
      </c>
      <c r="CY11" s="101" t="str">
        <f>IF(DA11="","",CW$2)</f>
        <v/>
      </c>
      <c r="CZ11" s="101" t="str">
        <f>IF(DA11="","",CW$3)</f>
        <v/>
      </c>
      <c r="DA11" s="102" t="str">
        <f>IF(DH11="","",IF(ISNUMBER(SEARCH(":",DH11)),MID(DH11,FIND(":",DH11)+2,FIND("(",DH11)-FIND(":",DH11)-3),LEFT(DH11,FIND("(",DH11)-2)))</f>
        <v/>
      </c>
      <c r="DB11" s="103" t="str">
        <f>IF(DH11="","",MID(DH11,FIND("(",DH11)+1,4))</f>
        <v/>
      </c>
      <c r="DC11" s="104" t="str">
        <f>IF(ISNUMBER(SEARCH("*female*",DH11)),"female",IF(ISNUMBER(SEARCH("*male*",DH11)),"male",""))</f>
        <v/>
      </c>
      <c r="DD11" s="105" t="str">
        <f>IF(DH11="","",IF(ISERROR(MID(DH11,FIND("male,",DH11)+6,(FIND(")",DH11)-(FIND("male,",DH11)+6))))=TRUE,"missing/error",MID(DH11,FIND("male,",DH11)+6,(FIND(")",DH11)-(FIND("male,",DH11)+6)))))</f>
        <v/>
      </c>
      <c r="DE11" s="106" t="str">
        <f>IF(DA11="","",(MID(DA11,(SEARCH("^^",SUBSTITUTE(DA11," ","^^",LEN(DA11)-LEN(SUBSTITUTE(DA11," ","")))))+1,99)&amp;"_"&amp;LEFT(DA11,FIND(" ",DA11)-1)&amp;"_"&amp;DB11))</f>
        <v/>
      </c>
      <c r="DG11" s="98"/>
      <c r="DH11" s="98"/>
      <c r="DI11" s="99" t="str">
        <f>IF(DM11="","",DI$3)</f>
        <v/>
      </c>
      <c r="DJ11" s="100" t="str">
        <f>IF(DM11="","",DI$1)</f>
        <v/>
      </c>
      <c r="DK11" s="101" t="str">
        <f>IF(DM11="","",DI$2)</f>
        <v/>
      </c>
      <c r="DL11" s="101" t="str">
        <f>IF(DM11="","",DI$3)</f>
        <v/>
      </c>
      <c r="DM11" s="102" t="str">
        <f>IF(DT11="","",IF(ISNUMBER(SEARCH(":",DT11)),MID(DT11,FIND(":",DT11)+2,FIND("(",DT11)-FIND(":",DT11)-3),LEFT(DT11,FIND("(",DT11)-2)))</f>
        <v/>
      </c>
      <c r="DN11" s="103" t="str">
        <f>IF(DT11="","",MID(DT11,FIND("(",DT11)+1,4))</f>
        <v/>
      </c>
      <c r="DO11" s="104" t="str">
        <f>IF(ISNUMBER(SEARCH("*female*",DT11)),"female",IF(ISNUMBER(SEARCH("*male*",DT11)),"male",""))</f>
        <v/>
      </c>
      <c r="DP11" s="105" t="str">
        <f>IF(DT11="","",IF(ISERROR(MID(DT11,FIND("male,",DT11)+6,(FIND(")",DT11)-(FIND("male,",DT11)+6))))=TRUE,"missing/error",MID(DT11,FIND("male,",DT11)+6,(FIND(")",DT11)-(FIND("male,",DT11)+6)))))</f>
        <v/>
      </c>
      <c r="DQ11" s="106" t="str">
        <f>IF(DM11="","",(MID(DM11,(SEARCH("^^",SUBSTITUTE(DM11," ","^^",LEN(DM11)-LEN(SUBSTITUTE(DM11," ","")))))+1,99)&amp;"_"&amp;LEFT(DM11,FIND(" ",DM11)-1)&amp;"_"&amp;DN11))</f>
        <v/>
      </c>
      <c r="DS11" s="98"/>
      <c r="DT11" s="98"/>
      <c r="DU11" s="99" t="str">
        <f>IF(DY11="","",DU$3)</f>
        <v/>
      </c>
      <c r="DV11" s="100" t="str">
        <f>IF(DY11="","",DU$1)</f>
        <v/>
      </c>
      <c r="DW11" s="101" t="str">
        <f>IF(DY11="","",DU$2)</f>
        <v/>
      </c>
      <c r="DX11" s="101" t="str">
        <f>IF(DY11="","",DU$3)</f>
        <v/>
      </c>
      <c r="DY11" s="102" t="str">
        <f>IF(EF11="","",IF(ISNUMBER(SEARCH(":",EF11)),MID(EF11,FIND(":",EF11)+2,FIND("(",EF11)-FIND(":",EF11)-3),LEFT(EF11,FIND("(",EF11)-2)))</f>
        <v/>
      </c>
      <c r="DZ11" s="103" t="str">
        <f>IF(EF11="","",MID(EF11,FIND("(",EF11)+1,4))</f>
        <v/>
      </c>
      <c r="EA11" s="104" t="str">
        <f>IF(ISNUMBER(SEARCH("*female*",EF11)),"female",IF(ISNUMBER(SEARCH("*male*",EF11)),"male",""))</f>
        <v/>
      </c>
      <c r="EB11" s="105" t="str">
        <f>IF(EF11="","",IF(ISERROR(MID(EF11,FIND("male,",EF11)+6,(FIND(")",EF11)-(FIND("male,",EF11)+6))))=TRUE,"missing/error",MID(EF11,FIND("male,",EF11)+6,(FIND(")",EF11)-(FIND("male,",EF11)+6)))))</f>
        <v/>
      </c>
      <c r="EC11" s="106" t="str">
        <f>IF(DY11="","",(MID(DY11,(SEARCH("^^",SUBSTITUTE(DY11," ","^^",LEN(DY11)-LEN(SUBSTITUTE(DY11," ","")))))+1,99)&amp;"_"&amp;LEFT(DY11,FIND(" ",DY11)-1)&amp;"_"&amp;DZ11))</f>
        <v/>
      </c>
      <c r="EE11" s="98"/>
      <c r="EF11" s="98"/>
      <c r="EG11" s="99" t="str">
        <f>IF(EK11="","",EG$3)</f>
        <v/>
      </c>
      <c r="EH11" s="100" t="str">
        <f>IF(EK11="","",EG$1)</f>
        <v/>
      </c>
      <c r="EI11" s="101" t="str">
        <f>IF(EK11="","",EG$2)</f>
        <v/>
      </c>
      <c r="EJ11" s="101" t="str">
        <f>IF(EK11="","",EG$3)</f>
        <v/>
      </c>
      <c r="EK11" s="102" t="str">
        <f>IF(ER11="","",IF(ISNUMBER(SEARCH(":",ER11)),MID(ER11,FIND(":",ER11)+2,FIND("(",ER11)-FIND(":",ER11)-3),LEFT(ER11,FIND("(",ER11)-2)))</f>
        <v/>
      </c>
      <c r="EL11" s="103" t="str">
        <f>IF(ER11="","",MID(ER11,FIND("(",ER11)+1,4))</f>
        <v/>
      </c>
      <c r="EM11" s="104" t="str">
        <f>IF(ISNUMBER(SEARCH("*female*",ER11)),"female",IF(ISNUMBER(SEARCH("*male*",ER11)),"male",""))</f>
        <v/>
      </c>
      <c r="EN11" s="105" t="str">
        <f>IF(ER11="","",IF(ISERROR(MID(ER11,FIND("male,",ER11)+6,(FIND(")",ER11)-(FIND("male,",ER11)+6))))=TRUE,"missing/error",MID(ER11,FIND("male,",ER11)+6,(FIND(")",ER11)-(FIND("male,",ER11)+6)))))</f>
        <v/>
      </c>
      <c r="EO11" s="106" t="str">
        <f>IF(EK11="","",(MID(EK11,(SEARCH("^^",SUBSTITUTE(EK11," ","^^",LEN(EK11)-LEN(SUBSTITUTE(EK11," ","")))))+1,99)&amp;"_"&amp;LEFT(EK11,FIND(" ",EK11)-1)&amp;"_"&amp;EL11))</f>
        <v/>
      </c>
      <c r="EQ11" s="98"/>
      <c r="ER11" s="98"/>
      <c r="ES11" s="99" t="str">
        <f>IF(EW11="","",ES$3)</f>
        <v/>
      </c>
      <c r="ET11" s="100" t="str">
        <f>IF(EW11="","",ES$1)</f>
        <v/>
      </c>
      <c r="EU11" s="101" t="str">
        <f>IF(EW11="","",ES$2)</f>
        <v/>
      </c>
      <c r="EV11" s="101" t="str">
        <f>IF(EW11="","",ES$3)</f>
        <v/>
      </c>
      <c r="EW11" s="102" t="str">
        <f>IF(FD11="","",IF(ISNUMBER(SEARCH(":",FD11)),MID(FD11,FIND(":",FD11)+2,FIND("(",FD11)-FIND(":",FD11)-3),LEFT(FD11,FIND("(",FD11)-2)))</f>
        <v/>
      </c>
      <c r="EX11" s="103" t="str">
        <f>IF(FD11="","",MID(FD11,FIND("(",FD11)+1,4))</f>
        <v/>
      </c>
      <c r="EY11" s="104" t="str">
        <f>IF(ISNUMBER(SEARCH("*female*",FD11)),"female",IF(ISNUMBER(SEARCH("*male*",FD11)),"male",""))</f>
        <v/>
      </c>
      <c r="EZ11" s="105" t="str">
        <f>IF(FD11="","",IF(ISERROR(MID(FD11,FIND("male,",FD11)+6,(FIND(")",FD11)-(FIND("male,",FD11)+6))))=TRUE,"missing/error",MID(FD11,FIND("male,",FD11)+6,(FIND(")",FD11)-(FIND("male,",FD11)+6)))))</f>
        <v/>
      </c>
      <c r="FA11" s="106" t="str">
        <f>IF(EW11="","",(MID(EW11,(SEARCH("^^",SUBSTITUTE(EW11," ","^^",LEN(EW11)-LEN(SUBSTITUTE(EW11," ","")))))+1,99)&amp;"_"&amp;LEFT(EW11,FIND(" ",EW11)-1)&amp;"_"&amp;EX11))</f>
        <v/>
      </c>
      <c r="FC11" s="98"/>
      <c r="FD11" s="98"/>
      <c r="FE11" s="99" t="str">
        <f>IF(FI11="","",FE$3)</f>
        <v/>
      </c>
      <c r="FF11" s="100" t="str">
        <f>IF(FI11="","",FE$1)</f>
        <v/>
      </c>
      <c r="FG11" s="101" t="str">
        <f>IF(FI11="","",FE$2)</f>
        <v/>
      </c>
      <c r="FH11" s="101" t="str">
        <f>IF(FI11="","",FE$3)</f>
        <v/>
      </c>
      <c r="FI11" s="102" t="str">
        <f>IF(FP11="","",IF(ISNUMBER(SEARCH(":",FP11)),MID(FP11,FIND(":",FP11)+2,FIND("(",FP11)-FIND(":",FP11)-3),LEFT(FP11,FIND("(",FP11)-2)))</f>
        <v/>
      </c>
      <c r="FJ11" s="103" t="str">
        <f>IF(FP11="","",MID(FP11,FIND("(",FP11)+1,4))</f>
        <v/>
      </c>
      <c r="FK11" s="104" t="str">
        <f>IF(ISNUMBER(SEARCH("*female*",FP11)),"female",IF(ISNUMBER(SEARCH("*male*",FP11)),"male",""))</f>
        <v/>
      </c>
      <c r="FL11" s="105" t="str">
        <f>IF(FP11="","",IF(ISERROR(MID(FP11,FIND("male,",FP11)+6,(FIND(")",FP11)-(FIND("male,",FP11)+6))))=TRUE,"missing/error",MID(FP11,FIND("male,",FP11)+6,(FIND(")",FP11)-(FIND("male,",FP11)+6)))))</f>
        <v/>
      </c>
      <c r="FM11" s="106" t="str">
        <f>IF(FI11="","",(MID(FI11,(SEARCH("^^",SUBSTITUTE(FI11," ","^^",LEN(FI11)-LEN(SUBSTITUTE(FI11," ","")))))+1,99)&amp;"_"&amp;LEFT(FI11,FIND(" ",FI11)-1)&amp;"_"&amp;FJ11))</f>
        <v/>
      </c>
      <c r="FO11" s="98"/>
      <c r="FP11" s="98"/>
      <c r="FQ11" s="99" t="str">
        <f>IF(FU11="","",#REF!)</f>
        <v/>
      </c>
      <c r="FR11" s="100" t="str">
        <f>IF(FU11="","",FQ$1)</f>
        <v/>
      </c>
      <c r="FS11" s="101" t="str">
        <f>IF(FU11="","",FQ$2)</f>
        <v/>
      </c>
      <c r="FT11" s="101" t="str">
        <f>IF(FU11="","",FQ$3)</f>
        <v/>
      </c>
      <c r="FU11" s="102" t="str">
        <f>IF(GB11="","",IF(ISNUMBER(SEARCH(":",GB11)),MID(GB11,FIND(":",GB11)+2,FIND("(",GB11)-FIND(":",GB11)-3),LEFT(GB11,FIND("(",GB11)-2)))</f>
        <v/>
      </c>
      <c r="FV11" s="103" t="str">
        <f>IF(GB11="","",MID(GB11,FIND("(",GB11)+1,4))</f>
        <v/>
      </c>
      <c r="FW11" s="104" t="str">
        <f>IF(ISNUMBER(SEARCH("*female*",GB11)),"female",IF(ISNUMBER(SEARCH("*male*",GB11)),"male",""))</f>
        <v/>
      </c>
      <c r="FX11" s="105" t="str">
        <f>IF(GB11="","",IF(ISERROR(MID(GB11,FIND("male,",GB11)+6,(FIND(")",GB11)-(FIND("male,",GB11)+6))))=TRUE,"missing/error",MID(GB11,FIND("male,",GB11)+6,(FIND(")",GB11)-(FIND("male,",GB11)+6)))))</f>
        <v/>
      </c>
      <c r="FY11" s="106" t="str">
        <f>IF(FU11="","",(MID(FU11,(SEARCH("^^",SUBSTITUTE(FU11," ","^^",LEN(FU11)-LEN(SUBSTITUTE(FU11," ","")))))+1,99)&amp;"_"&amp;LEFT(FU11,FIND(" ",FU11)-1)&amp;"_"&amp;FV11))</f>
        <v/>
      </c>
      <c r="GA11" s="98"/>
      <c r="GB11" s="98"/>
      <c r="GC11" s="99" t="str">
        <f>IF(GG11="","",GC$3)</f>
        <v/>
      </c>
      <c r="GD11" s="100" t="str">
        <f>IF(GG11="","",GC$1)</f>
        <v/>
      </c>
      <c r="GE11" s="101" t="str">
        <f>IF(GG11="","",GC$2)</f>
        <v/>
      </c>
      <c r="GF11" s="101" t="str">
        <f>IF(GG11="","",GC$3)</f>
        <v/>
      </c>
      <c r="GG11" s="102" t="str">
        <f>IF(GN11="","",IF(ISNUMBER(SEARCH(":",GN11)),MID(GN11,FIND(":",GN11)+2,FIND("(",GN11)-FIND(":",GN11)-3),LEFT(GN11,FIND("(",GN11)-2)))</f>
        <v/>
      </c>
      <c r="GH11" s="103" t="str">
        <f>IF(GN11="","",MID(GN11,FIND("(",GN11)+1,4))</f>
        <v/>
      </c>
      <c r="GI11" s="104" t="str">
        <f>IF(ISNUMBER(SEARCH("*female*",GN11)),"female",IF(ISNUMBER(SEARCH("*male*",GN11)),"male",""))</f>
        <v/>
      </c>
      <c r="GJ11" s="105" t="str">
        <f>IF(GN11="","",IF(ISERROR(MID(GN11,FIND("male,",GN11)+6,(FIND(")",GN11)-(FIND("male,",GN11)+6))))=TRUE,"missing/error",MID(GN11,FIND("male,",GN11)+6,(FIND(")",GN11)-(FIND("male,",GN11)+6)))))</f>
        <v/>
      </c>
      <c r="GK11" s="106" t="str">
        <f>IF(GG11="","",(MID(GG11,(SEARCH("^^",SUBSTITUTE(GG11," ","^^",LEN(GG11)-LEN(SUBSTITUTE(GG11," ","")))))+1,99)&amp;"_"&amp;LEFT(GG11,FIND(" ",GG11)-1)&amp;"_"&amp;GH11))</f>
        <v/>
      </c>
      <c r="GM11" s="98"/>
      <c r="GN11" s="98" t="s">
        <v>291</v>
      </c>
      <c r="GO11" s="99" t="str">
        <f>IF(GS11="","",GO$3)</f>
        <v/>
      </c>
      <c r="GP11" s="100" t="str">
        <f>IF(GS11="","",GO$1)</f>
        <v/>
      </c>
      <c r="GQ11" s="101" t="str">
        <f>IF(GS11="","",GO$2)</f>
        <v/>
      </c>
      <c r="GR11" s="101" t="str">
        <f>IF(GS11="","",GO$3)</f>
        <v/>
      </c>
      <c r="GS11" s="102" t="str">
        <f>IF(GZ11="","",IF(ISNUMBER(SEARCH(":",GZ11)),MID(GZ11,FIND(":",GZ11)+2,FIND("(",GZ11)-FIND(":",GZ11)-3),LEFT(GZ11,FIND("(",GZ11)-2)))</f>
        <v/>
      </c>
      <c r="GT11" s="103" t="str">
        <f>IF(GZ11="","",MID(GZ11,FIND("(",GZ11)+1,4))</f>
        <v/>
      </c>
      <c r="GU11" s="104" t="str">
        <f>IF(ISNUMBER(SEARCH("*female*",GZ11)),"female",IF(ISNUMBER(SEARCH("*male*",GZ11)),"male",""))</f>
        <v/>
      </c>
      <c r="GV11" s="105" t="str">
        <f>IF(GZ11="","",IF(ISERROR(MID(GZ11,FIND("male,",GZ11)+6,(FIND(")",GZ11)-(FIND("male,",GZ11)+6))))=TRUE,"missing/error",MID(GZ11,FIND("male,",GZ11)+6,(FIND(")",GZ11)-(FIND("male,",GZ11)+6)))))</f>
        <v/>
      </c>
      <c r="GW11" s="106" t="str">
        <f>IF(GS11="","",(MID(GS11,(SEARCH("^^",SUBSTITUTE(GS11," ","^^",LEN(GS11)-LEN(SUBSTITUTE(GS11," ","")))))+1,99)&amp;"_"&amp;LEFT(GS11,FIND(" ",GS11)-1)&amp;"_"&amp;GT11))</f>
        <v/>
      </c>
      <c r="GY11" s="98"/>
      <c r="GZ11" s="98"/>
      <c r="HA11" s="99" t="str">
        <f>IF(HE11="","",HA$3)</f>
        <v/>
      </c>
      <c r="HB11" s="100" t="str">
        <f>IF(HE11="","",HA$1)</f>
        <v/>
      </c>
      <c r="HC11" s="101" t="str">
        <f>IF(HE11="","",HA$2)</f>
        <v/>
      </c>
      <c r="HD11" s="101" t="str">
        <f>IF(HE11="","",HA$3)</f>
        <v/>
      </c>
      <c r="HE11" s="102" t="str">
        <f>IF(HL11="","",IF(ISNUMBER(SEARCH(":",HL11)),MID(HL11,FIND(":",HL11)+2,FIND("(",HL11)-FIND(":",HL11)-3),LEFT(HL11,FIND("(",HL11)-2)))</f>
        <v/>
      </c>
      <c r="HF11" s="103" t="str">
        <f>IF(HL11="","",MID(HL11,FIND("(",HL11)+1,4))</f>
        <v/>
      </c>
      <c r="HG11" s="104" t="str">
        <f>IF(ISNUMBER(SEARCH("*female*",HL11)),"female",IF(ISNUMBER(SEARCH("*male*",HL11)),"male",""))</f>
        <v/>
      </c>
      <c r="HH11" s="105" t="str">
        <f>IF(HL11="","",IF(ISERROR(MID(HL11,FIND("male,",HL11)+6,(FIND(")",HL11)-(FIND("male,",HL11)+6))))=TRUE,"missing/error",MID(HL11,FIND("male,",HL11)+6,(FIND(")",HL11)-(FIND("male,",HL11)+6)))))</f>
        <v/>
      </c>
      <c r="HI11" s="106" t="str">
        <f>IF(HE11="","",(MID(HE11,(SEARCH("^^",SUBSTITUTE(HE11," ","^^",LEN(HE11)-LEN(SUBSTITUTE(HE11," ","")))))+1,99)&amp;"_"&amp;LEFT(HE11,FIND(" ",HE11)-1)&amp;"_"&amp;HF11))</f>
        <v/>
      </c>
      <c r="HK11" s="98"/>
      <c r="HL11" s="98" t="s">
        <v>291</v>
      </c>
      <c r="HM11" s="99" t="str">
        <f>IF(HQ11="","",HM$3)</f>
        <v/>
      </c>
      <c r="HN11" s="100" t="str">
        <f>IF(HQ11="","",HM$1)</f>
        <v/>
      </c>
      <c r="HO11" s="101" t="str">
        <f>IF(HQ11="","",HM$2)</f>
        <v/>
      </c>
      <c r="HP11" s="101" t="str">
        <f>IF(HQ11="","",HM$3)</f>
        <v/>
      </c>
      <c r="HQ11" s="102" t="str">
        <f>IF(HX11="","",IF(ISNUMBER(SEARCH(":",HX11)),MID(HX11,FIND(":",HX11)+2,FIND("(",HX11)-FIND(":",HX11)-3),LEFT(HX11,FIND("(",HX11)-2)))</f>
        <v/>
      </c>
      <c r="HR11" s="103" t="str">
        <f>IF(HX11="","",MID(HX11,FIND("(",HX11)+1,4))</f>
        <v/>
      </c>
      <c r="HS11" s="104" t="str">
        <f>IF(ISNUMBER(SEARCH("*female*",HX11)),"female",IF(ISNUMBER(SEARCH("*male*",HX11)),"male",""))</f>
        <v/>
      </c>
      <c r="HT11" s="105" t="str">
        <f>IF(HX11="","",IF(ISERROR(MID(HX11,FIND("male,",HX11)+6,(FIND(")",HX11)-(FIND("male,",HX11)+6))))=TRUE,"missing/error",MID(HX11,FIND("male,",HX11)+6,(FIND(")",HX11)-(FIND("male,",HX11)+6)))))</f>
        <v/>
      </c>
      <c r="HU11" s="106" t="str">
        <f>IF(HQ11="","",(MID(HQ11,(SEARCH("^^",SUBSTITUTE(HQ11," ","^^",LEN(HQ11)-LEN(SUBSTITUTE(HQ11," ","")))))+1,99)&amp;"_"&amp;LEFT(HQ11,FIND(" ",HQ11)-1)&amp;"_"&amp;HR11))</f>
        <v/>
      </c>
      <c r="HW11" s="98"/>
      <c r="HX11" s="98"/>
      <c r="HY11" s="99" t="str">
        <f>IF(IC11="","",HY$3)</f>
        <v/>
      </c>
      <c r="HZ11" s="100" t="str">
        <f>IF(IC11="","",HY$1)</f>
        <v/>
      </c>
      <c r="IA11" s="101" t="str">
        <f>IF(IC11="","",HY$2)</f>
        <v/>
      </c>
      <c r="IB11" s="101" t="str">
        <f>IF(IC11="","",HY$3)</f>
        <v/>
      </c>
      <c r="IC11" s="102" t="str">
        <f>IF(IJ11="","",IF(ISNUMBER(SEARCH(":",IJ11)),MID(IJ11,FIND(":",IJ11)+2,FIND("(",IJ11)-FIND(":",IJ11)-3),LEFT(IJ11,FIND("(",IJ11)-2)))</f>
        <v/>
      </c>
      <c r="ID11" s="103" t="str">
        <f>IF(IJ11="","",MID(IJ11,FIND("(",IJ11)+1,4))</f>
        <v/>
      </c>
      <c r="IE11" s="104" t="str">
        <f>IF(ISNUMBER(SEARCH("*female*",IJ11)),"female",IF(ISNUMBER(SEARCH("*male*",IJ11)),"male",""))</f>
        <v/>
      </c>
      <c r="IF11" s="105" t="str">
        <f>IF(IJ11="","",IF(ISERROR(MID(IJ11,FIND("male,",IJ11)+6,(FIND(")",IJ11)-(FIND("male,",IJ11)+6))))=TRUE,"missing/error",MID(IJ11,FIND("male,",IJ11)+6,(FIND(")",IJ11)-(FIND("male,",IJ11)+6)))))</f>
        <v/>
      </c>
      <c r="IG11" s="106" t="str">
        <f>IF(IC11="","",(MID(IC11,(SEARCH("^^",SUBSTITUTE(IC11," ","^^",LEN(IC11)-LEN(SUBSTITUTE(IC11," ","")))))+1,99)&amp;"_"&amp;LEFT(IC11,FIND(" ",IC11)-1)&amp;"_"&amp;ID11))</f>
        <v/>
      </c>
      <c r="II11" s="98"/>
      <c r="IJ11" s="98"/>
      <c r="IK11" s="99" t="str">
        <f>IF(IO11="","",IK$3)</f>
        <v/>
      </c>
      <c r="IL11" s="100" t="str">
        <f>IF(IO11="","",IK$1)</f>
        <v/>
      </c>
      <c r="IM11" s="101" t="str">
        <f>IF(IO11="","",IK$2)</f>
        <v/>
      </c>
      <c r="IN11" s="101" t="str">
        <f>IF(IO11="","",IK$3)</f>
        <v/>
      </c>
      <c r="IO11" s="102" t="str">
        <f>IF(IV11="","",IF(ISNUMBER(SEARCH(":",IV11)),MID(IV11,FIND(":",IV11)+2,FIND("(",IV11)-FIND(":",IV11)-3),LEFT(IV11,FIND("(",IV11)-2)))</f>
        <v/>
      </c>
      <c r="IP11" s="103" t="str">
        <f>IF(IV11="","",MID(IV11,FIND("(",IV11)+1,4))</f>
        <v/>
      </c>
      <c r="IQ11" s="104" t="str">
        <f>IF(ISNUMBER(SEARCH("*female*",IV11)),"female",IF(ISNUMBER(SEARCH("*male*",IV11)),"male",""))</f>
        <v/>
      </c>
      <c r="IR11" s="105" t="str">
        <f>IF(IV11="","",IF(ISERROR(MID(IV11,FIND("male,",IV11)+6,(FIND(")",IV11)-(FIND("male,",IV11)+6))))=TRUE,"missing/error",MID(IV11,FIND("male,",IV11)+6,(FIND(")",IV11)-(FIND("male,",IV11)+6)))))</f>
        <v/>
      </c>
      <c r="IS11" s="106" t="str">
        <f>IF(IO11="","",(MID(IO11,(SEARCH("^^",SUBSTITUTE(IO11," ","^^",LEN(IO11)-LEN(SUBSTITUTE(IO11," ","")))))+1,99)&amp;"_"&amp;LEFT(IO11,FIND(" ",IO11)-1)&amp;"_"&amp;IP11))</f>
        <v/>
      </c>
      <c r="IU11" s="98"/>
      <c r="IV11" s="98"/>
      <c r="IW11" s="99" t="str">
        <f>IF(JA11="","",IW$3)</f>
        <v/>
      </c>
      <c r="IX11" s="100" t="str">
        <f>IF(JA11="","",IW$1)</f>
        <v/>
      </c>
      <c r="IY11" s="101" t="str">
        <f>IF(JA11="","",IW$2)</f>
        <v/>
      </c>
      <c r="IZ11" s="101" t="str">
        <f>IF(JA11="","",IW$3)</f>
        <v/>
      </c>
      <c r="JA11" s="102" t="str">
        <f>IF(JH11="","",IF(ISNUMBER(SEARCH(":",JH11)),MID(JH11,FIND(":",JH11)+2,FIND("(",JH11)-FIND(":",JH11)-3),LEFT(JH11,FIND("(",JH11)-2)))</f>
        <v/>
      </c>
      <c r="JB11" s="103" t="str">
        <f>IF(JH11="","",MID(JH11,FIND("(",JH11)+1,4))</f>
        <v/>
      </c>
      <c r="JC11" s="104" t="str">
        <f>IF(ISNUMBER(SEARCH("*female*",JH11)),"female",IF(ISNUMBER(SEARCH("*male*",JH11)),"male",""))</f>
        <v/>
      </c>
      <c r="JD11" s="105" t="str">
        <f>IF(JH11="","",IF(ISERROR(MID(JH11,FIND("male,",JH11)+6,(FIND(")",JH11)-(FIND("male,",JH11)+6))))=TRUE,"missing/error",MID(JH11,FIND("male,",JH11)+6,(FIND(")",JH11)-(FIND("male,",JH11)+6)))))</f>
        <v/>
      </c>
      <c r="JE11" s="106" t="str">
        <f>IF(JA11="","",(MID(JA11,(SEARCH("^^",SUBSTITUTE(JA11," ","^^",LEN(JA11)-LEN(SUBSTITUTE(JA11," ","")))))+1,99)&amp;"_"&amp;LEFT(JA11,FIND(" ",JA11)-1)&amp;"_"&amp;JB11))</f>
        <v/>
      </c>
      <c r="JG11" s="98"/>
      <c r="JH11" s="98"/>
      <c r="JI11" s="99" t="str">
        <f>IF(JM11="","",JI$3)</f>
        <v/>
      </c>
      <c r="JJ11" s="100" t="str">
        <f>IF(JM11="","",JI$1)</f>
        <v/>
      </c>
      <c r="JK11" s="101" t="str">
        <f>IF(JM11="","",JI$2)</f>
        <v/>
      </c>
      <c r="JL11" s="101" t="str">
        <f>IF(JM11="","",JI$3)</f>
        <v/>
      </c>
      <c r="JM11" s="102" t="str">
        <f>IF(JT11="","",IF(ISNUMBER(SEARCH(":",JT11)),MID(JT11,FIND(":",JT11)+2,FIND("(",JT11)-FIND(":",JT11)-3),LEFT(JT11,FIND("(",JT11)-2)))</f>
        <v/>
      </c>
      <c r="JN11" s="103" t="str">
        <f>IF(JT11="","",MID(JT11,FIND("(",JT11)+1,4))</f>
        <v/>
      </c>
      <c r="JO11" s="104" t="str">
        <f>IF(ISNUMBER(SEARCH("*female*",JT11)),"female",IF(ISNUMBER(SEARCH("*male*",JT11)),"male",""))</f>
        <v/>
      </c>
      <c r="JP11" s="105" t="str">
        <f>IF(JT11="","",IF(ISERROR(MID(JT11,FIND("male,",JT11)+6,(FIND(")",JT11)-(FIND("male,",JT11)+6))))=TRUE,"missing/error",MID(JT11,FIND("male,",JT11)+6,(FIND(")",JT11)-(FIND("male,",JT11)+6)))))</f>
        <v/>
      </c>
      <c r="JQ11" s="106" t="str">
        <f>IF(JM11="","",(MID(JM11,(SEARCH("^^",SUBSTITUTE(JM11," ","^^",LEN(JM11)-LEN(SUBSTITUTE(JM11," ","")))))+1,99)&amp;"_"&amp;LEFT(JM11,FIND(" ",JM11)-1)&amp;"_"&amp;JN11))</f>
        <v/>
      </c>
      <c r="JS11" s="98"/>
      <c r="JT11" s="98"/>
      <c r="JU11" s="99" t="str">
        <f>IF(JY11="","",JU$3)</f>
        <v/>
      </c>
      <c r="JV11" s="100" t="str">
        <f>IF(JY11="","",JU$1)</f>
        <v/>
      </c>
      <c r="JW11" s="101" t="str">
        <f>IF(JY11="","",JU$2)</f>
        <v/>
      </c>
      <c r="JX11" s="101" t="str">
        <f>IF(JY11="","",JU$3)</f>
        <v/>
      </c>
      <c r="JY11" s="102" t="str">
        <f>IF(KF11="","",IF(ISNUMBER(SEARCH(":",KF11)),MID(KF11,FIND(":",KF11)+2,FIND("(",KF11)-FIND(":",KF11)-3),LEFT(KF11,FIND("(",KF11)-2)))</f>
        <v/>
      </c>
      <c r="JZ11" s="103" t="str">
        <f>IF(KF11="","",MID(KF11,FIND("(",KF11)+1,4))</f>
        <v/>
      </c>
      <c r="KA11" s="104" t="str">
        <f>IF(ISNUMBER(SEARCH("*female*",KF11)),"female",IF(ISNUMBER(SEARCH("*male*",KF11)),"male",""))</f>
        <v/>
      </c>
      <c r="KB11" s="105" t="str">
        <f>IF(KF11="","",IF(ISERROR(MID(KF11,FIND("male,",KF11)+6,(FIND(")",KF11)-(FIND("male,",KF11)+6))))=TRUE,"missing/error",MID(KF11,FIND("male,",KF11)+6,(FIND(")",KF11)-(FIND("male,",KF11)+6)))))</f>
        <v/>
      </c>
      <c r="KC11" s="106" t="str">
        <f>IF(JY11="","",(MID(JY11,(SEARCH("^^",SUBSTITUTE(JY11," ","^^",LEN(JY11)-LEN(SUBSTITUTE(JY11," ","")))))+1,99)&amp;"_"&amp;LEFT(JY11,FIND(" ",JY11)-1)&amp;"_"&amp;JZ11))</f>
        <v/>
      </c>
      <c r="KE11" s="98"/>
      <c r="KF11" s="98"/>
    </row>
    <row r="12" spans="1:292" ht="13.5" customHeight="1" x14ac:dyDescent="0.25">
      <c r="A12" s="16"/>
      <c r="B12" s="98" t="s">
        <v>701</v>
      </c>
      <c r="C12" s="2" t="s">
        <v>702</v>
      </c>
      <c r="D12" s="229"/>
      <c r="E12" s="99">
        <f t="shared" si="0"/>
        <v>42439</v>
      </c>
      <c r="F12" s="100" t="str">
        <f t="shared" si="1"/>
        <v>Kenny I</v>
      </c>
      <c r="G12" s="101">
        <f>IF(I12="","",E$2)</f>
        <v>40611</v>
      </c>
      <c r="H12" s="101">
        <v>41824</v>
      </c>
      <c r="I12" s="102" t="str">
        <f t="shared" si="2"/>
        <v>Éamon Gilmore</v>
      </c>
      <c r="J12" s="103" t="str">
        <f t="shared" si="3"/>
        <v>1955</v>
      </c>
      <c r="K12" s="104" t="str">
        <f t="shared" si="4"/>
        <v>male</v>
      </c>
      <c r="L12" s="105" t="str">
        <f t="shared" si="5"/>
        <v>ie_lp01</v>
      </c>
      <c r="M12" s="106" t="str">
        <f t="shared" si="6"/>
        <v>Gilmore_Éamon_1955</v>
      </c>
      <c r="O12" s="98"/>
      <c r="P12" s="229" t="s">
        <v>727</v>
      </c>
      <c r="Q12" s="99">
        <f>IF(U12="","",Q$3)</f>
        <v>42900</v>
      </c>
      <c r="R12" s="100" t="str">
        <f>IF(U12="","",Q$1)</f>
        <v>Kenny II</v>
      </c>
      <c r="S12" s="101">
        <f>IF(U12="","",Q$2)</f>
        <v>42496</v>
      </c>
      <c r="T12" s="101">
        <f>IF(U12="","",Q$3)</f>
        <v>42900</v>
      </c>
      <c r="U12" s="102" t="str">
        <f>IF(AB12="","",IF(ISNUMBER(SEARCH(":",AB12)),MID(AB12,FIND(":",AB12)+2,FIND("(",AB12)-FIND(":",AB12)-3),LEFT(AB12,FIND("(",AB12)-2)))</f>
        <v>Frances Fitzgerald</v>
      </c>
      <c r="V12" s="103" t="str">
        <f>IF(AB12="","",MID(AB12,FIND("(",AB12)+1,4))</f>
        <v>1950</v>
      </c>
      <c r="W12" s="104" t="str">
        <f>IF(ISNUMBER(SEARCH("*female*",AB12)),"female",IF(ISNUMBER(SEARCH("*male*",AB12)),"male",""))</f>
        <v>female</v>
      </c>
      <c r="X12" s="105" t="str">
        <f t="shared" si="7"/>
        <v>ie_fg01</v>
      </c>
      <c r="Y12" s="106" t="str">
        <f>IF(U12="","",(MID(U12,(SEARCH("^^",SUBSTITUTE(U12," ","^^",LEN(U12)-LEN(SUBSTITUTE(U12," ","")))))+1,99)&amp;"_"&amp;LEFT(U12,FIND(" ",U12)-1)&amp;"_"&amp;V12))</f>
        <v>Fitzgerald_Frances_1950</v>
      </c>
      <c r="AA12" s="98"/>
      <c r="AB12" s="98" t="s">
        <v>994</v>
      </c>
      <c r="AC12" s="99">
        <v>43069</v>
      </c>
      <c r="AD12" s="100" t="str">
        <f>IF(AG12="","",AC$1)</f>
        <v>Varadkar I</v>
      </c>
      <c r="AE12" s="101">
        <f>IF(AG12="","",AC$2)</f>
        <v>42900</v>
      </c>
      <c r="AF12" s="101">
        <v>43069</v>
      </c>
      <c r="AG12" s="102" t="str">
        <f t="shared" si="8"/>
        <v>Frances Fitzgerald</v>
      </c>
      <c r="AH12" s="103" t="str">
        <f>IF(AN12="","",MID(AN12,FIND("(",AN12)+1,4))</f>
        <v>1950</v>
      </c>
      <c r="AI12" s="104" t="str">
        <f>IF(ISNUMBER(SEARCH("*female*",AN12)),"female",IF(ISNUMBER(SEARCH("*male*",AN12)),"male",""))</f>
        <v>female</v>
      </c>
      <c r="AJ12" s="105" t="str">
        <f t="shared" si="9"/>
        <v>ie_fg01</v>
      </c>
      <c r="AK12" s="106" t="str">
        <f t="shared" si="10"/>
        <v>Fitzgerald_Frances_1950</v>
      </c>
      <c r="AM12" s="98"/>
      <c r="AN12" s="98" t="s">
        <v>994</v>
      </c>
      <c r="AO12" s="99">
        <f t="shared" ref="AO12:AO84" si="12">IF(AS12="","",AO$3)</f>
        <v>44912</v>
      </c>
      <c r="AP12" s="100" t="str">
        <f>IF(AS12="","",AO$1)</f>
        <v>Martin I</v>
      </c>
      <c r="AQ12" s="101">
        <f t="shared" ref="AQ12:AQ84" si="13">IF(AS12="","",AO$2)</f>
        <v>44009</v>
      </c>
      <c r="AR12" s="101">
        <f t="shared" ref="AR12:AR84" si="14">IF(AS12="","",AO$3)</f>
        <v>44912</v>
      </c>
      <c r="AS12" s="102" t="str">
        <f>IF(AZ12="","",IF(ISNUMBER(SEARCH(":",AZ12)),MID(AZ12,FIND(":",AZ12)+2,FIND("(",AZ12)-FIND(":",AZ12)-3),LEFT(AZ12,FIND("(",AZ12)-2)))</f>
        <v>Leo Varadkar</v>
      </c>
      <c r="AT12" s="103" t="str">
        <f>IF(AZ12="","",MID(AZ12,FIND("(",AZ12)+1,4))</f>
        <v>1979</v>
      </c>
      <c r="AU12" s="104" t="str">
        <f>IF(ISNUMBER(SEARCH("*female*",AZ12)),"female",IF(ISNUMBER(SEARCH("*male*",AZ12)),"male",""))</f>
        <v>male</v>
      </c>
      <c r="AV12" s="105" t="str">
        <f>IF(AZ12="","",IF(ISERROR(MID(AZ12,FIND("male,",AZ12)+6,(FIND(")",AZ12)-(FIND("male,",AZ12)+6))))=TRUE,"missing/error",MID(AZ12,FIND("male,",AZ12)+6,(FIND(")",AZ12)-(FIND("male,",AZ12)+6)))))</f>
        <v>ie_fg01</v>
      </c>
      <c r="AW12" s="106" t="str">
        <f>IF(AS12="","",(MID(AS12,(SEARCH("^^",SUBSTITUTE(AS12," ","^^",LEN(AS12)-LEN(SUBSTITUTE(AS12," ","")))))+1,99)&amp;"_"&amp;LEFT(AS12,FIND(" ",AS12)-1)&amp;"_"&amp;AT12))</f>
        <v>Varadkar_Leo_1979</v>
      </c>
      <c r="AY12" s="98"/>
      <c r="AZ12" s="98" t="s">
        <v>995</v>
      </c>
      <c r="BA12" s="99">
        <f t="shared" ref="BA12:BA31" si="15">IF(BE12="","",BA$3)</f>
        <v>45291</v>
      </c>
      <c r="BB12" s="100" t="str">
        <f t="shared" ref="BB12:BB31" si="16">IF(BE12="","",BA$1)</f>
        <v>Varadkar II</v>
      </c>
      <c r="BC12" s="101">
        <f t="shared" ref="BC12:BC31" si="17">IF(BE12="","",BA$2)</f>
        <v>44912</v>
      </c>
      <c r="BD12" s="101">
        <f t="shared" ref="BD12:BD31" si="18">IF(BE12="","",BA$3)</f>
        <v>45291</v>
      </c>
      <c r="BE12" s="102" t="str">
        <f t="shared" ref="BE12:BE31" si="19">IF(BL12="","",IF(ISNUMBER(SEARCH(":",BL12)),MID(BL12,FIND(":",BL12)+2,FIND("(",BL12)-FIND(":",BL12)-3),LEFT(BL12,FIND("(",BL12)-2)))</f>
        <v>Micheál Martin</v>
      </c>
      <c r="BF12" s="103" t="str">
        <f t="shared" ref="BF12:BF31" si="20">IF(BL12="","",MID(BL12,FIND("(",BL12)+1,4))</f>
        <v>1960</v>
      </c>
      <c r="BG12" s="104" t="str">
        <f t="shared" ref="BG12:BG31" si="21">IF(ISNUMBER(SEARCH("*female*",BL12)),"female",IF(ISNUMBER(SEARCH("*male*",BL12)),"male",""))</f>
        <v>male</v>
      </c>
      <c r="BH12" s="105" t="str">
        <f t="shared" ref="BH12:BH31" si="22">IF(BL12="","",IF(ISERROR(MID(BL12,FIND("male,",BL12)+6,(FIND(")",BL12)-(FIND("male,",BL12)+6))))=TRUE,"missing/error",MID(BL12,FIND("male,",BL12)+6,(FIND(")",BL12)-(FIND("male,",BL12)+6)))))</f>
        <v>ie_ff01</v>
      </c>
      <c r="BI12" s="106" t="str">
        <f t="shared" ref="BI12:BI31" si="23">IF(BE12="","",(MID(BE12,(SEARCH("^^",SUBSTITUTE(BE12," ","^^",LEN(BE12)-LEN(SUBSTITUTE(BE12," ","")))))+1,99)&amp;"_"&amp;LEFT(BE12,FIND(" ",BE12)-1)&amp;"_"&amp;BF12))</f>
        <v>Martin_Micheál_1960</v>
      </c>
      <c r="BK12" s="98"/>
      <c r="BL12" s="98" t="s">
        <v>1041</v>
      </c>
      <c r="BM12" s="99" t="str">
        <f>IF(BQ12="","",BM$3)</f>
        <v/>
      </c>
      <c r="BN12" s="100" t="str">
        <f>IF(BQ12="","",BM$1)</f>
        <v/>
      </c>
      <c r="BO12" s="101" t="str">
        <f>IF(BQ12="","",BM$2)</f>
        <v/>
      </c>
      <c r="BP12" s="101" t="str">
        <f>IF(BQ12="","",BM$3)</f>
        <v/>
      </c>
      <c r="BQ12" s="102" t="str">
        <f>IF(BX12="","",IF(ISNUMBER(SEARCH(":",BX12)),MID(BX12,FIND(":",BX12)+2,FIND("(",BX12)-FIND(":",BX12)-3),LEFT(BX12,FIND("(",BX12)-2)))</f>
        <v/>
      </c>
      <c r="BR12" s="103" t="str">
        <f>IF(BX12="","",MID(BX12,FIND("(",BX12)+1,4))</f>
        <v/>
      </c>
      <c r="BS12" s="104" t="str">
        <f>IF(ISNUMBER(SEARCH("*female*",BX12)),"female",IF(ISNUMBER(SEARCH("*male*",BX12)),"male",""))</f>
        <v/>
      </c>
      <c r="BT12" s="105" t="str">
        <f>IF(BX12="","",IF(ISERROR(MID(BX12,FIND("male,",BX12)+6,(FIND(")",BX12)-(FIND("male,",BX12)+6))))=TRUE,"missing/error",MID(BX12,FIND("male,",BX12)+6,(FIND(")",BX12)-(FIND("male,",BX12)+6)))))</f>
        <v/>
      </c>
      <c r="BU12" s="106" t="str">
        <f>IF(BQ12="","",(MID(BQ12,(SEARCH("^^",SUBSTITUTE(BQ12," ","^^",LEN(BQ12)-LEN(SUBSTITUTE(BQ12," ","")))))+1,99)&amp;"_"&amp;LEFT(BQ12,FIND(" ",BQ12)-1)&amp;"_"&amp;BR12))</f>
        <v/>
      </c>
      <c r="BW12" s="98"/>
      <c r="BX12" s="98"/>
      <c r="BY12" s="99" t="str">
        <f>IF(CC12="","",BY$3)</f>
        <v/>
      </c>
      <c r="BZ12" s="100" t="str">
        <f>IF(CC12="","",BY$1)</f>
        <v/>
      </c>
      <c r="CA12" s="101" t="str">
        <f>IF(CC12="","",BY$2)</f>
        <v/>
      </c>
      <c r="CB12" s="101" t="str">
        <f>IF(CC12="","",BY$3)</f>
        <v/>
      </c>
      <c r="CC12" s="102" t="str">
        <f>IF(CJ12="","",IF(ISNUMBER(SEARCH(":",CJ12)),MID(CJ12,FIND(":",CJ12)+2,FIND("(",CJ12)-FIND(":",CJ12)-3),LEFT(CJ12,FIND("(",CJ12)-2)))</f>
        <v/>
      </c>
      <c r="CD12" s="103" t="str">
        <f>IF(CJ12="","",MID(CJ12,FIND("(",CJ12)+1,4))</f>
        <v/>
      </c>
      <c r="CE12" s="104" t="str">
        <f>IF(ISNUMBER(SEARCH("*female*",CJ12)),"female",IF(ISNUMBER(SEARCH("*male*",CJ12)),"male",""))</f>
        <v/>
      </c>
      <c r="CF12" s="105" t="str">
        <f>IF(CJ12="","",IF(ISERROR(MID(CJ12,FIND("male,",CJ12)+6,(FIND(")",CJ12)-(FIND("male,",CJ12)+6))))=TRUE,"missing/error",MID(CJ12,FIND("male,",CJ12)+6,(FIND(")",CJ12)-(FIND("male,",CJ12)+6)))))</f>
        <v/>
      </c>
      <c r="CG12" s="106" t="str">
        <f>IF(CC12="","",(MID(CC12,(SEARCH("^^",SUBSTITUTE(CC12," ","^^",LEN(CC12)-LEN(SUBSTITUTE(CC12," ","")))))+1,99)&amp;"_"&amp;LEFT(CC12,FIND(" ",CC12)-1)&amp;"_"&amp;CD12))</f>
        <v/>
      </c>
      <c r="CI12" s="98"/>
      <c r="CJ12" s="98"/>
      <c r="CK12" s="99" t="str">
        <f>IF(CO12="","",CK$3)</f>
        <v/>
      </c>
      <c r="CL12" s="100" t="str">
        <f>IF(CO12="","",CK$1)</f>
        <v/>
      </c>
      <c r="CM12" s="101" t="str">
        <f>IF(CO12="","",CK$2)</f>
        <v/>
      </c>
      <c r="CN12" s="101" t="str">
        <f>IF(CO12="","",CK$3)</f>
        <v/>
      </c>
      <c r="CO12" s="102" t="str">
        <f>IF(CV12="","",IF(ISNUMBER(SEARCH(":",CV12)),MID(CV12,FIND(":",CV12)+2,FIND("(",CV12)-FIND(":",CV12)-3),LEFT(CV12,FIND("(",CV12)-2)))</f>
        <v/>
      </c>
      <c r="CP12" s="103" t="str">
        <f>IF(CV12="","",MID(CV12,FIND("(",CV12)+1,4))</f>
        <v/>
      </c>
      <c r="CQ12" s="104" t="str">
        <f>IF(ISNUMBER(SEARCH("*female*",CV12)),"female",IF(ISNUMBER(SEARCH("*male*",CV12)),"male",""))</f>
        <v/>
      </c>
      <c r="CR12" s="105" t="str">
        <f>IF(CV12="","",IF(ISERROR(MID(CV12,FIND("male,",CV12)+6,(FIND(")",CV12)-(FIND("male,",CV12)+6))))=TRUE,"missing/error",MID(CV12,FIND("male,",CV12)+6,(FIND(")",CV12)-(FIND("male,",CV12)+6)))))</f>
        <v/>
      </c>
      <c r="CS12" s="106" t="str">
        <f>IF(CO12="","",(MID(CO12,(SEARCH("^^",SUBSTITUTE(CO12," ","^^",LEN(CO12)-LEN(SUBSTITUTE(CO12," ","")))))+1,99)&amp;"_"&amp;LEFT(CO12,FIND(" ",CO12)-1)&amp;"_"&amp;CP12))</f>
        <v/>
      </c>
      <c r="CU12" s="98"/>
      <c r="CV12" s="98"/>
      <c r="CW12" s="99" t="str">
        <f>IF(DA12="","",CW$3)</f>
        <v/>
      </c>
      <c r="CX12" s="100" t="str">
        <f>IF(DA12="","",CW$1)</f>
        <v/>
      </c>
      <c r="CY12" s="101" t="str">
        <f>IF(DA12="","",CW$2)</f>
        <v/>
      </c>
      <c r="CZ12" s="101" t="str">
        <f>IF(DA12="","",CW$3)</f>
        <v/>
      </c>
      <c r="DA12" s="102" t="str">
        <f>IF(DH12="","",IF(ISNUMBER(SEARCH(":",DH12)),MID(DH12,FIND(":",DH12)+2,FIND("(",DH12)-FIND(":",DH12)-3),LEFT(DH12,FIND("(",DH12)-2)))</f>
        <v/>
      </c>
      <c r="DB12" s="103" t="str">
        <f>IF(DH12="","",MID(DH12,FIND("(",DH12)+1,4))</f>
        <v/>
      </c>
      <c r="DC12" s="104" t="str">
        <f>IF(ISNUMBER(SEARCH("*female*",DH12)),"female",IF(ISNUMBER(SEARCH("*male*",DH12)),"male",""))</f>
        <v/>
      </c>
      <c r="DD12" s="105" t="str">
        <f>IF(DH12="","",IF(ISERROR(MID(DH12,FIND("male,",DH12)+6,(FIND(")",DH12)-(FIND("male,",DH12)+6))))=TRUE,"missing/error",MID(DH12,FIND("male,",DH12)+6,(FIND(")",DH12)-(FIND("male,",DH12)+6)))))</f>
        <v/>
      </c>
      <c r="DE12" s="106" t="str">
        <f>IF(DA12="","",(MID(DA12,(SEARCH("^^",SUBSTITUTE(DA12," ","^^",LEN(DA12)-LEN(SUBSTITUTE(DA12," ","")))))+1,99)&amp;"_"&amp;LEFT(DA12,FIND(" ",DA12)-1)&amp;"_"&amp;DB12))</f>
        <v/>
      </c>
      <c r="DG12" s="98"/>
      <c r="DH12" s="98"/>
      <c r="DI12" s="99" t="str">
        <f>IF(DM12="","",DI$3)</f>
        <v/>
      </c>
      <c r="DJ12" s="100" t="str">
        <f>IF(DM12="","",DI$1)</f>
        <v/>
      </c>
      <c r="DK12" s="101" t="str">
        <f>IF(DM12="","",DI$2)</f>
        <v/>
      </c>
      <c r="DL12" s="101" t="str">
        <f>IF(DM12="","",DI$3)</f>
        <v/>
      </c>
      <c r="DM12" s="102" t="str">
        <f>IF(DT12="","",IF(ISNUMBER(SEARCH(":",DT12)),MID(DT12,FIND(":",DT12)+2,FIND("(",DT12)-FIND(":",DT12)-3),LEFT(DT12,FIND("(",DT12)-2)))</f>
        <v/>
      </c>
      <c r="DN12" s="103" t="str">
        <f>IF(DT12="","",MID(DT12,FIND("(",DT12)+1,4))</f>
        <v/>
      </c>
      <c r="DO12" s="104" t="str">
        <f>IF(ISNUMBER(SEARCH("*female*",DT12)),"female",IF(ISNUMBER(SEARCH("*male*",DT12)),"male",""))</f>
        <v/>
      </c>
      <c r="DP12" s="105" t="str">
        <f>IF(DT12="","",IF(ISERROR(MID(DT12,FIND("male,",DT12)+6,(FIND(")",DT12)-(FIND("male,",DT12)+6))))=TRUE,"missing/error",MID(DT12,FIND("male,",DT12)+6,(FIND(")",DT12)-(FIND("male,",DT12)+6)))))</f>
        <v/>
      </c>
      <c r="DQ12" s="106" t="str">
        <f>IF(DM12="","",(MID(DM12,(SEARCH("^^",SUBSTITUTE(DM12," ","^^",LEN(DM12)-LEN(SUBSTITUTE(DM12," ","")))))+1,99)&amp;"_"&amp;LEFT(DM12,FIND(" ",DM12)-1)&amp;"_"&amp;DN12))</f>
        <v/>
      </c>
      <c r="DS12" s="98"/>
      <c r="DT12" s="98"/>
      <c r="DU12" s="99" t="str">
        <f>IF(DY12="","",DU$3)</f>
        <v/>
      </c>
      <c r="DV12" s="100" t="str">
        <f>IF(DY12="","",DU$1)</f>
        <v/>
      </c>
      <c r="DW12" s="101" t="str">
        <f>IF(DY12="","",DU$2)</f>
        <v/>
      </c>
      <c r="DX12" s="101" t="str">
        <f>IF(DY12="","",DU$3)</f>
        <v/>
      </c>
      <c r="DY12" s="102" t="str">
        <f>IF(EF12="","",IF(ISNUMBER(SEARCH(":",EF12)),MID(EF12,FIND(":",EF12)+2,FIND("(",EF12)-FIND(":",EF12)-3),LEFT(EF12,FIND("(",EF12)-2)))</f>
        <v/>
      </c>
      <c r="DZ12" s="103" t="str">
        <f>IF(EF12="","",MID(EF12,FIND("(",EF12)+1,4))</f>
        <v/>
      </c>
      <c r="EA12" s="104" t="str">
        <f>IF(ISNUMBER(SEARCH("*female*",EF12)),"female",IF(ISNUMBER(SEARCH("*male*",EF12)),"male",""))</f>
        <v/>
      </c>
      <c r="EB12" s="105" t="str">
        <f>IF(EF12="","",IF(ISERROR(MID(EF12,FIND("male,",EF12)+6,(FIND(")",EF12)-(FIND("male,",EF12)+6))))=TRUE,"missing/error",MID(EF12,FIND("male,",EF12)+6,(FIND(")",EF12)-(FIND("male,",EF12)+6)))))</f>
        <v/>
      </c>
      <c r="EC12" s="106" t="str">
        <f>IF(DY12="","",(MID(DY12,(SEARCH("^^",SUBSTITUTE(DY12," ","^^",LEN(DY12)-LEN(SUBSTITUTE(DY12," ","")))))+1,99)&amp;"_"&amp;LEFT(DY12,FIND(" ",DY12)-1)&amp;"_"&amp;DZ12))</f>
        <v/>
      </c>
      <c r="EE12" s="98"/>
      <c r="EF12" s="98"/>
      <c r="EG12" s="99" t="str">
        <f>IF(EK12="","",EG$3)</f>
        <v/>
      </c>
      <c r="EH12" s="100" t="str">
        <f>IF(EK12="","",EG$1)</f>
        <v/>
      </c>
      <c r="EI12" s="101" t="str">
        <f>IF(EK12="","",EG$2)</f>
        <v/>
      </c>
      <c r="EJ12" s="101" t="str">
        <f>IF(EK12="","",EG$3)</f>
        <v/>
      </c>
      <c r="EK12" s="102" t="str">
        <f>IF(ER12="","",IF(ISNUMBER(SEARCH(":",ER12)),MID(ER12,FIND(":",ER12)+2,FIND("(",ER12)-FIND(":",ER12)-3),LEFT(ER12,FIND("(",ER12)-2)))</f>
        <v/>
      </c>
      <c r="EL12" s="103" t="str">
        <f>IF(ER12="","",MID(ER12,FIND("(",ER12)+1,4))</f>
        <v/>
      </c>
      <c r="EM12" s="104" t="str">
        <f>IF(ISNUMBER(SEARCH("*female*",ER12)),"female",IF(ISNUMBER(SEARCH("*male*",ER12)),"male",""))</f>
        <v/>
      </c>
      <c r="EN12" s="105" t="str">
        <f>IF(ER12="","",IF(ISERROR(MID(ER12,FIND("male,",ER12)+6,(FIND(")",ER12)-(FIND("male,",ER12)+6))))=TRUE,"missing/error",MID(ER12,FIND("male,",ER12)+6,(FIND(")",ER12)-(FIND("male,",ER12)+6)))))</f>
        <v/>
      </c>
      <c r="EO12" s="106" t="str">
        <f>IF(EK12="","",(MID(EK12,(SEARCH("^^",SUBSTITUTE(EK12," ","^^",LEN(EK12)-LEN(SUBSTITUTE(EK12," ","")))))+1,99)&amp;"_"&amp;LEFT(EK12,FIND(" ",EK12)-1)&amp;"_"&amp;EL12))</f>
        <v/>
      </c>
      <c r="EQ12" s="98"/>
      <c r="ER12" s="98"/>
      <c r="ES12" s="99" t="str">
        <f>IF(EW12="","",ES$3)</f>
        <v/>
      </c>
      <c r="ET12" s="100" t="str">
        <f>IF(EW12="","",ES$1)</f>
        <v/>
      </c>
      <c r="EU12" s="101" t="str">
        <f>IF(EW12="","",ES$2)</f>
        <v/>
      </c>
      <c r="EV12" s="101" t="str">
        <f>IF(EW12="","",ES$3)</f>
        <v/>
      </c>
      <c r="EW12" s="102" t="str">
        <f>IF(FD12="","",IF(ISNUMBER(SEARCH(":",FD12)),MID(FD12,FIND(":",FD12)+2,FIND("(",FD12)-FIND(":",FD12)-3),LEFT(FD12,FIND("(",FD12)-2)))</f>
        <v/>
      </c>
      <c r="EX12" s="103" t="str">
        <f>IF(FD12="","",MID(FD12,FIND("(",FD12)+1,4))</f>
        <v/>
      </c>
      <c r="EY12" s="104" t="str">
        <f>IF(ISNUMBER(SEARCH("*female*",FD12)),"female",IF(ISNUMBER(SEARCH("*male*",FD12)),"male",""))</f>
        <v/>
      </c>
      <c r="EZ12" s="105" t="str">
        <f>IF(FD12="","",IF(ISERROR(MID(FD12,FIND("male,",FD12)+6,(FIND(")",FD12)-(FIND("male,",FD12)+6))))=TRUE,"missing/error",MID(FD12,FIND("male,",FD12)+6,(FIND(")",FD12)-(FIND("male,",FD12)+6)))))</f>
        <v/>
      </c>
      <c r="FA12" s="106" t="str">
        <f>IF(EW12="","",(MID(EW12,(SEARCH("^^",SUBSTITUTE(EW12," ","^^",LEN(EW12)-LEN(SUBSTITUTE(EW12," ","")))))+1,99)&amp;"_"&amp;LEFT(EW12,FIND(" ",EW12)-1)&amp;"_"&amp;EX12))</f>
        <v/>
      </c>
      <c r="FC12" s="98"/>
      <c r="FD12" s="98"/>
      <c r="FE12" s="99" t="str">
        <f>IF(FI12="","",FE$3)</f>
        <v/>
      </c>
      <c r="FF12" s="100" t="str">
        <f>IF(FI12="","",FE$1)</f>
        <v/>
      </c>
      <c r="FG12" s="101" t="str">
        <f>IF(FI12="","",FE$2)</f>
        <v/>
      </c>
      <c r="FH12" s="101" t="str">
        <f>IF(FI12="","",FE$3)</f>
        <v/>
      </c>
      <c r="FI12" s="102" t="str">
        <f>IF(FP12="","",IF(ISNUMBER(SEARCH(":",FP12)),MID(FP12,FIND(":",FP12)+2,FIND("(",FP12)-FIND(":",FP12)-3),LEFT(FP12,FIND("(",FP12)-2)))</f>
        <v/>
      </c>
      <c r="FJ12" s="103" t="str">
        <f>IF(FP12="","",MID(FP12,FIND("(",FP12)+1,4))</f>
        <v/>
      </c>
      <c r="FK12" s="104" t="str">
        <f>IF(ISNUMBER(SEARCH("*female*",FP12)),"female",IF(ISNUMBER(SEARCH("*male*",FP12)),"male",""))</f>
        <v/>
      </c>
      <c r="FL12" s="105" t="str">
        <f>IF(FP12="","",IF(ISERROR(MID(FP12,FIND("male,",FP12)+6,(FIND(")",FP12)-(FIND("male,",FP12)+6))))=TRUE,"missing/error",MID(FP12,FIND("male,",FP12)+6,(FIND(")",FP12)-(FIND("male,",FP12)+6)))))</f>
        <v/>
      </c>
      <c r="FM12" s="106" t="str">
        <f>IF(FI12="","",(MID(FI12,(SEARCH("^^",SUBSTITUTE(FI12," ","^^",LEN(FI12)-LEN(SUBSTITUTE(FI12," ","")))))+1,99)&amp;"_"&amp;LEFT(FI12,FIND(" ",FI12)-1)&amp;"_"&amp;FJ12))</f>
        <v/>
      </c>
      <c r="FO12" s="98"/>
      <c r="FP12" s="98"/>
      <c r="FQ12" s="99" t="str">
        <f>IF(FU12="","",#REF!)</f>
        <v/>
      </c>
      <c r="FR12" s="100" t="str">
        <f>IF(FU12="","",FQ$1)</f>
        <v/>
      </c>
      <c r="FS12" s="101" t="str">
        <f>IF(FU12="","",FQ$2)</f>
        <v/>
      </c>
      <c r="FT12" s="101" t="str">
        <f>IF(FU12="","",FQ$3)</f>
        <v/>
      </c>
      <c r="FU12" s="102" t="str">
        <f>IF(GB12="","",IF(ISNUMBER(SEARCH(":",GB12)),MID(GB12,FIND(":",GB12)+2,FIND("(",GB12)-FIND(":",GB12)-3),LEFT(GB12,FIND("(",GB12)-2)))</f>
        <v/>
      </c>
      <c r="FV12" s="103" t="str">
        <f>IF(GB12="","",MID(GB12,FIND("(",GB12)+1,4))</f>
        <v/>
      </c>
      <c r="FW12" s="104" t="str">
        <f>IF(ISNUMBER(SEARCH("*female*",GB12)),"female",IF(ISNUMBER(SEARCH("*male*",GB12)),"male",""))</f>
        <v/>
      </c>
      <c r="FX12" s="105" t="str">
        <f>IF(GB12="","",IF(ISERROR(MID(GB12,FIND("male,",GB12)+6,(FIND(")",GB12)-(FIND("male,",GB12)+6))))=TRUE,"missing/error",MID(GB12,FIND("male,",GB12)+6,(FIND(")",GB12)-(FIND("male,",GB12)+6)))))</f>
        <v/>
      </c>
      <c r="FY12" s="106" t="str">
        <f>IF(FU12="","",(MID(FU12,(SEARCH("^^",SUBSTITUTE(FU12," ","^^",LEN(FU12)-LEN(SUBSTITUTE(FU12," ","")))))+1,99)&amp;"_"&amp;LEFT(FU12,FIND(" ",FU12)-1)&amp;"_"&amp;FV12))</f>
        <v/>
      </c>
      <c r="GA12" s="98"/>
      <c r="GB12" s="98"/>
      <c r="GC12" s="99" t="str">
        <f>IF(GG12="","",GC$3)</f>
        <v/>
      </c>
      <c r="GD12" s="100" t="str">
        <f>IF(GG12="","",GC$1)</f>
        <v/>
      </c>
      <c r="GE12" s="101" t="str">
        <f>IF(GG12="","",GC$2)</f>
        <v/>
      </c>
      <c r="GF12" s="101" t="str">
        <f>IF(GG12="","",GC$3)</f>
        <v/>
      </c>
      <c r="GG12" s="102" t="str">
        <f>IF(GN12="","",IF(ISNUMBER(SEARCH(":",GN12)),MID(GN12,FIND(":",GN12)+2,FIND("(",GN12)-FIND(":",GN12)-3),LEFT(GN12,FIND("(",GN12)-2)))</f>
        <v/>
      </c>
      <c r="GH12" s="103" t="str">
        <f>IF(GN12="","",MID(GN12,FIND("(",GN12)+1,4))</f>
        <v/>
      </c>
      <c r="GI12" s="104" t="str">
        <f>IF(ISNUMBER(SEARCH("*female*",GN12)),"female",IF(ISNUMBER(SEARCH("*male*",GN12)),"male",""))</f>
        <v/>
      </c>
      <c r="GJ12" s="105" t="str">
        <f>IF(GN12="","",IF(ISERROR(MID(GN12,FIND("male,",GN12)+6,(FIND(")",GN12)-(FIND("male,",GN12)+6))))=TRUE,"missing/error",MID(GN12,FIND("male,",GN12)+6,(FIND(")",GN12)-(FIND("male,",GN12)+6)))))</f>
        <v/>
      </c>
      <c r="GK12" s="106" t="str">
        <f>IF(GG12="","",(MID(GG12,(SEARCH("^^",SUBSTITUTE(GG12," ","^^",LEN(GG12)-LEN(SUBSTITUTE(GG12," ","")))))+1,99)&amp;"_"&amp;LEFT(GG12,FIND(" ",GG12)-1)&amp;"_"&amp;GH12))</f>
        <v/>
      </c>
      <c r="GM12" s="98"/>
      <c r="GN12" s="98" t="s">
        <v>291</v>
      </c>
      <c r="GO12" s="99" t="str">
        <f>IF(GS12="","",GO$3)</f>
        <v/>
      </c>
      <c r="GP12" s="100" t="str">
        <f>IF(GS12="","",GO$1)</f>
        <v/>
      </c>
      <c r="GQ12" s="101" t="str">
        <f>IF(GS12="","",GO$2)</f>
        <v/>
      </c>
      <c r="GR12" s="101" t="str">
        <f>IF(GS12="","",GO$3)</f>
        <v/>
      </c>
      <c r="GS12" s="102" t="str">
        <f>IF(GZ12="","",IF(ISNUMBER(SEARCH(":",GZ12)),MID(GZ12,FIND(":",GZ12)+2,FIND("(",GZ12)-FIND(":",GZ12)-3),LEFT(GZ12,FIND("(",GZ12)-2)))</f>
        <v/>
      </c>
      <c r="GT12" s="103" t="str">
        <f>IF(GZ12="","",MID(GZ12,FIND("(",GZ12)+1,4))</f>
        <v/>
      </c>
      <c r="GU12" s="104" t="str">
        <f>IF(ISNUMBER(SEARCH("*female*",GZ12)),"female",IF(ISNUMBER(SEARCH("*male*",GZ12)),"male",""))</f>
        <v/>
      </c>
      <c r="GV12" s="105" t="str">
        <f>IF(GZ12="","",IF(ISERROR(MID(GZ12,FIND("male,",GZ12)+6,(FIND(")",GZ12)-(FIND("male,",GZ12)+6))))=TRUE,"missing/error",MID(GZ12,FIND("male,",GZ12)+6,(FIND(")",GZ12)-(FIND("male,",GZ12)+6)))))</f>
        <v/>
      </c>
      <c r="GW12" s="106" t="str">
        <f>IF(GS12="","",(MID(GS12,(SEARCH("^^",SUBSTITUTE(GS12," ","^^",LEN(GS12)-LEN(SUBSTITUTE(GS12," ","")))))+1,99)&amp;"_"&amp;LEFT(GS12,FIND(" ",GS12)-1)&amp;"_"&amp;GT12))</f>
        <v/>
      </c>
      <c r="GY12" s="98"/>
      <c r="GZ12" s="98"/>
      <c r="HA12" s="99" t="str">
        <f>IF(HE12="","",HA$3)</f>
        <v/>
      </c>
      <c r="HB12" s="100" t="str">
        <f>IF(HE12="","",HA$1)</f>
        <v/>
      </c>
      <c r="HC12" s="101" t="str">
        <f>IF(HE12="","",HA$2)</f>
        <v/>
      </c>
      <c r="HD12" s="101" t="str">
        <f>IF(HE12="","",HA$3)</f>
        <v/>
      </c>
      <c r="HE12" s="102" t="str">
        <f>IF(HL12="","",IF(ISNUMBER(SEARCH(":",HL12)),MID(HL12,FIND(":",HL12)+2,FIND("(",HL12)-FIND(":",HL12)-3),LEFT(HL12,FIND("(",HL12)-2)))</f>
        <v/>
      </c>
      <c r="HF12" s="103" t="str">
        <f>IF(HL12="","",MID(HL12,FIND("(",HL12)+1,4))</f>
        <v/>
      </c>
      <c r="HG12" s="104" t="str">
        <f>IF(ISNUMBER(SEARCH("*female*",HL12)),"female",IF(ISNUMBER(SEARCH("*male*",HL12)),"male",""))</f>
        <v/>
      </c>
      <c r="HH12" s="105" t="str">
        <f>IF(HL12="","",IF(ISERROR(MID(HL12,FIND("male,",HL12)+6,(FIND(")",HL12)-(FIND("male,",HL12)+6))))=TRUE,"missing/error",MID(HL12,FIND("male,",HL12)+6,(FIND(")",HL12)-(FIND("male,",HL12)+6)))))</f>
        <v/>
      </c>
      <c r="HI12" s="106" t="str">
        <f>IF(HE12="","",(MID(HE12,(SEARCH("^^",SUBSTITUTE(HE12," ","^^",LEN(HE12)-LEN(SUBSTITUTE(HE12," ","")))))+1,99)&amp;"_"&amp;LEFT(HE12,FIND(" ",HE12)-1)&amp;"_"&amp;HF12))</f>
        <v/>
      </c>
      <c r="HK12" s="98"/>
      <c r="HL12" s="98" t="s">
        <v>291</v>
      </c>
      <c r="HM12" s="99" t="str">
        <f>IF(HQ12="","",HM$3)</f>
        <v/>
      </c>
      <c r="HN12" s="100" t="str">
        <f>IF(HQ12="","",HM$1)</f>
        <v/>
      </c>
      <c r="HO12" s="101" t="str">
        <f>IF(HQ12="","",HM$2)</f>
        <v/>
      </c>
      <c r="HP12" s="101" t="str">
        <f>IF(HQ12="","",HM$3)</f>
        <v/>
      </c>
      <c r="HQ12" s="102" t="str">
        <f>IF(HX12="","",IF(ISNUMBER(SEARCH(":",HX12)),MID(HX12,FIND(":",HX12)+2,FIND("(",HX12)-FIND(":",HX12)-3),LEFT(HX12,FIND("(",HX12)-2)))</f>
        <v/>
      </c>
      <c r="HR12" s="103" t="str">
        <f>IF(HX12="","",MID(HX12,FIND("(",HX12)+1,4))</f>
        <v/>
      </c>
      <c r="HS12" s="104" t="str">
        <f>IF(ISNUMBER(SEARCH("*female*",HX12)),"female",IF(ISNUMBER(SEARCH("*male*",HX12)),"male",""))</f>
        <v/>
      </c>
      <c r="HT12" s="105" t="str">
        <f>IF(HX12="","",IF(ISERROR(MID(HX12,FIND("male,",HX12)+6,(FIND(")",HX12)-(FIND("male,",HX12)+6))))=TRUE,"missing/error",MID(HX12,FIND("male,",HX12)+6,(FIND(")",HX12)-(FIND("male,",HX12)+6)))))</f>
        <v/>
      </c>
      <c r="HU12" s="106" t="str">
        <f>IF(HQ12="","",(MID(HQ12,(SEARCH("^^",SUBSTITUTE(HQ12," ","^^",LEN(HQ12)-LEN(SUBSTITUTE(HQ12," ","")))))+1,99)&amp;"_"&amp;LEFT(HQ12,FIND(" ",HQ12)-1)&amp;"_"&amp;HR12))</f>
        <v/>
      </c>
      <c r="HW12" s="98"/>
      <c r="HX12" s="98"/>
      <c r="HY12" s="99" t="str">
        <f>IF(IC12="","",HY$3)</f>
        <v/>
      </c>
      <c r="HZ12" s="100" t="str">
        <f>IF(IC12="","",HY$1)</f>
        <v/>
      </c>
      <c r="IA12" s="101" t="str">
        <f>IF(IC12="","",HY$2)</f>
        <v/>
      </c>
      <c r="IB12" s="101" t="str">
        <f>IF(IC12="","",HY$3)</f>
        <v/>
      </c>
      <c r="IC12" s="102" t="str">
        <f>IF(IJ12="","",IF(ISNUMBER(SEARCH(":",IJ12)),MID(IJ12,FIND(":",IJ12)+2,FIND("(",IJ12)-FIND(":",IJ12)-3),LEFT(IJ12,FIND("(",IJ12)-2)))</f>
        <v/>
      </c>
      <c r="ID12" s="103" t="str">
        <f>IF(IJ12="","",MID(IJ12,FIND("(",IJ12)+1,4))</f>
        <v/>
      </c>
      <c r="IE12" s="104" t="str">
        <f>IF(ISNUMBER(SEARCH("*female*",IJ12)),"female",IF(ISNUMBER(SEARCH("*male*",IJ12)),"male",""))</f>
        <v/>
      </c>
      <c r="IF12" s="105" t="str">
        <f>IF(IJ12="","",IF(ISERROR(MID(IJ12,FIND("male,",IJ12)+6,(FIND(")",IJ12)-(FIND("male,",IJ12)+6))))=TRUE,"missing/error",MID(IJ12,FIND("male,",IJ12)+6,(FIND(")",IJ12)-(FIND("male,",IJ12)+6)))))</f>
        <v/>
      </c>
      <c r="IG12" s="106" t="str">
        <f>IF(IC12="","",(MID(IC12,(SEARCH("^^",SUBSTITUTE(IC12," ","^^",LEN(IC12)-LEN(SUBSTITUTE(IC12," ","")))))+1,99)&amp;"_"&amp;LEFT(IC12,FIND(" ",IC12)-1)&amp;"_"&amp;ID12))</f>
        <v/>
      </c>
      <c r="II12" s="98"/>
      <c r="IJ12" s="98"/>
      <c r="IK12" s="99" t="str">
        <f>IF(IO12="","",IK$3)</f>
        <v/>
      </c>
      <c r="IL12" s="100" t="str">
        <f>IF(IO12="","",IK$1)</f>
        <v/>
      </c>
      <c r="IM12" s="101" t="str">
        <f>IF(IO12="","",IK$2)</f>
        <v/>
      </c>
      <c r="IN12" s="101" t="str">
        <f>IF(IO12="","",IK$3)</f>
        <v/>
      </c>
      <c r="IO12" s="102" t="str">
        <f>IF(IV12="","",IF(ISNUMBER(SEARCH(":",IV12)),MID(IV12,FIND(":",IV12)+2,FIND("(",IV12)-FIND(":",IV12)-3),LEFT(IV12,FIND("(",IV12)-2)))</f>
        <v/>
      </c>
      <c r="IP12" s="103" t="str">
        <f>IF(IV12="","",MID(IV12,FIND("(",IV12)+1,4))</f>
        <v/>
      </c>
      <c r="IQ12" s="104" t="str">
        <f>IF(ISNUMBER(SEARCH("*female*",IV12)),"female",IF(ISNUMBER(SEARCH("*male*",IV12)),"male",""))</f>
        <v/>
      </c>
      <c r="IR12" s="105" t="str">
        <f>IF(IV12="","",IF(ISERROR(MID(IV12,FIND("male,",IV12)+6,(FIND(")",IV12)-(FIND("male,",IV12)+6))))=TRUE,"missing/error",MID(IV12,FIND("male,",IV12)+6,(FIND(")",IV12)-(FIND("male,",IV12)+6)))))</f>
        <v/>
      </c>
      <c r="IS12" s="106" t="str">
        <f>IF(IO12="","",(MID(IO12,(SEARCH("^^",SUBSTITUTE(IO12," ","^^",LEN(IO12)-LEN(SUBSTITUTE(IO12," ","")))))+1,99)&amp;"_"&amp;LEFT(IO12,FIND(" ",IO12)-1)&amp;"_"&amp;IP12))</f>
        <v/>
      </c>
      <c r="IU12" s="98"/>
      <c r="IV12" s="98"/>
      <c r="IW12" s="99" t="str">
        <f>IF(JA12="","",IW$3)</f>
        <v/>
      </c>
      <c r="IX12" s="100" t="str">
        <f>IF(JA12="","",IW$1)</f>
        <v/>
      </c>
      <c r="IY12" s="101" t="str">
        <f>IF(JA12="","",IW$2)</f>
        <v/>
      </c>
      <c r="IZ12" s="101" t="str">
        <f>IF(JA12="","",IW$3)</f>
        <v/>
      </c>
      <c r="JA12" s="102" t="str">
        <f>IF(JH12="","",IF(ISNUMBER(SEARCH(":",JH12)),MID(JH12,FIND(":",JH12)+2,FIND("(",JH12)-FIND(":",JH12)-3),LEFT(JH12,FIND("(",JH12)-2)))</f>
        <v/>
      </c>
      <c r="JB12" s="103" t="str">
        <f>IF(JH12="","",MID(JH12,FIND("(",JH12)+1,4))</f>
        <v/>
      </c>
      <c r="JC12" s="104" t="str">
        <f>IF(ISNUMBER(SEARCH("*female*",JH12)),"female",IF(ISNUMBER(SEARCH("*male*",JH12)),"male",""))</f>
        <v/>
      </c>
      <c r="JD12" s="105" t="str">
        <f>IF(JH12="","",IF(ISERROR(MID(JH12,FIND("male,",JH12)+6,(FIND(")",JH12)-(FIND("male,",JH12)+6))))=TRUE,"missing/error",MID(JH12,FIND("male,",JH12)+6,(FIND(")",JH12)-(FIND("male,",JH12)+6)))))</f>
        <v/>
      </c>
      <c r="JE12" s="106" t="str">
        <f>IF(JA12="","",(MID(JA12,(SEARCH("^^",SUBSTITUTE(JA12," ","^^",LEN(JA12)-LEN(SUBSTITUTE(JA12," ","")))))+1,99)&amp;"_"&amp;LEFT(JA12,FIND(" ",JA12)-1)&amp;"_"&amp;JB12))</f>
        <v/>
      </c>
      <c r="JG12" s="98"/>
      <c r="JH12" s="98"/>
      <c r="JI12" s="99" t="str">
        <f>IF(JM12="","",JI$3)</f>
        <v/>
      </c>
      <c r="JJ12" s="100" t="str">
        <f>IF(JM12="","",JI$1)</f>
        <v/>
      </c>
      <c r="JK12" s="101" t="str">
        <f>IF(JM12="","",JI$2)</f>
        <v/>
      </c>
      <c r="JL12" s="101" t="str">
        <f>IF(JM12="","",JI$3)</f>
        <v/>
      </c>
      <c r="JM12" s="102" t="str">
        <f>IF(JT12="","",IF(ISNUMBER(SEARCH(":",JT12)),MID(JT12,FIND(":",JT12)+2,FIND("(",JT12)-FIND(":",JT12)-3),LEFT(JT12,FIND("(",JT12)-2)))</f>
        <v/>
      </c>
      <c r="JN12" s="103" t="str">
        <f>IF(JT12="","",MID(JT12,FIND("(",JT12)+1,4))</f>
        <v/>
      </c>
      <c r="JO12" s="104" t="str">
        <f>IF(ISNUMBER(SEARCH("*female*",JT12)),"female",IF(ISNUMBER(SEARCH("*male*",JT12)),"male",""))</f>
        <v/>
      </c>
      <c r="JP12" s="105" t="str">
        <f>IF(JT12="","",IF(ISERROR(MID(JT12,FIND("male,",JT12)+6,(FIND(")",JT12)-(FIND("male,",JT12)+6))))=TRUE,"missing/error",MID(JT12,FIND("male,",JT12)+6,(FIND(")",JT12)-(FIND("male,",JT12)+6)))))</f>
        <v/>
      </c>
      <c r="JQ12" s="106" t="str">
        <f>IF(JM12="","",(MID(JM12,(SEARCH("^^",SUBSTITUTE(JM12," ","^^",LEN(JM12)-LEN(SUBSTITUTE(JM12," ","")))))+1,99)&amp;"_"&amp;LEFT(JM12,FIND(" ",JM12)-1)&amp;"_"&amp;JN12))</f>
        <v/>
      </c>
      <c r="JS12" s="98"/>
      <c r="JT12" s="98"/>
      <c r="JU12" s="99" t="str">
        <f>IF(JY12="","",JU$3)</f>
        <v/>
      </c>
      <c r="JV12" s="100" t="str">
        <f>IF(JY12="","",JU$1)</f>
        <v/>
      </c>
      <c r="JW12" s="101" t="str">
        <f>IF(JY12="","",JU$2)</f>
        <v/>
      </c>
      <c r="JX12" s="101" t="str">
        <f>IF(JY12="","",JU$3)</f>
        <v/>
      </c>
      <c r="JY12" s="102" t="str">
        <f>IF(KF12="","",IF(ISNUMBER(SEARCH(":",KF12)),MID(KF12,FIND(":",KF12)+2,FIND("(",KF12)-FIND(":",KF12)-3),LEFT(KF12,FIND("(",KF12)-2)))</f>
        <v/>
      </c>
      <c r="JZ12" s="103" t="str">
        <f>IF(KF12="","",MID(KF12,FIND("(",KF12)+1,4))</f>
        <v/>
      </c>
      <c r="KA12" s="104" t="str">
        <f>IF(ISNUMBER(SEARCH("*female*",KF12)),"female",IF(ISNUMBER(SEARCH("*male*",KF12)),"male",""))</f>
        <v/>
      </c>
      <c r="KB12" s="105" t="str">
        <f>IF(KF12="","",IF(ISERROR(MID(KF12,FIND("male,",KF12)+6,(FIND(")",KF12)-(FIND("male,",KF12)+6))))=TRUE,"missing/error",MID(KF12,FIND("male,",KF12)+6,(FIND(")",KF12)-(FIND("male,",KF12)+6)))))</f>
        <v/>
      </c>
      <c r="KC12" s="106" t="str">
        <f>IF(JY12="","",(MID(JY12,(SEARCH("^^",SUBSTITUTE(JY12," ","^^",LEN(JY12)-LEN(SUBSTITUTE(JY12," ","")))))+1,99)&amp;"_"&amp;LEFT(JY12,FIND(" ",JY12)-1)&amp;"_"&amp;JZ12))</f>
        <v/>
      </c>
      <c r="KE12" s="98"/>
      <c r="KF12" s="98"/>
    </row>
    <row r="13" spans="1:292" ht="13.5" customHeight="1" x14ac:dyDescent="0.25">
      <c r="A13" s="16"/>
      <c r="B13" s="98" t="s">
        <v>701</v>
      </c>
      <c r="C13" s="2" t="s">
        <v>702</v>
      </c>
      <c r="D13" s="229"/>
      <c r="E13" s="99">
        <f t="shared" si="0"/>
        <v>42439</v>
      </c>
      <c r="F13" s="100" t="str">
        <f t="shared" si="1"/>
        <v>Kenny I</v>
      </c>
      <c r="G13" s="101">
        <v>41824</v>
      </c>
      <c r="H13" s="101">
        <f t="shared" ref="H13:H20" si="24">IF(I13="","",E$3)</f>
        <v>42439</v>
      </c>
      <c r="I13" s="102" t="str">
        <f t="shared" si="2"/>
        <v>Joan Burton</v>
      </c>
      <c r="J13" s="103" t="str">
        <f t="shared" si="3"/>
        <v>1949</v>
      </c>
      <c r="K13" s="104" t="str">
        <f t="shared" si="4"/>
        <v>female</v>
      </c>
      <c r="L13" s="105" t="str">
        <f t="shared" si="5"/>
        <v>ie_lp01</v>
      </c>
      <c r="M13" s="106" t="str">
        <f t="shared" si="6"/>
        <v>Burton_Joan_1949</v>
      </c>
      <c r="O13" s="98"/>
      <c r="P13" s="229" t="s">
        <v>731</v>
      </c>
      <c r="Q13" s="99"/>
      <c r="R13" s="100"/>
      <c r="S13" s="101"/>
      <c r="T13" s="101"/>
      <c r="U13" s="102"/>
      <c r="V13" s="103"/>
      <c r="W13" s="104"/>
      <c r="X13" s="105" t="str">
        <f t="shared" si="7"/>
        <v/>
      </c>
      <c r="Y13" s="106"/>
      <c r="AA13" s="98"/>
      <c r="AB13" s="98"/>
      <c r="AC13" s="99">
        <v>43100</v>
      </c>
      <c r="AD13" s="100" t="s">
        <v>1007</v>
      </c>
      <c r="AE13" s="101">
        <v>43069</v>
      </c>
      <c r="AF13" s="101">
        <f t="shared" ref="AF13:AF20" si="25">IF(AG13="","",AC$3)</f>
        <v>44009</v>
      </c>
      <c r="AG13" s="102" t="str">
        <f t="shared" si="8"/>
        <v>Simon Coveney</v>
      </c>
      <c r="AH13" s="103" t="str">
        <f>IF(AN13="","",MID(AN13,FIND("(",AN13)+1,4))</f>
        <v>1972</v>
      </c>
      <c r="AI13" s="104" t="str">
        <f>IF(ISNUMBER(SEARCH("*female*",AN13)),"female",IF(ISNUMBER(SEARCH("*male*",AN13)),"male",""))</f>
        <v>male</v>
      </c>
      <c r="AJ13" s="105" t="str">
        <f t="shared" si="9"/>
        <v>ie_fg01</v>
      </c>
      <c r="AK13" s="106" t="str">
        <f t="shared" si="10"/>
        <v>Coveney_Simon_1972</v>
      </c>
      <c r="AM13" s="98"/>
      <c r="AN13" s="229" t="s">
        <v>720</v>
      </c>
      <c r="AO13" s="99" t="str">
        <f t="shared" si="12"/>
        <v/>
      </c>
      <c r="AP13" s="100"/>
      <c r="AQ13" s="101" t="str">
        <f t="shared" si="13"/>
        <v/>
      </c>
      <c r="AR13" s="101" t="str">
        <f t="shared" si="14"/>
        <v/>
      </c>
      <c r="AS13" s="102"/>
      <c r="AT13" s="103"/>
      <c r="AU13" s="104"/>
      <c r="AV13" s="105"/>
      <c r="AW13" s="106"/>
      <c r="AY13" s="98"/>
      <c r="AZ13" s="98"/>
      <c r="BA13" s="99" t="str">
        <f t="shared" si="15"/>
        <v/>
      </c>
      <c r="BB13" s="100" t="str">
        <f t="shared" si="16"/>
        <v/>
      </c>
      <c r="BC13" s="101" t="str">
        <f t="shared" si="17"/>
        <v/>
      </c>
      <c r="BD13" s="101" t="str">
        <f t="shared" si="18"/>
        <v/>
      </c>
      <c r="BE13" s="102" t="str">
        <f t="shared" si="19"/>
        <v/>
      </c>
      <c r="BF13" s="103" t="str">
        <f t="shared" si="20"/>
        <v/>
      </c>
      <c r="BG13" s="104" t="str">
        <f t="shared" si="21"/>
        <v/>
      </c>
      <c r="BH13" s="105" t="str">
        <f t="shared" si="22"/>
        <v/>
      </c>
      <c r="BI13" s="106" t="str">
        <f t="shared" si="23"/>
        <v/>
      </c>
      <c r="BK13" s="98"/>
      <c r="BL13" s="98"/>
      <c r="BM13" s="99"/>
      <c r="BN13" s="100"/>
      <c r="BO13" s="101"/>
      <c r="BP13" s="101"/>
      <c r="BQ13" s="102"/>
      <c r="BR13" s="103"/>
      <c r="BS13" s="104"/>
      <c r="BT13" s="105"/>
      <c r="BU13" s="106"/>
      <c r="BW13" s="98"/>
      <c r="BX13" s="98"/>
      <c r="BY13" s="99"/>
      <c r="BZ13" s="100"/>
      <c r="CA13" s="101"/>
      <c r="CB13" s="101"/>
      <c r="CC13" s="102"/>
      <c r="CD13" s="103"/>
      <c r="CE13" s="104"/>
      <c r="CF13" s="105"/>
      <c r="CG13" s="106"/>
      <c r="CI13" s="98"/>
      <c r="CJ13" s="98"/>
      <c r="CK13" s="99"/>
      <c r="CL13" s="100"/>
      <c r="CM13" s="101"/>
      <c r="CN13" s="101"/>
      <c r="CO13" s="102"/>
      <c r="CP13" s="103"/>
      <c r="CQ13" s="104"/>
      <c r="CR13" s="105"/>
      <c r="CS13" s="106"/>
      <c r="CU13" s="98"/>
      <c r="CV13" s="98"/>
      <c r="CW13" s="99"/>
      <c r="CX13" s="100"/>
      <c r="CY13" s="101"/>
      <c r="CZ13" s="101"/>
      <c r="DA13" s="102"/>
      <c r="DB13" s="103"/>
      <c r="DC13" s="104"/>
      <c r="DD13" s="105"/>
      <c r="DE13" s="106"/>
      <c r="DG13" s="98"/>
      <c r="DH13" s="98"/>
      <c r="DI13" s="99"/>
      <c r="DJ13" s="100"/>
      <c r="DK13" s="101"/>
      <c r="DL13" s="101"/>
      <c r="DM13" s="102"/>
      <c r="DN13" s="103"/>
      <c r="DO13" s="104"/>
      <c r="DP13" s="105"/>
      <c r="DQ13" s="106"/>
      <c r="DS13" s="98"/>
      <c r="DT13" s="98"/>
      <c r="DU13" s="99"/>
      <c r="DV13" s="100"/>
      <c r="DW13" s="101"/>
      <c r="DX13" s="101"/>
      <c r="DY13" s="102"/>
      <c r="DZ13" s="103"/>
      <c r="EA13" s="104"/>
      <c r="EB13" s="105"/>
      <c r="EC13" s="106"/>
      <c r="EE13" s="98"/>
      <c r="EF13" s="98"/>
      <c r="EG13" s="99"/>
      <c r="EH13" s="100"/>
      <c r="EI13" s="101"/>
      <c r="EJ13" s="101"/>
      <c r="EK13" s="102"/>
      <c r="EL13" s="103"/>
      <c r="EM13" s="104"/>
      <c r="EN13" s="105"/>
      <c r="EO13" s="106"/>
      <c r="EQ13" s="98"/>
      <c r="ER13" s="98"/>
      <c r="ES13" s="99"/>
      <c r="ET13" s="100"/>
      <c r="EU13" s="101"/>
      <c r="EV13" s="101"/>
      <c r="EW13" s="102"/>
      <c r="EX13" s="103"/>
      <c r="EY13" s="104"/>
      <c r="EZ13" s="105"/>
      <c r="FA13" s="106"/>
      <c r="FC13" s="98"/>
      <c r="FD13" s="98"/>
      <c r="FE13" s="99"/>
      <c r="FF13" s="100"/>
      <c r="FG13" s="101"/>
      <c r="FH13" s="101"/>
      <c r="FI13" s="102"/>
      <c r="FJ13" s="103"/>
      <c r="FK13" s="104"/>
      <c r="FL13" s="105"/>
      <c r="FM13" s="106"/>
      <c r="FO13" s="98"/>
      <c r="FP13" s="98"/>
      <c r="FQ13" s="99"/>
      <c r="FR13" s="100"/>
      <c r="FS13" s="101"/>
      <c r="FT13" s="101"/>
      <c r="FU13" s="102"/>
      <c r="FV13" s="103"/>
      <c r="FW13" s="104"/>
      <c r="FX13" s="105"/>
      <c r="FY13" s="106"/>
      <c r="GA13" s="98"/>
      <c r="GB13" s="98"/>
      <c r="GC13" s="99"/>
      <c r="GD13" s="100"/>
      <c r="GE13" s="101"/>
      <c r="GF13" s="101"/>
      <c r="GG13" s="102"/>
      <c r="GH13" s="103"/>
      <c r="GI13" s="104"/>
      <c r="GJ13" s="105"/>
      <c r="GK13" s="106"/>
      <c r="GM13" s="98"/>
      <c r="GN13" s="98"/>
      <c r="GO13" s="99"/>
      <c r="GP13" s="100"/>
      <c r="GQ13" s="101"/>
      <c r="GR13" s="101"/>
      <c r="GS13" s="102"/>
      <c r="GT13" s="103"/>
      <c r="GU13" s="104"/>
      <c r="GV13" s="105"/>
      <c r="GW13" s="106"/>
      <c r="GY13" s="98"/>
      <c r="GZ13" s="98"/>
      <c r="HA13" s="99"/>
      <c r="HB13" s="100"/>
      <c r="HC13" s="101"/>
      <c r="HD13" s="101"/>
      <c r="HE13" s="102"/>
      <c r="HF13" s="103"/>
      <c r="HG13" s="104"/>
      <c r="HH13" s="105"/>
      <c r="HI13" s="106"/>
      <c r="HK13" s="98"/>
      <c r="HL13" s="98"/>
      <c r="HM13" s="99"/>
      <c r="HN13" s="100"/>
      <c r="HO13" s="101"/>
      <c r="HP13" s="101"/>
      <c r="HQ13" s="102"/>
      <c r="HR13" s="103"/>
      <c r="HS13" s="104"/>
      <c r="HT13" s="105"/>
      <c r="HU13" s="106"/>
      <c r="HW13" s="98"/>
      <c r="HX13" s="98"/>
      <c r="HY13" s="99"/>
      <c r="HZ13" s="100"/>
      <c r="IA13" s="101"/>
      <c r="IB13" s="101"/>
      <c r="IC13" s="102"/>
      <c r="ID13" s="103"/>
      <c r="IE13" s="104"/>
      <c r="IF13" s="105"/>
      <c r="IG13" s="106"/>
      <c r="II13" s="98"/>
      <c r="IJ13" s="98"/>
      <c r="IK13" s="99"/>
      <c r="IL13" s="100"/>
      <c r="IM13" s="101"/>
      <c r="IN13" s="101"/>
      <c r="IO13" s="102"/>
      <c r="IP13" s="103"/>
      <c r="IQ13" s="104"/>
      <c r="IR13" s="105"/>
      <c r="IS13" s="106"/>
      <c r="IU13" s="98"/>
      <c r="IV13" s="98"/>
      <c r="IW13" s="99"/>
      <c r="IX13" s="100"/>
      <c r="IY13" s="101"/>
      <c r="IZ13" s="101"/>
      <c r="JA13" s="102"/>
      <c r="JB13" s="103"/>
      <c r="JC13" s="104"/>
      <c r="JD13" s="105"/>
      <c r="JE13" s="106"/>
      <c r="JG13" s="98"/>
      <c r="JH13" s="98"/>
      <c r="JI13" s="99"/>
      <c r="JJ13" s="100"/>
      <c r="JK13" s="101"/>
      <c r="JL13" s="101"/>
      <c r="JM13" s="102"/>
      <c r="JN13" s="103"/>
      <c r="JO13" s="104"/>
      <c r="JP13" s="105"/>
      <c r="JQ13" s="106"/>
      <c r="JS13" s="98"/>
      <c r="JT13" s="98"/>
      <c r="JU13" s="99"/>
      <c r="JV13" s="100"/>
      <c r="JW13" s="101"/>
      <c r="JX13" s="101"/>
      <c r="JY13" s="102"/>
      <c r="JZ13" s="103"/>
      <c r="KA13" s="104"/>
      <c r="KB13" s="105"/>
      <c r="KC13" s="106"/>
      <c r="KE13" s="98"/>
      <c r="KF13" s="98"/>
    </row>
    <row r="14" spans="1:292" ht="13.5" customHeight="1" x14ac:dyDescent="0.25">
      <c r="A14" s="16"/>
      <c r="B14" s="98" t="s">
        <v>651</v>
      </c>
      <c r="D14" s="229"/>
      <c r="E14" s="99" t="str">
        <f t="shared" si="0"/>
        <v/>
      </c>
      <c r="F14" s="100" t="str">
        <f t="shared" si="1"/>
        <v/>
      </c>
      <c r="G14" s="101" t="str">
        <f t="shared" ref="G14:G21" si="26">IF(I14="","",E$2)</f>
        <v/>
      </c>
      <c r="H14" s="101" t="str">
        <f t="shared" si="24"/>
        <v/>
      </c>
      <c r="I14" s="102" t="str">
        <f t="shared" si="2"/>
        <v/>
      </c>
      <c r="J14" s="103" t="str">
        <f t="shared" si="3"/>
        <v/>
      </c>
      <c r="K14" s="104" t="str">
        <f t="shared" si="4"/>
        <v/>
      </c>
      <c r="L14" s="105" t="str">
        <f t="shared" si="5"/>
        <v/>
      </c>
      <c r="M14" s="106" t="str">
        <f t="shared" si="6"/>
        <v/>
      </c>
      <c r="O14" s="98"/>
      <c r="P14" s="229"/>
      <c r="Q14" s="99" t="str">
        <f t="shared" ref="Q14:Q21" si="27">IF(U14="","",Q$3)</f>
        <v/>
      </c>
      <c r="R14" s="100" t="str">
        <f t="shared" ref="R14:R21" si="28">IF(U14="","",Q$1)</f>
        <v/>
      </c>
      <c r="S14" s="101" t="str">
        <f t="shared" ref="S14:S21" si="29">IF(U14="","",Q$2)</f>
        <v/>
      </c>
      <c r="T14" s="101" t="str">
        <f t="shared" ref="T14:T21" si="30">IF(U14="","",Q$3)</f>
        <v/>
      </c>
      <c r="U14" s="102" t="str">
        <f t="shared" ref="U14:U21" si="31">IF(AB14="","",IF(ISNUMBER(SEARCH(":",AB14)),MID(AB14,FIND(":",AB14)+2,FIND("(",AB14)-FIND(":",AB14)-3),LEFT(AB14,FIND("(",AB14)-2)))</f>
        <v/>
      </c>
      <c r="V14" s="103" t="str">
        <f t="shared" ref="V14:V21" si="32">IF(AB14="","",MID(AB14,FIND("(",AB14)+1,4))</f>
        <v/>
      </c>
      <c r="W14" s="104" t="str">
        <f t="shared" ref="W14:W21" si="33">IF(ISNUMBER(SEARCH("*female*",AB14)),"female",IF(ISNUMBER(SEARCH("*male*",AB14)),"male",""))</f>
        <v/>
      </c>
      <c r="X14" s="105" t="str">
        <f t="shared" si="7"/>
        <v/>
      </c>
      <c r="Y14" s="106" t="str">
        <f t="shared" ref="Y14:Y21" si="34">IF(U14="","",(MID(U14,(SEARCH("^^",SUBSTITUTE(U14," ","^^",LEN(U14)-LEN(SUBSTITUTE(U14," ","")))))+1,99)&amp;"_"&amp;LEFT(U14,FIND(" ",U14)-1)&amp;"_"&amp;V14))</f>
        <v/>
      </c>
      <c r="AA14" s="98"/>
      <c r="AB14" s="98"/>
      <c r="AC14" s="99" t="str">
        <f>IF(AG14="","",AC$3)</f>
        <v/>
      </c>
      <c r="AD14" s="100" t="str">
        <f t="shared" ref="AD14:AD21" si="35">IF(AG14="","",AC$1)</f>
        <v/>
      </c>
      <c r="AE14" s="101" t="str">
        <f t="shared" ref="AE14:AE21" si="36">IF(AG14="","",AC$2)</f>
        <v/>
      </c>
      <c r="AF14" s="101" t="str">
        <f t="shared" si="25"/>
        <v/>
      </c>
      <c r="AG14" s="102" t="str">
        <f t="shared" si="8"/>
        <v/>
      </c>
      <c r="AH14" s="103" t="str">
        <f t="shared" ref="AH14:AH21" si="37">IF(AN14="","",MID(AN14,FIND("(",AN14)+1,4))</f>
        <v/>
      </c>
      <c r="AI14" s="104" t="str">
        <f t="shared" ref="AI14:AI21" si="38">IF(ISNUMBER(SEARCH("*female*",AN14)),"female",IF(ISNUMBER(SEARCH("*male*",AN14)),"male",""))</f>
        <v/>
      </c>
      <c r="AJ14" s="105" t="str">
        <f t="shared" si="9"/>
        <v/>
      </c>
      <c r="AK14" s="106" t="str">
        <f t="shared" si="10"/>
        <v/>
      </c>
      <c r="AM14" s="98"/>
      <c r="AN14" s="98"/>
      <c r="AO14" s="99" t="str">
        <f t="shared" si="12"/>
        <v/>
      </c>
      <c r="AP14" s="100" t="str">
        <f t="shared" ref="AP14:AP21" si="39">IF(AS14="","",AO$1)</f>
        <v/>
      </c>
      <c r="AQ14" s="101" t="str">
        <f t="shared" si="13"/>
        <v/>
      </c>
      <c r="AR14" s="101" t="str">
        <f t="shared" si="14"/>
        <v/>
      </c>
      <c r="AS14" s="102" t="str">
        <f t="shared" ref="AS14:AS21" si="40">IF(AZ14="","",IF(ISNUMBER(SEARCH(":",AZ14)),MID(AZ14,FIND(":",AZ14)+2,FIND("(",AZ14)-FIND(":",AZ14)-3),LEFT(AZ14,FIND("(",AZ14)-2)))</f>
        <v/>
      </c>
      <c r="AT14" s="103" t="str">
        <f t="shared" ref="AT14:AT21" si="41">IF(AZ14="","",MID(AZ14,FIND("(",AZ14)+1,4))</f>
        <v/>
      </c>
      <c r="AU14" s="104" t="str">
        <f t="shared" ref="AU14:AU21" si="42">IF(ISNUMBER(SEARCH("*female*",AZ14)),"female",IF(ISNUMBER(SEARCH("*male*",AZ14)),"male",""))</f>
        <v/>
      </c>
      <c r="AV14" s="105" t="str">
        <f t="shared" ref="AV14:AV21" si="43">IF(AZ14="","",IF(ISERROR(MID(AZ14,FIND("male,",AZ14)+6,(FIND(")",AZ14)-(FIND("male,",AZ14)+6))))=TRUE,"missing/error",MID(AZ14,FIND("male,",AZ14)+6,(FIND(")",AZ14)-(FIND("male,",AZ14)+6)))))</f>
        <v/>
      </c>
      <c r="AW14" s="106" t="str">
        <f t="shared" ref="AW14:AW21" si="44">IF(AS14="","",(MID(AS14,(SEARCH("^^",SUBSTITUTE(AS14," ","^^",LEN(AS14)-LEN(SUBSTITUTE(AS14," ","")))))+1,99)&amp;"_"&amp;LEFT(AS14,FIND(" ",AS14)-1)&amp;"_"&amp;AT14))</f>
        <v/>
      </c>
      <c r="AY14" s="98"/>
      <c r="AZ14" s="98"/>
      <c r="BA14" s="99" t="str">
        <f t="shared" si="15"/>
        <v/>
      </c>
      <c r="BB14" s="100" t="str">
        <f t="shared" si="16"/>
        <v/>
      </c>
      <c r="BC14" s="101" t="str">
        <f t="shared" si="17"/>
        <v/>
      </c>
      <c r="BD14" s="101" t="str">
        <f t="shared" si="18"/>
        <v/>
      </c>
      <c r="BE14" s="102" t="str">
        <f t="shared" si="19"/>
        <v/>
      </c>
      <c r="BF14" s="103" t="str">
        <f t="shared" si="20"/>
        <v/>
      </c>
      <c r="BG14" s="104" t="str">
        <f t="shared" si="21"/>
        <v/>
      </c>
      <c r="BH14" s="105" t="str">
        <f t="shared" si="22"/>
        <v/>
      </c>
      <c r="BI14" s="106" t="str">
        <f t="shared" si="23"/>
        <v/>
      </c>
      <c r="BK14" s="98"/>
      <c r="BL14" s="98"/>
      <c r="BM14" s="99" t="str">
        <f t="shared" ref="BM14:BM21" si="45">IF(BQ14="","",BM$3)</f>
        <v/>
      </c>
      <c r="BN14" s="100" t="str">
        <f t="shared" ref="BN14:BN21" si="46">IF(BQ14="","",BM$1)</f>
        <v/>
      </c>
      <c r="BO14" s="101" t="str">
        <f t="shared" ref="BO14:BO21" si="47">IF(BQ14="","",BM$2)</f>
        <v/>
      </c>
      <c r="BP14" s="101" t="str">
        <f t="shared" ref="BP14:BP21" si="48">IF(BQ14="","",BM$3)</f>
        <v/>
      </c>
      <c r="BQ14" s="102" t="str">
        <f t="shared" ref="BQ14:BQ21" si="49">IF(BX14="","",IF(ISNUMBER(SEARCH(":",BX14)),MID(BX14,FIND(":",BX14)+2,FIND("(",BX14)-FIND(":",BX14)-3),LEFT(BX14,FIND("(",BX14)-2)))</f>
        <v/>
      </c>
      <c r="BR14" s="103" t="str">
        <f t="shared" ref="BR14:BR21" si="50">IF(BX14="","",MID(BX14,FIND("(",BX14)+1,4))</f>
        <v/>
      </c>
      <c r="BS14" s="104" t="str">
        <f t="shared" ref="BS14:BS21" si="51">IF(ISNUMBER(SEARCH("*female*",BX14)),"female",IF(ISNUMBER(SEARCH("*male*",BX14)),"male",""))</f>
        <v/>
      </c>
      <c r="BT14" s="105" t="str">
        <f t="shared" ref="BT14:BT21" si="52">IF(BX14="","",IF(ISERROR(MID(BX14,FIND("male,",BX14)+6,(FIND(")",BX14)-(FIND("male,",BX14)+6))))=TRUE,"missing/error",MID(BX14,FIND("male,",BX14)+6,(FIND(")",BX14)-(FIND("male,",BX14)+6)))))</f>
        <v/>
      </c>
      <c r="BU14" s="106" t="str">
        <f t="shared" ref="BU14:BU21" si="53">IF(BQ14="","",(MID(BQ14,(SEARCH("^^",SUBSTITUTE(BQ14," ","^^",LEN(BQ14)-LEN(SUBSTITUTE(BQ14," ","")))))+1,99)&amp;"_"&amp;LEFT(BQ14,FIND(" ",BQ14)-1)&amp;"_"&amp;BR14))</f>
        <v/>
      </c>
      <c r="BW14" s="98"/>
      <c r="BX14" s="98"/>
      <c r="BY14" s="99" t="str">
        <f t="shared" ref="BY14:BY21" si="54">IF(CC14="","",BY$3)</f>
        <v/>
      </c>
      <c r="BZ14" s="100" t="str">
        <f t="shared" ref="BZ14:BZ21" si="55">IF(CC14="","",BY$1)</f>
        <v/>
      </c>
      <c r="CA14" s="101" t="str">
        <f t="shared" ref="CA14:CA21" si="56">IF(CC14="","",BY$2)</f>
        <v/>
      </c>
      <c r="CB14" s="101" t="str">
        <f t="shared" ref="CB14:CB21" si="57">IF(CC14="","",BY$3)</f>
        <v/>
      </c>
      <c r="CC14" s="102" t="str">
        <f t="shared" ref="CC14:CC21" si="58">IF(CJ14="","",IF(ISNUMBER(SEARCH(":",CJ14)),MID(CJ14,FIND(":",CJ14)+2,FIND("(",CJ14)-FIND(":",CJ14)-3),LEFT(CJ14,FIND("(",CJ14)-2)))</f>
        <v/>
      </c>
      <c r="CD14" s="103" t="str">
        <f t="shared" ref="CD14:CD21" si="59">IF(CJ14="","",MID(CJ14,FIND("(",CJ14)+1,4))</f>
        <v/>
      </c>
      <c r="CE14" s="104" t="str">
        <f t="shared" ref="CE14:CE21" si="60">IF(ISNUMBER(SEARCH("*female*",CJ14)),"female",IF(ISNUMBER(SEARCH("*male*",CJ14)),"male",""))</f>
        <v/>
      </c>
      <c r="CF14" s="105" t="str">
        <f t="shared" ref="CF14:CF21" si="61">IF(CJ14="","",IF(ISERROR(MID(CJ14,FIND("male,",CJ14)+6,(FIND(")",CJ14)-(FIND("male,",CJ14)+6))))=TRUE,"missing/error",MID(CJ14,FIND("male,",CJ14)+6,(FIND(")",CJ14)-(FIND("male,",CJ14)+6)))))</f>
        <v/>
      </c>
      <c r="CG14" s="106" t="str">
        <f t="shared" ref="CG14:CG21" si="62">IF(CC14="","",(MID(CC14,(SEARCH("^^",SUBSTITUTE(CC14," ","^^",LEN(CC14)-LEN(SUBSTITUTE(CC14," ","")))))+1,99)&amp;"_"&amp;LEFT(CC14,FIND(" ",CC14)-1)&amp;"_"&amp;CD14))</f>
        <v/>
      </c>
      <c r="CI14" s="98"/>
      <c r="CJ14" s="98"/>
      <c r="CK14" s="99" t="str">
        <f t="shared" ref="CK14:CK21" si="63">IF(CO14="","",CK$3)</f>
        <v/>
      </c>
      <c r="CL14" s="100" t="str">
        <f t="shared" ref="CL14:CL21" si="64">IF(CO14="","",CK$1)</f>
        <v/>
      </c>
      <c r="CM14" s="101" t="str">
        <f t="shared" ref="CM14:CM21" si="65">IF(CO14="","",CK$2)</f>
        <v/>
      </c>
      <c r="CN14" s="101" t="str">
        <f t="shared" ref="CN14:CN21" si="66">IF(CO14="","",CK$3)</f>
        <v/>
      </c>
      <c r="CO14" s="102" t="str">
        <f t="shared" ref="CO14:CO21" si="67">IF(CV14="","",IF(ISNUMBER(SEARCH(":",CV14)),MID(CV14,FIND(":",CV14)+2,FIND("(",CV14)-FIND(":",CV14)-3),LEFT(CV14,FIND("(",CV14)-2)))</f>
        <v/>
      </c>
      <c r="CP14" s="103" t="str">
        <f t="shared" ref="CP14:CP21" si="68">IF(CV14="","",MID(CV14,FIND("(",CV14)+1,4))</f>
        <v/>
      </c>
      <c r="CQ14" s="104" t="str">
        <f t="shared" ref="CQ14:CQ21" si="69">IF(ISNUMBER(SEARCH("*female*",CV14)),"female",IF(ISNUMBER(SEARCH("*male*",CV14)),"male",""))</f>
        <v/>
      </c>
      <c r="CR14" s="105" t="str">
        <f t="shared" ref="CR14:CR21" si="70">IF(CV14="","",IF(ISERROR(MID(CV14,FIND("male,",CV14)+6,(FIND(")",CV14)-(FIND("male,",CV14)+6))))=TRUE,"missing/error",MID(CV14,FIND("male,",CV14)+6,(FIND(")",CV14)-(FIND("male,",CV14)+6)))))</f>
        <v/>
      </c>
      <c r="CS14" s="106" t="str">
        <f t="shared" ref="CS14:CS21" si="71">IF(CO14="","",(MID(CO14,(SEARCH("^^",SUBSTITUTE(CO14," ","^^",LEN(CO14)-LEN(SUBSTITUTE(CO14," ","")))))+1,99)&amp;"_"&amp;LEFT(CO14,FIND(" ",CO14)-1)&amp;"_"&amp;CP14))</f>
        <v/>
      </c>
      <c r="CU14" s="98"/>
      <c r="CV14" s="98"/>
      <c r="CW14" s="99" t="str">
        <f t="shared" ref="CW14:CW21" si="72">IF(DA14="","",CW$3)</f>
        <v/>
      </c>
      <c r="CX14" s="100" t="str">
        <f t="shared" ref="CX14:CX21" si="73">IF(DA14="","",CW$1)</f>
        <v/>
      </c>
      <c r="CY14" s="101" t="str">
        <f t="shared" ref="CY14:CY21" si="74">IF(DA14="","",CW$2)</f>
        <v/>
      </c>
      <c r="CZ14" s="101" t="str">
        <f t="shared" ref="CZ14:CZ21" si="75">IF(DA14="","",CW$3)</f>
        <v/>
      </c>
      <c r="DA14" s="102" t="str">
        <f t="shared" ref="DA14:DA21" si="76">IF(DH14="","",IF(ISNUMBER(SEARCH(":",DH14)),MID(DH14,FIND(":",DH14)+2,FIND("(",DH14)-FIND(":",DH14)-3),LEFT(DH14,FIND("(",DH14)-2)))</f>
        <v/>
      </c>
      <c r="DB14" s="103" t="str">
        <f t="shared" ref="DB14:DB21" si="77">IF(DH14="","",MID(DH14,FIND("(",DH14)+1,4))</f>
        <v/>
      </c>
      <c r="DC14" s="104" t="str">
        <f t="shared" ref="DC14:DC21" si="78">IF(ISNUMBER(SEARCH("*female*",DH14)),"female",IF(ISNUMBER(SEARCH("*male*",DH14)),"male",""))</f>
        <v/>
      </c>
      <c r="DD14" s="105" t="str">
        <f t="shared" ref="DD14:DD21" si="79">IF(DH14="","",IF(ISERROR(MID(DH14,FIND("male,",DH14)+6,(FIND(")",DH14)-(FIND("male,",DH14)+6))))=TRUE,"missing/error",MID(DH14,FIND("male,",DH14)+6,(FIND(")",DH14)-(FIND("male,",DH14)+6)))))</f>
        <v/>
      </c>
      <c r="DE14" s="106" t="str">
        <f t="shared" ref="DE14:DE21" si="80">IF(DA14="","",(MID(DA14,(SEARCH("^^",SUBSTITUTE(DA14," ","^^",LEN(DA14)-LEN(SUBSTITUTE(DA14," ","")))))+1,99)&amp;"_"&amp;LEFT(DA14,FIND(" ",DA14)-1)&amp;"_"&amp;DB14))</f>
        <v/>
      </c>
      <c r="DG14" s="98"/>
      <c r="DH14" s="98"/>
      <c r="DI14" s="99" t="str">
        <f t="shared" ref="DI14:DI21" si="81">IF(DM14="","",DI$3)</f>
        <v/>
      </c>
      <c r="DJ14" s="100" t="str">
        <f t="shared" ref="DJ14:DJ21" si="82">IF(DM14="","",DI$1)</f>
        <v/>
      </c>
      <c r="DK14" s="101" t="str">
        <f t="shared" ref="DK14:DK21" si="83">IF(DM14="","",DI$2)</f>
        <v/>
      </c>
      <c r="DL14" s="101" t="str">
        <f t="shared" ref="DL14:DL21" si="84">IF(DM14="","",DI$3)</f>
        <v/>
      </c>
      <c r="DM14" s="102" t="str">
        <f t="shared" ref="DM14:DM21" si="85">IF(DT14="","",IF(ISNUMBER(SEARCH(":",DT14)),MID(DT14,FIND(":",DT14)+2,FIND("(",DT14)-FIND(":",DT14)-3),LEFT(DT14,FIND("(",DT14)-2)))</f>
        <v/>
      </c>
      <c r="DN14" s="103" t="str">
        <f t="shared" ref="DN14:DN21" si="86">IF(DT14="","",MID(DT14,FIND("(",DT14)+1,4))</f>
        <v/>
      </c>
      <c r="DO14" s="104" t="str">
        <f t="shared" ref="DO14:DO21" si="87">IF(ISNUMBER(SEARCH("*female*",DT14)),"female",IF(ISNUMBER(SEARCH("*male*",DT14)),"male",""))</f>
        <v/>
      </c>
      <c r="DP14" s="105" t="str">
        <f t="shared" ref="DP14:DP21" si="88">IF(DT14="","",IF(ISERROR(MID(DT14,FIND("male,",DT14)+6,(FIND(")",DT14)-(FIND("male,",DT14)+6))))=TRUE,"missing/error",MID(DT14,FIND("male,",DT14)+6,(FIND(")",DT14)-(FIND("male,",DT14)+6)))))</f>
        <v/>
      </c>
      <c r="DQ14" s="106" t="str">
        <f t="shared" ref="DQ14:DQ21" si="89">IF(DM14="","",(MID(DM14,(SEARCH("^^",SUBSTITUTE(DM14," ","^^",LEN(DM14)-LEN(SUBSTITUTE(DM14," ","")))))+1,99)&amp;"_"&amp;LEFT(DM14,FIND(" ",DM14)-1)&amp;"_"&amp;DN14))</f>
        <v/>
      </c>
      <c r="DS14" s="98"/>
      <c r="DT14" s="98"/>
      <c r="DU14" s="99" t="str">
        <f t="shared" ref="DU14:DU21" si="90">IF(DY14="","",DU$3)</f>
        <v/>
      </c>
      <c r="DV14" s="100" t="str">
        <f t="shared" ref="DV14:DV21" si="91">IF(DY14="","",DU$1)</f>
        <v/>
      </c>
      <c r="DW14" s="101" t="str">
        <f t="shared" ref="DW14:DW21" si="92">IF(DY14="","",DU$2)</f>
        <v/>
      </c>
      <c r="DX14" s="101" t="str">
        <f t="shared" ref="DX14:DX21" si="93">IF(DY14="","",DU$3)</f>
        <v/>
      </c>
      <c r="DY14" s="102" t="str">
        <f t="shared" ref="DY14:DY21" si="94">IF(EF14="","",IF(ISNUMBER(SEARCH(":",EF14)),MID(EF14,FIND(":",EF14)+2,FIND("(",EF14)-FIND(":",EF14)-3),LEFT(EF14,FIND("(",EF14)-2)))</f>
        <v/>
      </c>
      <c r="DZ14" s="103" t="str">
        <f t="shared" ref="DZ14:DZ21" si="95">IF(EF14="","",MID(EF14,FIND("(",EF14)+1,4))</f>
        <v/>
      </c>
      <c r="EA14" s="104" t="str">
        <f t="shared" ref="EA14:EA21" si="96">IF(ISNUMBER(SEARCH("*female*",EF14)),"female",IF(ISNUMBER(SEARCH("*male*",EF14)),"male",""))</f>
        <v/>
      </c>
      <c r="EB14" s="105" t="str">
        <f t="shared" ref="EB14:EB21" si="97">IF(EF14="","",IF(ISERROR(MID(EF14,FIND("male,",EF14)+6,(FIND(")",EF14)-(FIND("male,",EF14)+6))))=TRUE,"missing/error",MID(EF14,FIND("male,",EF14)+6,(FIND(")",EF14)-(FIND("male,",EF14)+6)))))</f>
        <v/>
      </c>
      <c r="EC14" s="106" t="str">
        <f t="shared" ref="EC14:EC21" si="98">IF(DY14="","",(MID(DY14,(SEARCH("^^",SUBSTITUTE(DY14," ","^^",LEN(DY14)-LEN(SUBSTITUTE(DY14," ","")))))+1,99)&amp;"_"&amp;LEFT(DY14,FIND(" ",DY14)-1)&amp;"_"&amp;DZ14))</f>
        <v/>
      </c>
      <c r="EE14" s="98"/>
      <c r="EF14" s="98"/>
      <c r="EG14" s="99" t="str">
        <f t="shared" ref="EG14:EG21" si="99">IF(EK14="","",EG$3)</f>
        <v/>
      </c>
      <c r="EH14" s="100" t="str">
        <f t="shared" ref="EH14:EH21" si="100">IF(EK14="","",EG$1)</f>
        <v/>
      </c>
      <c r="EI14" s="101" t="str">
        <f t="shared" ref="EI14:EI21" si="101">IF(EK14="","",EG$2)</f>
        <v/>
      </c>
      <c r="EJ14" s="101" t="str">
        <f t="shared" ref="EJ14:EJ21" si="102">IF(EK14="","",EG$3)</f>
        <v/>
      </c>
      <c r="EK14" s="102" t="str">
        <f t="shared" ref="EK14:EK21" si="103">IF(ER14="","",IF(ISNUMBER(SEARCH(":",ER14)),MID(ER14,FIND(":",ER14)+2,FIND("(",ER14)-FIND(":",ER14)-3),LEFT(ER14,FIND("(",ER14)-2)))</f>
        <v/>
      </c>
      <c r="EL14" s="103" t="str">
        <f t="shared" ref="EL14:EL21" si="104">IF(ER14="","",MID(ER14,FIND("(",ER14)+1,4))</f>
        <v/>
      </c>
      <c r="EM14" s="104" t="str">
        <f t="shared" ref="EM14:EM21" si="105">IF(ISNUMBER(SEARCH("*female*",ER14)),"female",IF(ISNUMBER(SEARCH("*male*",ER14)),"male",""))</f>
        <v/>
      </c>
      <c r="EN14" s="105" t="str">
        <f t="shared" ref="EN14:EN21" si="106">IF(ER14="","",IF(ISERROR(MID(ER14,FIND("male,",ER14)+6,(FIND(")",ER14)-(FIND("male,",ER14)+6))))=TRUE,"missing/error",MID(ER14,FIND("male,",ER14)+6,(FIND(")",ER14)-(FIND("male,",ER14)+6)))))</f>
        <v/>
      </c>
      <c r="EO14" s="106" t="str">
        <f t="shared" ref="EO14:EO21" si="107">IF(EK14="","",(MID(EK14,(SEARCH("^^",SUBSTITUTE(EK14," ","^^",LEN(EK14)-LEN(SUBSTITUTE(EK14," ","")))))+1,99)&amp;"_"&amp;LEFT(EK14,FIND(" ",EK14)-1)&amp;"_"&amp;EL14))</f>
        <v/>
      </c>
      <c r="EQ14" s="98"/>
      <c r="ER14" s="98"/>
      <c r="ES14" s="99" t="str">
        <f t="shared" ref="ES14:ES21" si="108">IF(EW14="","",ES$3)</f>
        <v/>
      </c>
      <c r="ET14" s="100" t="str">
        <f t="shared" ref="ET14:ET21" si="109">IF(EW14="","",ES$1)</f>
        <v/>
      </c>
      <c r="EU14" s="101" t="str">
        <f t="shared" ref="EU14:EU21" si="110">IF(EW14="","",ES$2)</f>
        <v/>
      </c>
      <c r="EV14" s="101" t="str">
        <f t="shared" ref="EV14:EV21" si="111">IF(EW14="","",ES$3)</f>
        <v/>
      </c>
      <c r="EW14" s="102" t="str">
        <f t="shared" ref="EW14:EW21" si="112">IF(FD14="","",IF(ISNUMBER(SEARCH(":",FD14)),MID(FD14,FIND(":",FD14)+2,FIND("(",FD14)-FIND(":",FD14)-3),LEFT(FD14,FIND("(",FD14)-2)))</f>
        <v/>
      </c>
      <c r="EX14" s="103" t="str">
        <f t="shared" ref="EX14:EX21" si="113">IF(FD14="","",MID(FD14,FIND("(",FD14)+1,4))</f>
        <v/>
      </c>
      <c r="EY14" s="104" t="str">
        <f t="shared" ref="EY14:EY21" si="114">IF(ISNUMBER(SEARCH("*female*",FD14)),"female",IF(ISNUMBER(SEARCH("*male*",FD14)),"male",""))</f>
        <v/>
      </c>
      <c r="EZ14" s="105" t="str">
        <f t="shared" ref="EZ14:EZ21" si="115">IF(FD14="","",IF(ISERROR(MID(FD14,FIND("male,",FD14)+6,(FIND(")",FD14)-(FIND("male,",FD14)+6))))=TRUE,"missing/error",MID(FD14,FIND("male,",FD14)+6,(FIND(")",FD14)-(FIND("male,",FD14)+6)))))</f>
        <v/>
      </c>
      <c r="FA14" s="106" t="str">
        <f t="shared" ref="FA14:FA21" si="116">IF(EW14="","",(MID(EW14,(SEARCH("^^",SUBSTITUTE(EW14," ","^^",LEN(EW14)-LEN(SUBSTITUTE(EW14," ","")))))+1,99)&amp;"_"&amp;LEFT(EW14,FIND(" ",EW14)-1)&amp;"_"&amp;EX14))</f>
        <v/>
      </c>
      <c r="FC14" s="98"/>
      <c r="FD14" s="98"/>
      <c r="FE14" s="99" t="str">
        <f t="shared" ref="FE14:FE21" si="117">IF(FI14="","",FE$3)</f>
        <v/>
      </c>
      <c r="FF14" s="100" t="str">
        <f t="shared" ref="FF14:FF21" si="118">IF(FI14="","",FE$1)</f>
        <v/>
      </c>
      <c r="FG14" s="101" t="str">
        <f t="shared" ref="FG14:FG21" si="119">IF(FI14="","",FE$2)</f>
        <v/>
      </c>
      <c r="FH14" s="101" t="str">
        <f t="shared" ref="FH14:FH21" si="120">IF(FI14="","",FE$3)</f>
        <v/>
      </c>
      <c r="FI14" s="102" t="str">
        <f t="shared" ref="FI14:FI21" si="121">IF(FP14="","",IF(ISNUMBER(SEARCH(":",FP14)),MID(FP14,FIND(":",FP14)+2,FIND("(",FP14)-FIND(":",FP14)-3),LEFT(FP14,FIND("(",FP14)-2)))</f>
        <v/>
      </c>
      <c r="FJ14" s="103" t="str">
        <f t="shared" ref="FJ14:FJ21" si="122">IF(FP14="","",MID(FP14,FIND("(",FP14)+1,4))</f>
        <v/>
      </c>
      <c r="FK14" s="104" t="str">
        <f t="shared" ref="FK14:FK21" si="123">IF(ISNUMBER(SEARCH("*female*",FP14)),"female",IF(ISNUMBER(SEARCH("*male*",FP14)),"male",""))</f>
        <v/>
      </c>
      <c r="FL14" s="105" t="str">
        <f t="shared" ref="FL14:FL21" si="124">IF(FP14="","",IF(ISERROR(MID(FP14,FIND("male,",FP14)+6,(FIND(")",FP14)-(FIND("male,",FP14)+6))))=TRUE,"missing/error",MID(FP14,FIND("male,",FP14)+6,(FIND(")",FP14)-(FIND("male,",FP14)+6)))))</f>
        <v/>
      </c>
      <c r="FM14" s="106" t="str">
        <f t="shared" ref="FM14:FM21" si="125">IF(FI14="","",(MID(FI14,(SEARCH("^^",SUBSTITUTE(FI14," ","^^",LEN(FI14)-LEN(SUBSTITUTE(FI14," ","")))))+1,99)&amp;"_"&amp;LEFT(FI14,FIND(" ",FI14)-1)&amp;"_"&amp;FJ14))</f>
        <v/>
      </c>
      <c r="FO14" s="98"/>
      <c r="FP14" s="98"/>
      <c r="FQ14" s="99" t="str">
        <f>IF(FU14="","",#REF!)</f>
        <v/>
      </c>
      <c r="FR14" s="100" t="str">
        <f t="shared" ref="FR14:FR21" si="126">IF(FU14="","",FQ$1)</f>
        <v/>
      </c>
      <c r="FS14" s="101" t="str">
        <f t="shared" ref="FS14:FS21" si="127">IF(FU14="","",FQ$2)</f>
        <v/>
      </c>
      <c r="FT14" s="101" t="str">
        <f t="shared" ref="FT14:FT21" si="128">IF(FU14="","",FQ$3)</f>
        <v/>
      </c>
      <c r="FU14" s="102" t="str">
        <f t="shared" ref="FU14:FU21" si="129">IF(GB14="","",IF(ISNUMBER(SEARCH(":",GB14)),MID(GB14,FIND(":",GB14)+2,FIND("(",GB14)-FIND(":",GB14)-3),LEFT(GB14,FIND("(",GB14)-2)))</f>
        <v/>
      </c>
      <c r="FV14" s="103" t="str">
        <f t="shared" ref="FV14:FV21" si="130">IF(GB14="","",MID(GB14,FIND("(",GB14)+1,4))</f>
        <v/>
      </c>
      <c r="FW14" s="104" t="str">
        <f t="shared" ref="FW14:FW21" si="131">IF(ISNUMBER(SEARCH("*female*",GB14)),"female",IF(ISNUMBER(SEARCH("*male*",GB14)),"male",""))</f>
        <v/>
      </c>
      <c r="FX14" s="105" t="str">
        <f t="shared" ref="FX14:FX21" si="132">IF(GB14="","",IF(ISERROR(MID(GB14,FIND("male,",GB14)+6,(FIND(")",GB14)-(FIND("male,",GB14)+6))))=TRUE,"missing/error",MID(GB14,FIND("male,",GB14)+6,(FIND(")",GB14)-(FIND("male,",GB14)+6)))))</f>
        <v/>
      </c>
      <c r="FY14" s="106" t="str">
        <f t="shared" ref="FY14:FY21" si="133">IF(FU14="","",(MID(FU14,(SEARCH("^^",SUBSTITUTE(FU14," ","^^",LEN(FU14)-LEN(SUBSTITUTE(FU14," ","")))))+1,99)&amp;"_"&amp;LEFT(FU14,FIND(" ",FU14)-1)&amp;"_"&amp;FV14))</f>
        <v/>
      </c>
      <c r="GA14" s="98"/>
      <c r="GB14" s="98"/>
      <c r="GC14" s="99" t="str">
        <f t="shared" ref="GC14:GC21" si="134">IF(GG14="","",GC$3)</f>
        <v/>
      </c>
      <c r="GD14" s="100" t="str">
        <f t="shared" ref="GD14:GD21" si="135">IF(GG14="","",GC$1)</f>
        <v/>
      </c>
      <c r="GE14" s="101" t="str">
        <f t="shared" ref="GE14:GE21" si="136">IF(GG14="","",GC$2)</f>
        <v/>
      </c>
      <c r="GF14" s="101" t="str">
        <f t="shared" ref="GF14:GF21" si="137">IF(GG14="","",GC$3)</f>
        <v/>
      </c>
      <c r="GG14" s="102" t="str">
        <f t="shared" ref="GG14:GG21" si="138">IF(GN14="","",IF(ISNUMBER(SEARCH(":",GN14)),MID(GN14,FIND(":",GN14)+2,FIND("(",GN14)-FIND(":",GN14)-3),LEFT(GN14,FIND("(",GN14)-2)))</f>
        <v/>
      </c>
      <c r="GH14" s="103" t="str">
        <f t="shared" ref="GH14:GH21" si="139">IF(GN14="","",MID(GN14,FIND("(",GN14)+1,4))</f>
        <v/>
      </c>
      <c r="GI14" s="104" t="str">
        <f t="shared" ref="GI14:GI21" si="140">IF(ISNUMBER(SEARCH("*female*",GN14)),"female",IF(ISNUMBER(SEARCH("*male*",GN14)),"male",""))</f>
        <v/>
      </c>
      <c r="GJ14" s="105" t="str">
        <f t="shared" ref="GJ14:GJ21" si="141">IF(GN14="","",IF(ISERROR(MID(GN14,FIND("male,",GN14)+6,(FIND(")",GN14)-(FIND("male,",GN14)+6))))=TRUE,"missing/error",MID(GN14,FIND("male,",GN14)+6,(FIND(")",GN14)-(FIND("male,",GN14)+6)))))</f>
        <v/>
      </c>
      <c r="GK14" s="106" t="str">
        <f t="shared" ref="GK14:GK21" si="142">IF(GG14="","",(MID(GG14,(SEARCH("^^",SUBSTITUTE(GG14," ","^^",LEN(GG14)-LEN(SUBSTITUTE(GG14," ","")))))+1,99)&amp;"_"&amp;LEFT(GG14,FIND(" ",GG14)-1)&amp;"_"&amp;GH14))</f>
        <v/>
      </c>
      <c r="GM14" s="98"/>
      <c r="GN14" s="98" t="s">
        <v>291</v>
      </c>
      <c r="GO14" s="99" t="str">
        <f t="shared" ref="GO14:GO21" si="143">IF(GS14="","",GO$3)</f>
        <v/>
      </c>
      <c r="GP14" s="100" t="str">
        <f t="shared" ref="GP14:GP21" si="144">IF(GS14="","",GO$1)</f>
        <v/>
      </c>
      <c r="GQ14" s="101" t="str">
        <f t="shared" ref="GQ14:GQ21" si="145">IF(GS14="","",GO$2)</f>
        <v/>
      </c>
      <c r="GR14" s="101" t="str">
        <f t="shared" ref="GR14:GR21" si="146">IF(GS14="","",GO$3)</f>
        <v/>
      </c>
      <c r="GS14" s="102" t="str">
        <f t="shared" ref="GS14:GS21" si="147">IF(GZ14="","",IF(ISNUMBER(SEARCH(":",GZ14)),MID(GZ14,FIND(":",GZ14)+2,FIND("(",GZ14)-FIND(":",GZ14)-3),LEFT(GZ14,FIND("(",GZ14)-2)))</f>
        <v/>
      </c>
      <c r="GT14" s="103" t="str">
        <f t="shared" ref="GT14:GT21" si="148">IF(GZ14="","",MID(GZ14,FIND("(",GZ14)+1,4))</f>
        <v/>
      </c>
      <c r="GU14" s="104" t="str">
        <f t="shared" ref="GU14:GU21" si="149">IF(ISNUMBER(SEARCH("*female*",GZ14)),"female",IF(ISNUMBER(SEARCH("*male*",GZ14)),"male",""))</f>
        <v/>
      </c>
      <c r="GV14" s="105" t="str">
        <f t="shared" ref="GV14:GV21" si="150">IF(GZ14="","",IF(ISERROR(MID(GZ14,FIND("male,",GZ14)+6,(FIND(")",GZ14)-(FIND("male,",GZ14)+6))))=TRUE,"missing/error",MID(GZ14,FIND("male,",GZ14)+6,(FIND(")",GZ14)-(FIND("male,",GZ14)+6)))))</f>
        <v/>
      </c>
      <c r="GW14" s="106" t="str">
        <f t="shared" ref="GW14:GW21" si="151">IF(GS14="","",(MID(GS14,(SEARCH("^^",SUBSTITUTE(GS14," ","^^",LEN(GS14)-LEN(SUBSTITUTE(GS14," ","")))))+1,99)&amp;"_"&amp;LEFT(GS14,FIND(" ",GS14)-1)&amp;"_"&amp;GT14))</f>
        <v/>
      </c>
      <c r="GY14" s="98"/>
      <c r="GZ14" s="98"/>
      <c r="HA14" s="99" t="str">
        <f t="shared" ref="HA14:HA21" si="152">IF(HE14="","",HA$3)</f>
        <v/>
      </c>
      <c r="HB14" s="100" t="str">
        <f t="shared" ref="HB14:HB21" si="153">IF(HE14="","",HA$1)</f>
        <v/>
      </c>
      <c r="HC14" s="101" t="str">
        <f t="shared" ref="HC14:HC21" si="154">IF(HE14="","",HA$2)</f>
        <v/>
      </c>
      <c r="HD14" s="101" t="str">
        <f t="shared" ref="HD14:HD21" si="155">IF(HE14="","",HA$3)</f>
        <v/>
      </c>
      <c r="HE14" s="102" t="str">
        <f t="shared" ref="HE14:HE21" si="156">IF(HL14="","",IF(ISNUMBER(SEARCH(":",HL14)),MID(HL14,FIND(":",HL14)+2,FIND("(",HL14)-FIND(":",HL14)-3),LEFT(HL14,FIND("(",HL14)-2)))</f>
        <v/>
      </c>
      <c r="HF14" s="103" t="str">
        <f t="shared" ref="HF14:HF21" si="157">IF(HL14="","",MID(HL14,FIND("(",HL14)+1,4))</f>
        <v/>
      </c>
      <c r="HG14" s="104" t="str">
        <f t="shared" ref="HG14:HG21" si="158">IF(ISNUMBER(SEARCH("*female*",HL14)),"female",IF(ISNUMBER(SEARCH("*male*",HL14)),"male",""))</f>
        <v/>
      </c>
      <c r="HH14" s="105" t="str">
        <f t="shared" ref="HH14:HH21" si="159">IF(HL14="","",IF(ISERROR(MID(HL14,FIND("male,",HL14)+6,(FIND(")",HL14)-(FIND("male,",HL14)+6))))=TRUE,"missing/error",MID(HL14,FIND("male,",HL14)+6,(FIND(")",HL14)-(FIND("male,",HL14)+6)))))</f>
        <v/>
      </c>
      <c r="HI14" s="106" t="str">
        <f t="shared" ref="HI14:HI21" si="160">IF(HE14="","",(MID(HE14,(SEARCH("^^",SUBSTITUTE(HE14," ","^^",LEN(HE14)-LEN(SUBSTITUTE(HE14," ","")))))+1,99)&amp;"_"&amp;LEFT(HE14,FIND(" ",HE14)-1)&amp;"_"&amp;HF14))</f>
        <v/>
      </c>
      <c r="HK14" s="98"/>
      <c r="HL14" s="98" t="s">
        <v>291</v>
      </c>
      <c r="HM14" s="99" t="str">
        <f t="shared" ref="HM14:HM21" si="161">IF(HQ14="","",HM$3)</f>
        <v/>
      </c>
      <c r="HN14" s="100" t="str">
        <f t="shared" ref="HN14:HN21" si="162">IF(HQ14="","",HM$1)</f>
        <v/>
      </c>
      <c r="HO14" s="101" t="str">
        <f t="shared" ref="HO14:HO21" si="163">IF(HQ14="","",HM$2)</f>
        <v/>
      </c>
      <c r="HP14" s="101" t="str">
        <f t="shared" ref="HP14:HP21" si="164">IF(HQ14="","",HM$3)</f>
        <v/>
      </c>
      <c r="HQ14" s="102" t="str">
        <f t="shared" ref="HQ14:HQ21" si="165">IF(HX14="","",IF(ISNUMBER(SEARCH(":",HX14)),MID(HX14,FIND(":",HX14)+2,FIND("(",HX14)-FIND(":",HX14)-3),LEFT(HX14,FIND("(",HX14)-2)))</f>
        <v/>
      </c>
      <c r="HR14" s="103" t="str">
        <f t="shared" ref="HR14:HR21" si="166">IF(HX14="","",MID(HX14,FIND("(",HX14)+1,4))</f>
        <v/>
      </c>
      <c r="HS14" s="104" t="str">
        <f t="shared" ref="HS14:HS21" si="167">IF(ISNUMBER(SEARCH("*female*",HX14)),"female",IF(ISNUMBER(SEARCH("*male*",HX14)),"male",""))</f>
        <v/>
      </c>
      <c r="HT14" s="105" t="str">
        <f t="shared" ref="HT14:HT21" si="168">IF(HX14="","",IF(ISERROR(MID(HX14,FIND("male,",HX14)+6,(FIND(")",HX14)-(FIND("male,",HX14)+6))))=TRUE,"missing/error",MID(HX14,FIND("male,",HX14)+6,(FIND(")",HX14)-(FIND("male,",HX14)+6)))))</f>
        <v/>
      </c>
      <c r="HU14" s="106" t="str">
        <f t="shared" ref="HU14:HU21" si="169">IF(HQ14="","",(MID(HQ14,(SEARCH("^^",SUBSTITUTE(HQ14," ","^^",LEN(HQ14)-LEN(SUBSTITUTE(HQ14," ","")))))+1,99)&amp;"_"&amp;LEFT(HQ14,FIND(" ",HQ14)-1)&amp;"_"&amp;HR14))</f>
        <v/>
      </c>
      <c r="HW14" s="98"/>
      <c r="HX14" s="98"/>
      <c r="HY14" s="99" t="str">
        <f t="shared" ref="HY14:HY21" si="170">IF(IC14="","",HY$3)</f>
        <v/>
      </c>
      <c r="HZ14" s="100" t="str">
        <f t="shared" ref="HZ14:HZ21" si="171">IF(IC14="","",HY$1)</f>
        <v/>
      </c>
      <c r="IA14" s="101" t="str">
        <f t="shared" ref="IA14:IA21" si="172">IF(IC14="","",HY$2)</f>
        <v/>
      </c>
      <c r="IB14" s="101" t="str">
        <f t="shared" ref="IB14:IB21" si="173">IF(IC14="","",HY$3)</f>
        <v/>
      </c>
      <c r="IC14" s="102" t="str">
        <f t="shared" ref="IC14:IC21" si="174">IF(IJ14="","",IF(ISNUMBER(SEARCH(":",IJ14)),MID(IJ14,FIND(":",IJ14)+2,FIND("(",IJ14)-FIND(":",IJ14)-3),LEFT(IJ14,FIND("(",IJ14)-2)))</f>
        <v/>
      </c>
      <c r="ID14" s="103" t="str">
        <f t="shared" ref="ID14:ID21" si="175">IF(IJ14="","",MID(IJ14,FIND("(",IJ14)+1,4))</f>
        <v/>
      </c>
      <c r="IE14" s="104" t="str">
        <f t="shared" ref="IE14:IE21" si="176">IF(ISNUMBER(SEARCH("*female*",IJ14)),"female",IF(ISNUMBER(SEARCH("*male*",IJ14)),"male",""))</f>
        <v/>
      </c>
      <c r="IF14" s="105" t="str">
        <f t="shared" ref="IF14:IF21" si="177">IF(IJ14="","",IF(ISERROR(MID(IJ14,FIND("male,",IJ14)+6,(FIND(")",IJ14)-(FIND("male,",IJ14)+6))))=TRUE,"missing/error",MID(IJ14,FIND("male,",IJ14)+6,(FIND(")",IJ14)-(FIND("male,",IJ14)+6)))))</f>
        <v/>
      </c>
      <c r="IG14" s="106" t="str">
        <f t="shared" ref="IG14:IG21" si="178">IF(IC14="","",(MID(IC14,(SEARCH("^^",SUBSTITUTE(IC14," ","^^",LEN(IC14)-LEN(SUBSTITUTE(IC14," ","")))))+1,99)&amp;"_"&amp;LEFT(IC14,FIND(" ",IC14)-1)&amp;"_"&amp;ID14))</f>
        <v/>
      </c>
      <c r="II14" s="98"/>
      <c r="IJ14" s="98"/>
      <c r="IK14" s="99" t="str">
        <f t="shared" ref="IK14:IK21" si="179">IF(IO14="","",IK$3)</f>
        <v/>
      </c>
      <c r="IL14" s="100" t="str">
        <f t="shared" ref="IL14:IL21" si="180">IF(IO14="","",IK$1)</f>
        <v/>
      </c>
      <c r="IM14" s="101" t="str">
        <f t="shared" ref="IM14:IM21" si="181">IF(IO14="","",IK$2)</f>
        <v/>
      </c>
      <c r="IN14" s="101" t="str">
        <f t="shared" ref="IN14:IN21" si="182">IF(IO14="","",IK$3)</f>
        <v/>
      </c>
      <c r="IO14" s="102" t="str">
        <f t="shared" ref="IO14:IO21" si="183">IF(IV14="","",IF(ISNUMBER(SEARCH(":",IV14)),MID(IV14,FIND(":",IV14)+2,FIND("(",IV14)-FIND(":",IV14)-3),LEFT(IV14,FIND("(",IV14)-2)))</f>
        <v/>
      </c>
      <c r="IP14" s="103" t="str">
        <f t="shared" ref="IP14:IP21" si="184">IF(IV14="","",MID(IV14,FIND("(",IV14)+1,4))</f>
        <v/>
      </c>
      <c r="IQ14" s="104" t="str">
        <f t="shared" ref="IQ14:IQ21" si="185">IF(ISNUMBER(SEARCH("*female*",IV14)),"female",IF(ISNUMBER(SEARCH("*male*",IV14)),"male",""))</f>
        <v/>
      </c>
      <c r="IR14" s="105" t="str">
        <f t="shared" ref="IR14:IR21" si="186">IF(IV14="","",IF(ISERROR(MID(IV14,FIND("male,",IV14)+6,(FIND(")",IV14)-(FIND("male,",IV14)+6))))=TRUE,"missing/error",MID(IV14,FIND("male,",IV14)+6,(FIND(")",IV14)-(FIND("male,",IV14)+6)))))</f>
        <v/>
      </c>
      <c r="IS14" s="106" t="str">
        <f t="shared" ref="IS14:IS21" si="187">IF(IO14="","",(MID(IO14,(SEARCH("^^",SUBSTITUTE(IO14," ","^^",LEN(IO14)-LEN(SUBSTITUTE(IO14," ","")))))+1,99)&amp;"_"&amp;LEFT(IO14,FIND(" ",IO14)-1)&amp;"_"&amp;IP14))</f>
        <v/>
      </c>
      <c r="IU14" s="98"/>
      <c r="IV14" s="98"/>
      <c r="IW14" s="99" t="str">
        <f t="shared" ref="IW14:IW21" si="188">IF(JA14="","",IW$3)</f>
        <v/>
      </c>
      <c r="IX14" s="100" t="str">
        <f t="shared" ref="IX14:IX21" si="189">IF(JA14="","",IW$1)</f>
        <v/>
      </c>
      <c r="IY14" s="101" t="str">
        <f t="shared" ref="IY14:IY21" si="190">IF(JA14="","",IW$2)</f>
        <v/>
      </c>
      <c r="IZ14" s="101" t="str">
        <f t="shared" ref="IZ14:IZ21" si="191">IF(JA14="","",IW$3)</f>
        <v/>
      </c>
      <c r="JA14" s="102" t="str">
        <f t="shared" ref="JA14:JA21" si="192">IF(JH14="","",IF(ISNUMBER(SEARCH(":",JH14)),MID(JH14,FIND(":",JH14)+2,FIND("(",JH14)-FIND(":",JH14)-3),LEFT(JH14,FIND("(",JH14)-2)))</f>
        <v/>
      </c>
      <c r="JB14" s="103" t="str">
        <f t="shared" ref="JB14:JB21" si="193">IF(JH14="","",MID(JH14,FIND("(",JH14)+1,4))</f>
        <v/>
      </c>
      <c r="JC14" s="104" t="str">
        <f t="shared" ref="JC14:JC21" si="194">IF(ISNUMBER(SEARCH("*female*",JH14)),"female",IF(ISNUMBER(SEARCH("*male*",JH14)),"male",""))</f>
        <v/>
      </c>
      <c r="JD14" s="105" t="str">
        <f t="shared" ref="JD14:JD21" si="195">IF(JH14="","",IF(ISERROR(MID(JH14,FIND("male,",JH14)+6,(FIND(")",JH14)-(FIND("male,",JH14)+6))))=TRUE,"missing/error",MID(JH14,FIND("male,",JH14)+6,(FIND(")",JH14)-(FIND("male,",JH14)+6)))))</f>
        <v/>
      </c>
      <c r="JE14" s="106" t="str">
        <f t="shared" ref="JE14:JE21" si="196">IF(JA14="","",(MID(JA14,(SEARCH("^^",SUBSTITUTE(JA14," ","^^",LEN(JA14)-LEN(SUBSTITUTE(JA14," ","")))))+1,99)&amp;"_"&amp;LEFT(JA14,FIND(" ",JA14)-1)&amp;"_"&amp;JB14))</f>
        <v/>
      </c>
      <c r="JG14" s="98"/>
      <c r="JH14" s="98"/>
      <c r="JI14" s="99" t="str">
        <f t="shared" ref="JI14:JI21" si="197">IF(JM14="","",JI$3)</f>
        <v/>
      </c>
      <c r="JJ14" s="100" t="str">
        <f t="shared" ref="JJ14:JJ21" si="198">IF(JM14="","",JI$1)</f>
        <v/>
      </c>
      <c r="JK14" s="101" t="str">
        <f t="shared" ref="JK14:JK21" si="199">IF(JM14="","",JI$2)</f>
        <v/>
      </c>
      <c r="JL14" s="101" t="str">
        <f t="shared" ref="JL14:JL21" si="200">IF(JM14="","",JI$3)</f>
        <v/>
      </c>
      <c r="JM14" s="102" t="str">
        <f t="shared" ref="JM14:JM21" si="201">IF(JT14="","",IF(ISNUMBER(SEARCH(":",JT14)),MID(JT14,FIND(":",JT14)+2,FIND("(",JT14)-FIND(":",JT14)-3),LEFT(JT14,FIND("(",JT14)-2)))</f>
        <v/>
      </c>
      <c r="JN14" s="103" t="str">
        <f t="shared" ref="JN14:JN21" si="202">IF(JT14="","",MID(JT14,FIND("(",JT14)+1,4))</f>
        <v/>
      </c>
      <c r="JO14" s="104" t="str">
        <f t="shared" ref="JO14:JO21" si="203">IF(ISNUMBER(SEARCH("*female*",JT14)),"female",IF(ISNUMBER(SEARCH("*male*",JT14)),"male",""))</f>
        <v/>
      </c>
      <c r="JP14" s="105" t="str">
        <f t="shared" ref="JP14:JP21" si="204">IF(JT14="","",IF(ISERROR(MID(JT14,FIND("male,",JT14)+6,(FIND(")",JT14)-(FIND("male,",JT14)+6))))=TRUE,"missing/error",MID(JT14,FIND("male,",JT14)+6,(FIND(")",JT14)-(FIND("male,",JT14)+6)))))</f>
        <v/>
      </c>
      <c r="JQ14" s="106" t="str">
        <f t="shared" ref="JQ14:JQ21" si="205">IF(JM14="","",(MID(JM14,(SEARCH("^^",SUBSTITUTE(JM14," ","^^",LEN(JM14)-LEN(SUBSTITUTE(JM14," ","")))))+1,99)&amp;"_"&amp;LEFT(JM14,FIND(" ",JM14)-1)&amp;"_"&amp;JN14))</f>
        <v/>
      </c>
      <c r="JS14" s="98"/>
      <c r="JT14" s="98"/>
      <c r="JU14" s="99" t="str">
        <f t="shared" ref="JU14:JU21" si="206">IF(JY14="","",JU$3)</f>
        <v/>
      </c>
      <c r="JV14" s="100" t="str">
        <f t="shared" ref="JV14:JV21" si="207">IF(JY14="","",JU$1)</f>
        <v/>
      </c>
      <c r="JW14" s="101" t="str">
        <f t="shared" ref="JW14:JW21" si="208">IF(JY14="","",JU$2)</f>
        <v/>
      </c>
      <c r="JX14" s="101" t="str">
        <f t="shared" ref="JX14:JX21" si="209">IF(JY14="","",JU$3)</f>
        <v/>
      </c>
      <c r="JY14" s="102" t="str">
        <f t="shared" ref="JY14:JY21" si="210">IF(KF14="","",IF(ISNUMBER(SEARCH(":",KF14)),MID(KF14,FIND(":",KF14)+2,FIND("(",KF14)-FIND(":",KF14)-3),LEFT(KF14,FIND("(",KF14)-2)))</f>
        <v/>
      </c>
      <c r="JZ14" s="103" t="str">
        <f t="shared" ref="JZ14:JZ21" si="211">IF(KF14="","",MID(KF14,FIND("(",KF14)+1,4))</f>
        <v/>
      </c>
      <c r="KA14" s="104" t="str">
        <f t="shared" ref="KA14:KA21" si="212">IF(ISNUMBER(SEARCH("*female*",KF14)),"female",IF(ISNUMBER(SEARCH("*male*",KF14)),"male",""))</f>
        <v/>
      </c>
      <c r="KB14" s="105" t="str">
        <f t="shared" ref="KB14:KB21" si="213">IF(KF14="","",IF(ISERROR(MID(KF14,FIND("male,",KF14)+6,(FIND(")",KF14)-(FIND("male,",KF14)+6))))=TRUE,"missing/error",MID(KF14,FIND("male,",KF14)+6,(FIND(")",KF14)-(FIND("male,",KF14)+6)))))</f>
        <v/>
      </c>
      <c r="KC14" s="106" t="str">
        <f t="shared" ref="KC14:KC21" si="214">IF(JY14="","",(MID(JY14,(SEARCH("^^",SUBSTITUTE(JY14," ","^^",LEN(JY14)-LEN(SUBSTITUTE(JY14," ","")))))+1,99)&amp;"_"&amp;LEFT(JY14,FIND(" ",JY14)-1)&amp;"_"&amp;JZ14))</f>
        <v/>
      </c>
      <c r="KE14" s="98"/>
      <c r="KF14" s="98"/>
    </row>
    <row r="15" spans="1:292" ht="13.5" customHeight="1" x14ac:dyDescent="0.25">
      <c r="A15" s="16"/>
      <c r="B15" s="98" t="s">
        <v>653</v>
      </c>
      <c r="D15" s="229"/>
      <c r="E15" s="99" t="str">
        <f t="shared" si="0"/>
        <v/>
      </c>
      <c r="F15" s="100" t="str">
        <f t="shared" si="1"/>
        <v/>
      </c>
      <c r="G15" s="101" t="str">
        <f t="shared" si="26"/>
        <v/>
      </c>
      <c r="H15" s="101" t="str">
        <f t="shared" si="24"/>
        <v/>
      </c>
      <c r="I15" s="102" t="str">
        <f t="shared" si="2"/>
        <v/>
      </c>
      <c r="J15" s="103" t="str">
        <f t="shared" si="3"/>
        <v/>
      </c>
      <c r="K15" s="104" t="str">
        <f t="shared" si="4"/>
        <v/>
      </c>
      <c r="L15" s="105" t="str">
        <f t="shared" si="5"/>
        <v/>
      </c>
      <c r="M15" s="106" t="str">
        <f t="shared" si="6"/>
        <v/>
      </c>
      <c r="O15" s="98"/>
      <c r="P15" s="229"/>
      <c r="Q15" s="99" t="str">
        <f t="shared" si="27"/>
        <v/>
      </c>
      <c r="R15" s="100" t="str">
        <f t="shared" si="28"/>
        <v/>
      </c>
      <c r="S15" s="101" t="str">
        <f t="shared" si="29"/>
        <v/>
      </c>
      <c r="T15" s="101" t="str">
        <f t="shared" si="30"/>
        <v/>
      </c>
      <c r="U15" s="102" t="str">
        <f t="shared" si="31"/>
        <v/>
      </c>
      <c r="V15" s="103" t="str">
        <f t="shared" si="32"/>
        <v/>
      </c>
      <c r="W15" s="104" t="str">
        <f t="shared" si="33"/>
        <v/>
      </c>
      <c r="X15" s="105" t="str">
        <f t="shared" si="7"/>
        <v/>
      </c>
      <c r="Y15" s="106" t="str">
        <f t="shared" si="34"/>
        <v/>
      </c>
      <c r="AA15" s="98"/>
      <c r="AB15" s="98"/>
      <c r="AC15" s="99" t="str">
        <f>IF(AG15="","",AC$3)</f>
        <v/>
      </c>
      <c r="AD15" s="100" t="str">
        <f t="shared" si="35"/>
        <v/>
      </c>
      <c r="AE15" s="101" t="str">
        <f t="shared" si="36"/>
        <v/>
      </c>
      <c r="AF15" s="101" t="str">
        <f t="shared" si="25"/>
        <v/>
      </c>
      <c r="AG15" s="102" t="str">
        <f t="shared" si="8"/>
        <v/>
      </c>
      <c r="AH15" s="103" t="str">
        <f t="shared" si="37"/>
        <v/>
      </c>
      <c r="AI15" s="104" t="str">
        <f t="shared" si="38"/>
        <v/>
      </c>
      <c r="AJ15" s="105" t="str">
        <f t="shared" si="9"/>
        <v/>
      </c>
      <c r="AK15" s="106" t="str">
        <f t="shared" si="10"/>
        <v/>
      </c>
      <c r="AM15" s="98"/>
      <c r="AN15" s="98"/>
      <c r="AO15" s="99" t="str">
        <f t="shared" si="12"/>
        <v/>
      </c>
      <c r="AP15" s="100" t="str">
        <f t="shared" si="39"/>
        <v/>
      </c>
      <c r="AQ15" s="101" t="str">
        <f t="shared" si="13"/>
        <v/>
      </c>
      <c r="AR15" s="101" t="str">
        <f t="shared" si="14"/>
        <v/>
      </c>
      <c r="AS15" s="102" t="str">
        <f t="shared" si="40"/>
        <v/>
      </c>
      <c r="AT15" s="103" t="str">
        <f t="shared" si="41"/>
        <v/>
      </c>
      <c r="AU15" s="104" t="str">
        <f t="shared" si="42"/>
        <v/>
      </c>
      <c r="AV15" s="105" t="str">
        <f t="shared" si="43"/>
        <v/>
      </c>
      <c r="AW15" s="106" t="str">
        <f t="shared" si="44"/>
        <v/>
      </c>
      <c r="AY15" s="98"/>
      <c r="AZ15" s="98"/>
      <c r="BA15" s="99" t="str">
        <f t="shared" si="15"/>
        <v/>
      </c>
      <c r="BB15" s="100" t="str">
        <f t="shared" si="16"/>
        <v/>
      </c>
      <c r="BC15" s="101" t="str">
        <f t="shared" si="17"/>
        <v/>
      </c>
      <c r="BD15" s="101" t="str">
        <f t="shared" si="18"/>
        <v/>
      </c>
      <c r="BE15" s="102" t="str">
        <f t="shared" si="19"/>
        <v/>
      </c>
      <c r="BF15" s="103" t="str">
        <f t="shared" si="20"/>
        <v/>
      </c>
      <c r="BG15" s="104" t="str">
        <f t="shared" si="21"/>
        <v/>
      </c>
      <c r="BH15" s="105" t="str">
        <f t="shared" si="22"/>
        <v/>
      </c>
      <c r="BI15" s="106" t="str">
        <f t="shared" si="23"/>
        <v/>
      </c>
      <c r="BK15" s="98"/>
      <c r="BL15" s="98"/>
      <c r="BM15" s="99" t="str">
        <f t="shared" si="45"/>
        <v/>
      </c>
      <c r="BN15" s="100" t="str">
        <f t="shared" si="46"/>
        <v/>
      </c>
      <c r="BO15" s="101" t="str">
        <f t="shared" si="47"/>
        <v/>
      </c>
      <c r="BP15" s="101" t="str">
        <f t="shared" si="48"/>
        <v/>
      </c>
      <c r="BQ15" s="102" t="str">
        <f t="shared" si="49"/>
        <v/>
      </c>
      <c r="BR15" s="103" t="str">
        <f t="shared" si="50"/>
        <v/>
      </c>
      <c r="BS15" s="104" t="str">
        <f t="shared" si="51"/>
        <v/>
      </c>
      <c r="BT15" s="105" t="str">
        <f t="shared" si="52"/>
        <v/>
      </c>
      <c r="BU15" s="106" t="str">
        <f t="shared" si="53"/>
        <v/>
      </c>
      <c r="BW15" s="98"/>
      <c r="BX15" s="98"/>
      <c r="BY15" s="99" t="str">
        <f t="shared" si="54"/>
        <v/>
      </c>
      <c r="BZ15" s="100" t="str">
        <f t="shared" si="55"/>
        <v/>
      </c>
      <c r="CA15" s="101" t="str">
        <f t="shared" si="56"/>
        <v/>
      </c>
      <c r="CB15" s="101" t="str">
        <f t="shared" si="57"/>
        <v/>
      </c>
      <c r="CC15" s="102" t="str">
        <f t="shared" si="58"/>
        <v/>
      </c>
      <c r="CD15" s="103" t="str">
        <f t="shared" si="59"/>
        <v/>
      </c>
      <c r="CE15" s="104" t="str">
        <f t="shared" si="60"/>
        <v/>
      </c>
      <c r="CF15" s="105" t="str">
        <f t="shared" si="61"/>
        <v/>
      </c>
      <c r="CG15" s="106" t="str">
        <f t="shared" si="62"/>
        <v/>
      </c>
      <c r="CI15" s="98"/>
      <c r="CJ15" s="98"/>
      <c r="CK15" s="99" t="str">
        <f t="shared" si="63"/>
        <v/>
      </c>
      <c r="CL15" s="100" t="str">
        <f t="shared" si="64"/>
        <v/>
      </c>
      <c r="CM15" s="101" t="str">
        <f t="shared" si="65"/>
        <v/>
      </c>
      <c r="CN15" s="101" t="str">
        <f t="shared" si="66"/>
        <v/>
      </c>
      <c r="CO15" s="102" t="str">
        <f t="shared" si="67"/>
        <v/>
      </c>
      <c r="CP15" s="103" t="str">
        <f t="shared" si="68"/>
        <v/>
      </c>
      <c r="CQ15" s="104" t="str">
        <f t="shared" si="69"/>
        <v/>
      </c>
      <c r="CR15" s="105" t="str">
        <f t="shared" si="70"/>
        <v/>
      </c>
      <c r="CS15" s="106" t="str">
        <f t="shared" si="71"/>
        <v/>
      </c>
      <c r="CU15" s="98"/>
      <c r="CV15" s="98"/>
      <c r="CW15" s="99" t="str">
        <f t="shared" si="72"/>
        <v/>
      </c>
      <c r="CX15" s="100" t="str">
        <f t="shared" si="73"/>
        <v/>
      </c>
      <c r="CY15" s="101" t="str">
        <f t="shared" si="74"/>
        <v/>
      </c>
      <c r="CZ15" s="101" t="str">
        <f t="shared" si="75"/>
        <v/>
      </c>
      <c r="DA15" s="102" t="str">
        <f t="shared" si="76"/>
        <v/>
      </c>
      <c r="DB15" s="103" t="str">
        <f t="shared" si="77"/>
        <v/>
      </c>
      <c r="DC15" s="104" t="str">
        <f t="shared" si="78"/>
        <v/>
      </c>
      <c r="DD15" s="105" t="str">
        <f t="shared" si="79"/>
        <v/>
      </c>
      <c r="DE15" s="106" t="str">
        <f t="shared" si="80"/>
        <v/>
      </c>
      <c r="DG15" s="98"/>
      <c r="DH15" s="98"/>
      <c r="DI15" s="99" t="str">
        <f t="shared" si="81"/>
        <v/>
      </c>
      <c r="DJ15" s="100" t="str">
        <f t="shared" si="82"/>
        <v/>
      </c>
      <c r="DK15" s="101" t="str">
        <f t="shared" si="83"/>
        <v/>
      </c>
      <c r="DL15" s="101" t="str">
        <f t="shared" si="84"/>
        <v/>
      </c>
      <c r="DM15" s="102" t="str">
        <f t="shared" si="85"/>
        <v/>
      </c>
      <c r="DN15" s="103" t="str">
        <f t="shared" si="86"/>
        <v/>
      </c>
      <c r="DO15" s="104" t="str">
        <f t="shared" si="87"/>
        <v/>
      </c>
      <c r="DP15" s="105" t="str">
        <f t="shared" si="88"/>
        <v/>
      </c>
      <c r="DQ15" s="106" t="str">
        <f t="shared" si="89"/>
        <v/>
      </c>
      <c r="DS15" s="98"/>
      <c r="DT15" s="98"/>
      <c r="DU15" s="99" t="str">
        <f t="shared" si="90"/>
        <v/>
      </c>
      <c r="DV15" s="100" t="str">
        <f t="shared" si="91"/>
        <v/>
      </c>
      <c r="DW15" s="101" t="str">
        <f t="shared" si="92"/>
        <v/>
      </c>
      <c r="DX15" s="101" t="str">
        <f t="shared" si="93"/>
        <v/>
      </c>
      <c r="DY15" s="102" t="str">
        <f t="shared" si="94"/>
        <v/>
      </c>
      <c r="DZ15" s="103" t="str">
        <f t="shared" si="95"/>
        <v/>
      </c>
      <c r="EA15" s="104" t="str">
        <f t="shared" si="96"/>
        <v/>
      </c>
      <c r="EB15" s="105" t="str">
        <f t="shared" si="97"/>
        <v/>
      </c>
      <c r="EC15" s="106" t="str">
        <f t="shared" si="98"/>
        <v/>
      </c>
      <c r="EE15" s="98"/>
      <c r="EF15" s="98"/>
      <c r="EG15" s="99" t="str">
        <f t="shared" si="99"/>
        <v/>
      </c>
      <c r="EH15" s="100" t="str">
        <f t="shared" si="100"/>
        <v/>
      </c>
      <c r="EI15" s="101" t="str">
        <f t="shared" si="101"/>
        <v/>
      </c>
      <c r="EJ15" s="101" t="str">
        <f t="shared" si="102"/>
        <v/>
      </c>
      <c r="EK15" s="102" t="str">
        <f t="shared" si="103"/>
        <v/>
      </c>
      <c r="EL15" s="103" t="str">
        <f t="shared" si="104"/>
        <v/>
      </c>
      <c r="EM15" s="104" t="str">
        <f t="shared" si="105"/>
        <v/>
      </c>
      <c r="EN15" s="105" t="str">
        <f t="shared" si="106"/>
        <v/>
      </c>
      <c r="EO15" s="106" t="str">
        <f t="shared" si="107"/>
        <v/>
      </c>
      <c r="EQ15" s="98"/>
      <c r="ER15" s="98"/>
      <c r="ES15" s="99" t="str">
        <f t="shared" si="108"/>
        <v/>
      </c>
      <c r="ET15" s="100" t="str">
        <f t="shared" si="109"/>
        <v/>
      </c>
      <c r="EU15" s="101" t="str">
        <f t="shared" si="110"/>
        <v/>
      </c>
      <c r="EV15" s="101" t="str">
        <f t="shared" si="111"/>
        <v/>
      </c>
      <c r="EW15" s="102" t="str">
        <f t="shared" si="112"/>
        <v/>
      </c>
      <c r="EX15" s="103" t="str">
        <f t="shared" si="113"/>
        <v/>
      </c>
      <c r="EY15" s="104" t="str">
        <f t="shared" si="114"/>
        <v/>
      </c>
      <c r="EZ15" s="105" t="str">
        <f t="shared" si="115"/>
        <v/>
      </c>
      <c r="FA15" s="106" t="str">
        <f t="shared" si="116"/>
        <v/>
      </c>
      <c r="FC15" s="98"/>
      <c r="FD15" s="98"/>
      <c r="FE15" s="99" t="str">
        <f t="shared" si="117"/>
        <v/>
      </c>
      <c r="FF15" s="100" t="str">
        <f t="shared" si="118"/>
        <v/>
      </c>
      <c r="FG15" s="101" t="str">
        <f t="shared" si="119"/>
        <v/>
      </c>
      <c r="FH15" s="101" t="str">
        <f t="shared" si="120"/>
        <v/>
      </c>
      <c r="FI15" s="102" t="str">
        <f t="shared" si="121"/>
        <v/>
      </c>
      <c r="FJ15" s="103" t="str">
        <f t="shared" si="122"/>
        <v/>
      </c>
      <c r="FK15" s="104" t="str">
        <f t="shared" si="123"/>
        <v/>
      </c>
      <c r="FL15" s="105" t="str">
        <f t="shared" si="124"/>
        <v/>
      </c>
      <c r="FM15" s="106" t="str">
        <f t="shared" si="125"/>
        <v/>
      </c>
      <c r="FO15" s="98"/>
      <c r="FP15" s="98"/>
      <c r="FQ15" s="99" t="str">
        <f>IF(FU15="","",#REF!)</f>
        <v/>
      </c>
      <c r="FR15" s="100" t="str">
        <f t="shared" si="126"/>
        <v/>
      </c>
      <c r="FS15" s="101" t="str">
        <f t="shared" si="127"/>
        <v/>
      </c>
      <c r="FT15" s="101" t="str">
        <f t="shared" si="128"/>
        <v/>
      </c>
      <c r="FU15" s="102" t="str">
        <f t="shared" si="129"/>
        <v/>
      </c>
      <c r="FV15" s="103" t="str">
        <f t="shared" si="130"/>
        <v/>
      </c>
      <c r="FW15" s="104" t="str">
        <f t="shared" si="131"/>
        <v/>
      </c>
      <c r="FX15" s="105" t="str">
        <f t="shared" si="132"/>
        <v/>
      </c>
      <c r="FY15" s="106" t="str">
        <f t="shared" si="133"/>
        <v/>
      </c>
      <c r="GA15" s="98"/>
      <c r="GB15" s="98"/>
      <c r="GC15" s="99" t="str">
        <f t="shared" si="134"/>
        <v/>
      </c>
      <c r="GD15" s="100" t="str">
        <f t="shared" si="135"/>
        <v/>
      </c>
      <c r="GE15" s="101" t="str">
        <f t="shared" si="136"/>
        <v/>
      </c>
      <c r="GF15" s="101" t="str">
        <f t="shared" si="137"/>
        <v/>
      </c>
      <c r="GG15" s="102" t="str">
        <f t="shared" si="138"/>
        <v/>
      </c>
      <c r="GH15" s="103" t="str">
        <f t="shared" si="139"/>
        <v/>
      </c>
      <c r="GI15" s="104" t="str">
        <f t="shared" si="140"/>
        <v/>
      </c>
      <c r="GJ15" s="105" t="str">
        <f t="shared" si="141"/>
        <v/>
      </c>
      <c r="GK15" s="106" t="str">
        <f t="shared" si="142"/>
        <v/>
      </c>
      <c r="GM15" s="98"/>
      <c r="GN15" s="98" t="s">
        <v>291</v>
      </c>
      <c r="GO15" s="99" t="str">
        <f t="shared" si="143"/>
        <v/>
      </c>
      <c r="GP15" s="100" t="str">
        <f t="shared" si="144"/>
        <v/>
      </c>
      <c r="GQ15" s="101" t="str">
        <f t="shared" si="145"/>
        <v/>
      </c>
      <c r="GR15" s="101" t="str">
        <f t="shared" si="146"/>
        <v/>
      </c>
      <c r="GS15" s="102" t="str">
        <f t="shared" si="147"/>
        <v/>
      </c>
      <c r="GT15" s="103" t="str">
        <f t="shared" si="148"/>
        <v/>
      </c>
      <c r="GU15" s="104" t="str">
        <f t="shared" si="149"/>
        <v/>
      </c>
      <c r="GV15" s="105" t="str">
        <f t="shared" si="150"/>
        <v/>
      </c>
      <c r="GW15" s="106" t="str">
        <f t="shared" si="151"/>
        <v/>
      </c>
      <c r="GY15" s="98"/>
      <c r="GZ15" s="98"/>
      <c r="HA15" s="99" t="str">
        <f t="shared" si="152"/>
        <v/>
      </c>
      <c r="HB15" s="100" t="str">
        <f t="shared" si="153"/>
        <v/>
      </c>
      <c r="HC15" s="101" t="str">
        <f t="shared" si="154"/>
        <v/>
      </c>
      <c r="HD15" s="101" t="str">
        <f t="shared" si="155"/>
        <v/>
      </c>
      <c r="HE15" s="102" t="str">
        <f t="shared" si="156"/>
        <v/>
      </c>
      <c r="HF15" s="103" t="str">
        <f t="shared" si="157"/>
        <v/>
      </c>
      <c r="HG15" s="104" t="str">
        <f t="shared" si="158"/>
        <v/>
      </c>
      <c r="HH15" s="105" t="str">
        <f t="shared" si="159"/>
        <v/>
      </c>
      <c r="HI15" s="106" t="str">
        <f t="shared" si="160"/>
        <v/>
      </c>
      <c r="HK15" s="98"/>
      <c r="HL15" s="98" t="s">
        <v>291</v>
      </c>
      <c r="HM15" s="99" t="str">
        <f t="shared" si="161"/>
        <v/>
      </c>
      <c r="HN15" s="100" t="str">
        <f t="shared" si="162"/>
        <v/>
      </c>
      <c r="HO15" s="101" t="str">
        <f t="shared" si="163"/>
        <v/>
      </c>
      <c r="HP15" s="101" t="str">
        <f t="shared" si="164"/>
        <v/>
      </c>
      <c r="HQ15" s="102" t="str">
        <f t="shared" si="165"/>
        <v/>
      </c>
      <c r="HR15" s="103" t="str">
        <f t="shared" si="166"/>
        <v/>
      </c>
      <c r="HS15" s="104" t="str">
        <f t="shared" si="167"/>
        <v/>
      </c>
      <c r="HT15" s="105" t="str">
        <f t="shared" si="168"/>
        <v/>
      </c>
      <c r="HU15" s="106" t="str">
        <f t="shared" si="169"/>
        <v/>
      </c>
      <c r="HW15" s="98"/>
      <c r="HX15" s="98"/>
      <c r="HY15" s="99" t="str">
        <f t="shared" si="170"/>
        <v/>
      </c>
      <c r="HZ15" s="100" t="str">
        <f t="shared" si="171"/>
        <v/>
      </c>
      <c r="IA15" s="101" t="str">
        <f t="shared" si="172"/>
        <v/>
      </c>
      <c r="IB15" s="101" t="str">
        <f t="shared" si="173"/>
        <v/>
      </c>
      <c r="IC15" s="102" t="str">
        <f t="shared" si="174"/>
        <v/>
      </c>
      <c r="ID15" s="103" t="str">
        <f t="shared" si="175"/>
        <v/>
      </c>
      <c r="IE15" s="104" t="str">
        <f t="shared" si="176"/>
        <v/>
      </c>
      <c r="IF15" s="105" t="str">
        <f t="shared" si="177"/>
        <v/>
      </c>
      <c r="IG15" s="106" t="str">
        <f t="shared" si="178"/>
        <v/>
      </c>
      <c r="II15" s="98"/>
      <c r="IJ15" s="98"/>
      <c r="IK15" s="99" t="str">
        <f t="shared" si="179"/>
        <v/>
      </c>
      <c r="IL15" s="100" t="str">
        <f t="shared" si="180"/>
        <v/>
      </c>
      <c r="IM15" s="101" t="str">
        <f t="shared" si="181"/>
        <v/>
      </c>
      <c r="IN15" s="101" t="str">
        <f t="shared" si="182"/>
        <v/>
      </c>
      <c r="IO15" s="102" t="str">
        <f t="shared" si="183"/>
        <v/>
      </c>
      <c r="IP15" s="103" t="str">
        <f t="shared" si="184"/>
        <v/>
      </c>
      <c r="IQ15" s="104" t="str">
        <f t="shared" si="185"/>
        <v/>
      </c>
      <c r="IR15" s="105" t="str">
        <f t="shared" si="186"/>
        <v/>
      </c>
      <c r="IS15" s="106" t="str">
        <f t="shared" si="187"/>
        <v/>
      </c>
      <c r="IU15" s="98"/>
      <c r="IV15" s="98"/>
      <c r="IW15" s="99" t="str">
        <f t="shared" si="188"/>
        <v/>
      </c>
      <c r="IX15" s="100" t="str">
        <f t="shared" si="189"/>
        <v/>
      </c>
      <c r="IY15" s="101" t="str">
        <f t="shared" si="190"/>
        <v/>
      </c>
      <c r="IZ15" s="101" t="str">
        <f t="shared" si="191"/>
        <v/>
      </c>
      <c r="JA15" s="102" t="str">
        <f t="shared" si="192"/>
        <v/>
      </c>
      <c r="JB15" s="103" t="str">
        <f t="shared" si="193"/>
        <v/>
      </c>
      <c r="JC15" s="104" t="str">
        <f t="shared" si="194"/>
        <v/>
      </c>
      <c r="JD15" s="105" t="str">
        <f t="shared" si="195"/>
        <v/>
      </c>
      <c r="JE15" s="106" t="str">
        <f t="shared" si="196"/>
        <v/>
      </c>
      <c r="JG15" s="98"/>
      <c r="JH15" s="98"/>
      <c r="JI15" s="99" t="str">
        <f t="shared" si="197"/>
        <v/>
      </c>
      <c r="JJ15" s="100" t="str">
        <f t="shared" si="198"/>
        <v/>
      </c>
      <c r="JK15" s="101" t="str">
        <f t="shared" si="199"/>
        <v/>
      </c>
      <c r="JL15" s="101" t="str">
        <f t="shared" si="200"/>
        <v/>
      </c>
      <c r="JM15" s="102" t="str">
        <f t="shared" si="201"/>
        <v/>
      </c>
      <c r="JN15" s="103" t="str">
        <f t="shared" si="202"/>
        <v/>
      </c>
      <c r="JO15" s="104" t="str">
        <f t="shared" si="203"/>
        <v/>
      </c>
      <c r="JP15" s="105" t="str">
        <f t="shared" si="204"/>
        <v/>
      </c>
      <c r="JQ15" s="106" t="str">
        <f t="shared" si="205"/>
        <v/>
      </c>
      <c r="JS15" s="98"/>
      <c r="JT15" s="98"/>
      <c r="JU15" s="99" t="str">
        <f t="shared" si="206"/>
        <v/>
      </c>
      <c r="JV15" s="100" t="str">
        <f t="shared" si="207"/>
        <v/>
      </c>
      <c r="JW15" s="101" t="str">
        <f t="shared" si="208"/>
        <v/>
      </c>
      <c r="JX15" s="101" t="str">
        <f t="shared" si="209"/>
        <v/>
      </c>
      <c r="JY15" s="102" t="str">
        <f t="shared" si="210"/>
        <v/>
      </c>
      <c r="JZ15" s="103" t="str">
        <f t="shared" si="211"/>
        <v/>
      </c>
      <c r="KA15" s="104" t="str">
        <f t="shared" si="212"/>
        <v/>
      </c>
      <c r="KB15" s="105" t="str">
        <f t="shared" si="213"/>
        <v/>
      </c>
      <c r="KC15" s="106" t="str">
        <f t="shared" si="214"/>
        <v/>
      </c>
      <c r="KE15" s="98"/>
      <c r="KF15" s="98"/>
    </row>
    <row r="16" spans="1:292" ht="13.5" customHeight="1" x14ac:dyDescent="0.25">
      <c r="A16" s="16"/>
      <c r="B16" s="98" t="s">
        <v>652</v>
      </c>
      <c r="D16" s="229"/>
      <c r="E16" s="99" t="str">
        <f t="shared" si="0"/>
        <v/>
      </c>
      <c r="F16" s="100" t="str">
        <f t="shared" si="1"/>
        <v/>
      </c>
      <c r="G16" s="101" t="str">
        <f t="shared" si="26"/>
        <v/>
      </c>
      <c r="H16" s="101" t="str">
        <f t="shared" si="24"/>
        <v/>
      </c>
      <c r="I16" s="102" t="str">
        <f t="shared" si="2"/>
        <v/>
      </c>
      <c r="J16" s="103" t="str">
        <f t="shared" si="3"/>
        <v/>
      </c>
      <c r="K16" s="104" t="str">
        <f t="shared" si="4"/>
        <v/>
      </c>
      <c r="L16" s="105" t="str">
        <f t="shared" si="5"/>
        <v/>
      </c>
      <c r="M16" s="106" t="str">
        <f t="shared" si="6"/>
        <v/>
      </c>
      <c r="O16" s="98"/>
      <c r="P16" s="229"/>
      <c r="Q16" s="99" t="str">
        <f t="shared" si="27"/>
        <v/>
      </c>
      <c r="R16" s="100" t="str">
        <f t="shared" si="28"/>
        <v/>
      </c>
      <c r="S16" s="101" t="str">
        <f t="shared" si="29"/>
        <v/>
      </c>
      <c r="T16" s="101" t="str">
        <f t="shared" si="30"/>
        <v/>
      </c>
      <c r="U16" s="102" t="str">
        <f t="shared" si="31"/>
        <v/>
      </c>
      <c r="V16" s="103" t="str">
        <f t="shared" si="32"/>
        <v/>
      </c>
      <c r="W16" s="104" t="str">
        <f t="shared" si="33"/>
        <v/>
      </c>
      <c r="X16" s="105" t="str">
        <f t="shared" si="7"/>
        <v/>
      </c>
      <c r="Y16" s="106" t="str">
        <f t="shared" si="34"/>
        <v/>
      </c>
      <c r="AA16" s="98"/>
      <c r="AB16" s="98"/>
      <c r="AC16" s="99" t="str">
        <f>IF(AG16="","",AC$3)</f>
        <v/>
      </c>
      <c r="AD16" s="100" t="str">
        <f t="shared" si="35"/>
        <v/>
      </c>
      <c r="AE16" s="101" t="str">
        <f t="shared" si="36"/>
        <v/>
      </c>
      <c r="AF16" s="101" t="str">
        <f t="shared" si="25"/>
        <v/>
      </c>
      <c r="AG16" s="102" t="str">
        <f t="shared" si="8"/>
        <v/>
      </c>
      <c r="AH16" s="103" t="str">
        <f t="shared" si="37"/>
        <v/>
      </c>
      <c r="AI16" s="104" t="str">
        <f t="shared" si="38"/>
        <v/>
      </c>
      <c r="AJ16" s="105" t="str">
        <f t="shared" si="9"/>
        <v/>
      </c>
      <c r="AK16" s="106" t="str">
        <f t="shared" si="10"/>
        <v/>
      </c>
      <c r="AM16" s="98"/>
      <c r="AN16" s="98"/>
      <c r="AO16" s="99" t="str">
        <f t="shared" si="12"/>
        <v/>
      </c>
      <c r="AP16" s="100" t="str">
        <f t="shared" si="39"/>
        <v/>
      </c>
      <c r="AQ16" s="101" t="str">
        <f t="shared" si="13"/>
        <v/>
      </c>
      <c r="AR16" s="101" t="str">
        <f t="shared" si="14"/>
        <v/>
      </c>
      <c r="AS16" s="102" t="str">
        <f t="shared" si="40"/>
        <v/>
      </c>
      <c r="AT16" s="103" t="str">
        <f t="shared" si="41"/>
        <v/>
      </c>
      <c r="AU16" s="104" t="str">
        <f t="shared" si="42"/>
        <v/>
      </c>
      <c r="AV16" s="105" t="str">
        <f t="shared" si="43"/>
        <v/>
      </c>
      <c r="AW16" s="106" t="str">
        <f t="shared" si="44"/>
        <v/>
      </c>
      <c r="AY16" s="98"/>
      <c r="AZ16" s="98"/>
      <c r="BA16" s="99" t="str">
        <f t="shared" si="15"/>
        <v/>
      </c>
      <c r="BB16" s="100" t="str">
        <f t="shared" si="16"/>
        <v/>
      </c>
      <c r="BC16" s="101" t="str">
        <f t="shared" si="17"/>
        <v/>
      </c>
      <c r="BD16" s="101" t="str">
        <f t="shared" si="18"/>
        <v/>
      </c>
      <c r="BE16" s="102" t="str">
        <f t="shared" si="19"/>
        <v/>
      </c>
      <c r="BF16" s="103" t="str">
        <f t="shared" si="20"/>
        <v/>
      </c>
      <c r="BG16" s="104" t="str">
        <f t="shared" si="21"/>
        <v/>
      </c>
      <c r="BH16" s="105" t="str">
        <f t="shared" si="22"/>
        <v/>
      </c>
      <c r="BI16" s="106" t="str">
        <f t="shared" si="23"/>
        <v/>
      </c>
      <c r="BK16" s="98"/>
      <c r="BL16" s="98"/>
      <c r="BM16" s="99" t="str">
        <f t="shared" si="45"/>
        <v/>
      </c>
      <c r="BN16" s="100" t="str">
        <f t="shared" si="46"/>
        <v/>
      </c>
      <c r="BO16" s="101" t="str">
        <f t="shared" si="47"/>
        <v/>
      </c>
      <c r="BP16" s="101" t="str">
        <f t="shared" si="48"/>
        <v/>
      </c>
      <c r="BQ16" s="102" t="str">
        <f t="shared" si="49"/>
        <v/>
      </c>
      <c r="BR16" s="103" t="str">
        <f t="shared" si="50"/>
        <v/>
      </c>
      <c r="BS16" s="104" t="str">
        <f t="shared" si="51"/>
        <v/>
      </c>
      <c r="BT16" s="105" t="str">
        <f t="shared" si="52"/>
        <v/>
      </c>
      <c r="BU16" s="106" t="str">
        <f t="shared" si="53"/>
        <v/>
      </c>
      <c r="BW16" s="98"/>
      <c r="BX16" s="98"/>
      <c r="BY16" s="99" t="str">
        <f t="shared" si="54"/>
        <v/>
      </c>
      <c r="BZ16" s="100" t="str">
        <f t="shared" si="55"/>
        <v/>
      </c>
      <c r="CA16" s="101" t="str">
        <f t="shared" si="56"/>
        <v/>
      </c>
      <c r="CB16" s="101" t="str">
        <f t="shared" si="57"/>
        <v/>
      </c>
      <c r="CC16" s="102" t="str">
        <f t="shared" si="58"/>
        <v/>
      </c>
      <c r="CD16" s="103" t="str">
        <f t="shared" si="59"/>
        <v/>
      </c>
      <c r="CE16" s="104" t="str">
        <f t="shared" si="60"/>
        <v/>
      </c>
      <c r="CF16" s="105" t="str">
        <f t="shared" si="61"/>
        <v/>
      </c>
      <c r="CG16" s="106" t="str">
        <f t="shared" si="62"/>
        <v/>
      </c>
      <c r="CI16" s="98"/>
      <c r="CJ16" s="98"/>
      <c r="CK16" s="99" t="str">
        <f t="shared" si="63"/>
        <v/>
      </c>
      <c r="CL16" s="100" t="str">
        <f t="shared" si="64"/>
        <v/>
      </c>
      <c r="CM16" s="101" t="str">
        <f t="shared" si="65"/>
        <v/>
      </c>
      <c r="CN16" s="101" t="str">
        <f t="shared" si="66"/>
        <v/>
      </c>
      <c r="CO16" s="102" t="str">
        <f t="shared" si="67"/>
        <v/>
      </c>
      <c r="CP16" s="103" t="str">
        <f t="shared" si="68"/>
        <v/>
      </c>
      <c r="CQ16" s="104" t="str">
        <f t="shared" si="69"/>
        <v/>
      </c>
      <c r="CR16" s="105" t="str">
        <f t="shared" si="70"/>
        <v/>
      </c>
      <c r="CS16" s="106" t="str">
        <f t="shared" si="71"/>
        <v/>
      </c>
      <c r="CU16" s="98"/>
      <c r="CV16" s="98"/>
      <c r="CW16" s="99" t="str">
        <f t="shared" si="72"/>
        <v/>
      </c>
      <c r="CX16" s="100" t="str">
        <f t="shared" si="73"/>
        <v/>
      </c>
      <c r="CY16" s="101" t="str">
        <f t="shared" si="74"/>
        <v/>
      </c>
      <c r="CZ16" s="101" t="str">
        <f t="shared" si="75"/>
        <v/>
      </c>
      <c r="DA16" s="102" t="str">
        <f t="shared" si="76"/>
        <v/>
      </c>
      <c r="DB16" s="103" t="str">
        <f t="shared" si="77"/>
        <v/>
      </c>
      <c r="DC16" s="104" t="str">
        <f t="shared" si="78"/>
        <v/>
      </c>
      <c r="DD16" s="105" t="str">
        <f t="shared" si="79"/>
        <v/>
      </c>
      <c r="DE16" s="106" t="str">
        <f t="shared" si="80"/>
        <v/>
      </c>
      <c r="DG16" s="98"/>
      <c r="DH16" s="98"/>
      <c r="DI16" s="99" t="str">
        <f t="shared" si="81"/>
        <v/>
      </c>
      <c r="DJ16" s="100" t="str">
        <f t="shared" si="82"/>
        <v/>
      </c>
      <c r="DK16" s="101" t="str">
        <f t="shared" si="83"/>
        <v/>
      </c>
      <c r="DL16" s="101" t="str">
        <f t="shared" si="84"/>
        <v/>
      </c>
      <c r="DM16" s="102" t="str">
        <f t="shared" si="85"/>
        <v/>
      </c>
      <c r="DN16" s="103" t="str">
        <f t="shared" si="86"/>
        <v/>
      </c>
      <c r="DO16" s="104" t="str">
        <f t="shared" si="87"/>
        <v/>
      </c>
      <c r="DP16" s="105" t="str">
        <f t="shared" si="88"/>
        <v/>
      </c>
      <c r="DQ16" s="106" t="str">
        <f t="shared" si="89"/>
        <v/>
      </c>
      <c r="DS16" s="98"/>
      <c r="DT16" s="98"/>
      <c r="DU16" s="99" t="str">
        <f t="shared" si="90"/>
        <v/>
      </c>
      <c r="DV16" s="100" t="str">
        <f t="shared" si="91"/>
        <v/>
      </c>
      <c r="DW16" s="101" t="str">
        <f t="shared" si="92"/>
        <v/>
      </c>
      <c r="DX16" s="101" t="str">
        <f t="shared" si="93"/>
        <v/>
      </c>
      <c r="DY16" s="102" t="str">
        <f t="shared" si="94"/>
        <v/>
      </c>
      <c r="DZ16" s="103" t="str">
        <f t="shared" si="95"/>
        <v/>
      </c>
      <c r="EA16" s="104" t="str">
        <f t="shared" si="96"/>
        <v/>
      </c>
      <c r="EB16" s="105" t="str">
        <f t="shared" si="97"/>
        <v/>
      </c>
      <c r="EC16" s="106" t="str">
        <f t="shared" si="98"/>
        <v/>
      </c>
      <c r="EE16" s="98"/>
      <c r="EF16" s="98"/>
      <c r="EG16" s="99" t="str">
        <f t="shared" si="99"/>
        <v/>
      </c>
      <c r="EH16" s="100" t="str">
        <f t="shared" si="100"/>
        <v/>
      </c>
      <c r="EI16" s="101" t="str">
        <f t="shared" si="101"/>
        <v/>
      </c>
      <c r="EJ16" s="101" t="str">
        <f t="shared" si="102"/>
        <v/>
      </c>
      <c r="EK16" s="102" t="str">
        <f t="shared" si="103"/>
        <v/>
      </c>
      <c r="EL16" s="103" t="str">
        <f t="shared" si="104"/>
        <v/>
      </c>
      <c r="EM16" s="104" t="str">
        <f t="shared" si="105"/>
        <v/>
      </c>
      <c r="EN16" s="105" t="str">
        <f t="shared" si="106"/>
        <v/>
      </c>
      <c r="EO16" s="106" t="str">
        <f t="shared" si="107"/>
        <v/>
      </c>
      <c r="EQ16" s="98"/>
      <c r="ER16" s="98"/>
      <c r="ES16" s="99" t="str">
        <f t="shared" si="108"/>
        <v/>
      </c>
      <c r="ET16" s="100" t="str">
        <f t="shared" si="109"/>
        <v/>
      </c>
      <c r="EU16" s="101" t="str">
        <f t="shared" si="110"/>
        <v/>
      </c>
      <c r="EV16" s="101" t="str">
        <f t="shared" si="111"/>
        <v/>
      </c>
      <c r="EW16" s="102" t="str">
        <f t="shared" si="112"/>
        <v/>
      </c>
      <c r="EX16" s="103" t="str">
        <f t="shared" si="113"/>
        <v/>
      </c>
      <c r="EY16" s="104" t="str">
        <f t="shared" si="114"/>
        <v/>
      </c>
      <c r="EZ16" s="105" t="str">
        <f t="shared" si="115"/>
        <v/>
      </c>
      <c r="FA16" s="106" t="str">
        <f t="shared" si="116"/>
        <v/>
      </c>
      <c r="FC16" s="98"/>
      <c r="FD16" s="98"/>
      <c r="FE16" s="99" t="str">
        <f t="shared" si="117"/>
        <v/>
      </c>
      <c r="FF16" s="100" t="str">
        <f t="shared" si="118"/>
        <v/>
      </c>
      <c r="FG16" s="101" t="str">
        <f t="shared" si="119"/>
        <v/>
      </c>
      <c r="FH16" s="101" t="str">
        <f t="shared" si="120"/>
        <v/>
      </c>
      <c r="FI16" s="102" t="str">
        <f t="shared" si="121"/>
        <v/>
      </c>
      <c r="FJ16" s="103" t="str">
        <f t="shared" si="122"/>
        <v/>
      </c>
      <c r="FK16" s="104" t="str">
        <f t="shared" si="123"/>
        <v/>
      </c>
      <c r="FL16" s="105" t="str">
        <f t="shared" si="124"/>
        <v/>
      </c>
      <c r="FM16" s="106" t="str">
        <f t="shared" si="125"/>
        <v/>
      </c>
      <c r="FO16" s="98"/>
      <c r="FP16" s="98"/>
      <c r="FQ16" s="99" t="str">
        <f>IF(FU16="","",#REF!)</f>
        <v/>
      </c>
      <c r="FR16" s="100" t="str">
        <f t="shared" si="126"/>
        <v/>
      </c>
      <c r="FS16" s="101" t="str">
        <f t="shared" si="127"/>
        <v/>
      </c>
      <c r="FT16" s="101" t="str">
        <f t="shared" si="128"/>
        <v/>
      </c>
      <c r="FU16" s="102" t="str">
        <f t="shared" si="129"/>
        <v/>
      </c>
      <c r="FV16" s="103" t="str">
        <f t="shared" si="130"/>
        <v/>
      </c>
      <c r="FW16" s="104" t="str">
        <f t="shared" si="131"/>
        <v/>
      </c>
      <c r="FX16" s="105" t="str">
        <f t="shared" si="132"/>
        <v/>
      </c>
      <c r="FY16" s="106" t="str">
        <f t="shared" si="133"/>
        <v/>
      </c>
      <c r="GA16" s="98"/>
      <c r="GB16" s="98"/>
      <c r="GC16" s="99" t="str">
        <f t="shared" si="134"/>
        <v/>
      </c>
      <c r="GD16" s="100" t="str">
        <f t="shared" si="135"/>
        <v/>
      </c>
      <c r="GE16" s="101" t="str">
        <f t="shared" si="136"/>
        <v/>
      </c>
      <c r="GF16" s="101" t="str">
        <f t="shared" si="137"/>
        <v/>
      </c>
      <c r="GG16" s="102" t="str">
        <f t="shared" si="138"/>
        <v/>
      </c>
      <c r="GH16" s="103" t="str">
        <f t="shared" si="139"/>
        <v/>
      </c>
      <c r="GI16" s="104" t="str">
        <f t="shared" si="140"/>
        <v/>
      </c>
      <c r="GJ16" s="105" t="str">
        <f t="shared" si="141"/>
        <v/>
      </c>
      <c r="GK16" s="106" t="str">
        <f t="shared" si="142"/>
        <v/>
      </c>
      <c r="GM16" s="98"/>
      <c r="GN16" s="98" t="s">
        <v>291</v>
      </c>
      <c r="GO16" s="99" t="str">
        <f t="shared" si="143"/>
        <v/>
      </c>
      <c r="GP16" s="100" t="str">
        <f t="shared" si="144"/>
        <v/>
      </c>
      <c r="GQ16" s="101" t="str">
        <f t="shared" si="145"/>
        <v/>
      </c>
      <c r="GR16" s="101" t="str">
        <f t="shared" si="146"/>
        <v/>
      </c>
      <c r="GS16" s="102" t="str">
        <f t="shared" si="147"/>
        <v/>
      </c>
      <c r="GT16" s="103" t="str">
        <f t="shared" si="148"/>
        <v/>
      </c>
      <c r="GU16" s="104" t="str">
        <f t="shared" si="149"/>
        <v/>
      </c>
      <c r="GV16" s="105" t="str">
        <f t="shared" si="150"/>
        <v/>
      </c>
      <c r="GW16" s="106" t="str">
        <f t="shared" si="151"/>
        <v/>
      </c>
      <c r="GY16" s="98"/>
      <c r="GZ16" s="98"/>
      <c r="HA16" s="99" t="str">
        <f t="shared" si="152"/>
        <v/>
      </c>
      <c r="HB16" s="100" t="str">
        <f t="shared" si="153"/>
        <v/>
      </c>
      <c r="HC16" s="101" t="str">
        <f t="shared" si="154"/>
        <v/>
      </c>
      <c r="HD16" s="101" t="str">
        <f t="shared" si="155"/>
        <v/>
      </c>
      <c r="HE16" s="102" t="str">
        <f t="shared" si="156"/>
        <v/>
      </c>
      <c r="HF16" s="103" t="str">
        <f t="shared" si="157"/>
        <v/>
      </c>
      <c r="HG16" s="104" t="str">
        <f t="shared" si="158"/>
        <v/>
      </c>
      <c r="HH16" s="105" t="str">
        <f t="shared" si="159"/>
        <v/>
      </c>
      <c r="HI16" s="106" t="str">
        <f t="shared" si="160"/>
        <v/>
      </c>
      <c r="HK16" s="98"/>
      <c r="HL16" s="98" t="s">
        <v>291</v>
      </c>
      <c r="HM16" s="99" t="str">
        <f t="shared" si="161"/>
        <v/>
      </c>
      <c r="HN16" s="100" t="str">
        <f t="shared" si="162"/>
        <v/>
      </c>
      <c r="HO16" s="101" t="str">
        <f t="shared" si="163"/>
        <v/>
      </c>
      <c r="HP16" s="101" t="str">
        <f t="shared" si="164"/>
        <v/>
      </c>
      <c r="HQ16" s="102" t="str">
        <f t="shared" si="165"/>
        <v/>
      </c>
      <c r="HR16" s="103" t="str">
        <f t="shared" si="166"/>
        <v/>
      </c>
      <c r="HS16" s="104" t="str">
        <f t="shared" si="167"/>
        <v/>
      </c>
      <c r="HT16" s="105" t="str">
        <f t="shared" si="168"/>
        <v/>
      </c>
      <c r="HU16" s="106" t="str">
        <f t="shared" si="169"/>
        <v/>
      </c>
      <c r="HW16" s="98"/>
      <c r="HX16" s="98"/>
      <c r="HY16" s="99" t="str">
        <f t="shared" si="170"/>
        <v/>
      </c>
      <c r="HZ16" s="100" t="str">
        <f t="shared" si="171"/>
        <v/>
      </c>
      <c r="IA16" s="101" t="str">
        <f t="shared" si="172"/>
        <v/>
      </c>
      <c r="IB16" s="101" t="str">
        <f t="shared" si="173"/>
        <v/>
      </c>
      <c r="IC16" s="102" t="str">
        <f t="shared" si="174"/>
        <v/>
      </c>
      <c r="ID16" s="103" t="str">
        <f t="shared" si="175"/>
        <v/>
      </c>
      <c r="IE16" s="104" t="str">
        <f t="shared" si="176"/>
        <v/>
      </c>
      <c r="IF16" s="105" t="str">
        <f t="shared" si="177"/>
        <v/>
      </c>
      <c r="IG16" s="106" t="str">
        <f t="shared" si="178"/>
        <v/>
      </c>
      <c r="II16" s="98"/>
      <c r="IJ16" s="98"/>
      <c r="IK16" s="99" t="str">
        <f t="shared" si="179"/>
        <v/>
      </c>
      <c r="IL16" s="100" t="str">
        <f t="shared" si="180"/>
        <v/>
      </c>
      <c r="IM16" s="101" t="str">
        <f t="shared" si="181"/>
        <v/>
      </c>
      <c r="IN16" s="101" t="str">
        <f t="shared" si="182"/>
        <v/>
      </c>
      <c r="IO16" s="102" t="str">
        <f t="shared" si="183"/>
        <v/>
      </c>
      <c r="IP16" s="103" t="str">
        <f t="shared" si="184"/>
        <v/>
      </c>
      <c r="IQ16" s="104" t="str">
        <f t="shared" si="185"/>
        <v/>
      </c>
      <c r="IR16" s="105" t="str">
        <f t="shared" si="186"/>
        <v/>
      </c>
      <c r="IS16" s="106" t="str">
        <f t="shared" si="187"/>
        <v/>
      </c>
      <c r="IU16" s="98"/>
      <c r="IV16" s="98"/>
      <c r="IW16" s="99" t="str">
        <f t="shared" si="188"/>
        <v/>
      </c>
      <c r="IX16" s="100" t="str">
        <f t="shared" si="189"/>
        <v/>
      </c>
      <c r="IY16" s="101" t="str">
        <f t="shared" si="190"/>
        <v/>
      </c>
      <c r="IZ16" s="101" t="str">
        <f t="shared" si="191"/>
        <v/>
      </c>
      <c r="JA16" s="102" t="str">
        <f t="shared" si="192"/>
        <v/>
      </c>
      <c r="JB16" s="103" t="str">
        <f t="shared" si="193"/>
        <v/>
      </c>
      <c r="JC16" s="104" t="str">
        <f t="shared" si="194"/>
        <v/>
      </c>
      <c r="JD16" s="105" t="str">
        <f t="shared" si="195"/>
        <v/>
      </c>
      <c r="JE16" s="106" t="str">
        <f t="shared" si="196"/>
        <v/>
      </c>
      <c r="JG16" s="98"/>
      <c r="JH16" s="98"/>
      <c r="JI16" s="99" t="str">
        <f t="shared" si="197"/>
        <v/>
      </c>
      <c r="JJ16" s="100" t="str">
        <f t="shared" si="198"/>
        <v/>
      </c>
      <c r="JK16" s="101" t="str">
        <f t="shared" si="199"/>
        <v/>
      </c>
      <c r="JL16" s="101" t="str">
        <f t="shared" si="200"/>
        <v/>
      </c>
      <c r="JM16" s="102" t="str">
        <f t="shared" si="201"/>
        <v/>
      </c>
      <c r="JN16" s="103" t="str">
        <f t="shared" si="202"/>
        <v/>
      </c>
      <c r="JO16" s="104" t="str">
        <f t="shared" si="203"/>
        <v/>
      </c>
      <c r="JP16" s="105" t="str">
        <f t="shared" si="204"/>
        <v/>
      </c>
      <c r="JQ16" s="106" t="str">
        <f t="shared" si="205"/>
        <v/>
      </c>
      <c r="JS16" s="98"/>
      <c r="JT16" s="98"/>
      <c r="JU16" s="99" t="str">
        <f t="shared" si="206"/>
        <v/>
      </c>
      <c r="JV16" s="100" t="str">
        <f t="shared" si="207"/>
        <v/>
      </c>
      <c r="JW16" s="101" t="str">
        <f t="shared" si="208"/>
        <v/>
      </c>
      <c r="JX16" s="101" t="str">
        <f t="shared" si="209"/>
        <v/>
      </c>
      <c r="JY16" s="102" t="str">
        <f t="shared" si="210"/>
        <v/>
      </c>
      <c r="JZ16" s="103" t="str">
        <f t="shared" si="211"/>
        <v/>
      </c>
      <c r="KA16" s="104" t="str">
        <f t="shared" si="212"/>
        <v/>
      </c>
      <c r="KB16" s="105" t="str">
        <f t="shared" si="213"/>
        <v/>
      </c>
      <c r="KC16" s="106" t="str">
        <f t="shared" si="214"/>
        <v/>
      </c>
      <c r="KE16" s="98"/>
      <c r="KF16" s="98"/>
    </row>
    <row r="17" spans="1:292" ht="13.5" customHeight="1" x14ac:dyDescent="0.25">
      <c r="A17" s="16"/>
      <c r="B17" s="98" t="s">
        <v>654</v>
      </c>
      <c r="D17" s="229"/>
      <c r="E17" s="99">
        <f t="shared" si="0"/>
        <v>42439</v>
      </c>
      <c r="F17" s="100" t="str">
        <f t="shared" si="1"/>
        <v>Kenny I</v>
      </c>
      <c r="G17" s="101">
        <f t="shared" si="26"/>
        <v>40611</v>
      </c>
      <c r="H17" s="101">
        <f t="shared" si="24"/>
        <v>42439</v>
      </c>
      <c r="I17" s="102" t="str">
        <f t="shared" si="2"/>
        <v>Simon Coveney</v>
      </c>
      <c r="J17" s="103" t="str">
        <f t="shared" si="3"/>
        <v>1972</v>
      </c>
      <c r="K17" s="104" t="str">
        <f t="shared" si="4"/>
        <v>male</v>
      </c>
      <c r="L17" s="105" t="str">
        <f t="shared" si="5"/>
        <v>ie_fg01</v>
      </c>
      <c r="M17" s="106" t="str">
        <f t="shared" si="6"/>
        <v>Coveney_Simon_1972</v>
      </c>
      <c r="O17" s="98"/>
      <c r="P17" s="229" t="s">
        <v>720</v>
      </c>
      <c r="Q17" s="99">
        <f t="shared" si="27"/>
        <v>42900</v>
      </c>
      <c r="R17" s="100" t="str">
        <f t="shared" si="28"/>
        <v>Kenny II</v>
      </c>
      <c r="S17" s="101">
        <f t="shared" si="29"/>
        <v>42496</v>
      </c>
      <c r="T17" s="101">
        <f t="shared" si="30"/>
        <v>42900</v>
      </c>
      <c r="U17" s="102" t="str">
        <f t="shared" si="31"/>
        <v>Michael Creed</v>
      </c>
      <c r="V17" s="103" t="str">
        <f t="shared" si="32"/>
        <v>1963</v>
      </c>
      <c r="W17" s="104" t="str">
        <f t="shared" si="33"/>
        <v>male</v>
      </c>
      <c r="X17" s="105" t="str">
        <f t="shared" si="7"/>
        <v>ie_fg01</v>
      </c>
      <c r="Y17" s="106" t="str">
        <f t="shared" si="34"/>
        <v>Creed_Michael_1963</v>
      </c>
      <c r="AA17" s="98"/>
      <c r="AB17" s="98" t="s">
        <v>1003</v>
      </c>
      <c r="AC17" s="99">
        <f>IF(AG17="","",AC$3)</f>
        <v>44009</v>
      </c>
      <c r="AD17" s="100" t="str">
        <f t="shared" si="35"/>
        <v>Varadkar I</v>
      </c>
      <c r="AE17" s="101">
        <f t="shared" si="36"/>
        <v>42900</v>
      </c>
      <c r="AF17" s="101">
        <f t="shared" si="25"/>
        <v>44009</v>
      </c>
      <c r="AG17" s="102" t="str">
        <f t="shared" si="8"/>
        <v>Michael Creed</v>
      </c>
      <c r="AH17" s="103" t="str">
        <f t="shared" si="37"/>
        <v>1963</v>
      </c>
      <c r="AI17" s="104" t="str">
        <f t="shared" si="38"/>
        <v>male</v>
      </c>
      <c r="AJ17" s="105" t="str">
        <f t="shared" si="9"/>
        <v>ie_fg01</v>
      </c>
      <c r="AK17" s="106" t="str">
        <f t="shared" si="10"/>
        <v>Creed_Michael_1963</v>
      </c>
      <c r="AM17" s="98"/>
      <c r="AN17" s="98" t="s">
        <v>1003</v>
      </c>
      <c r="AO17" s="99">
        <f t="shared" si="12"/>
        <v>44912</v>
      </c>
      <c r="AP17" s="100" t="str">
        <f t="shared" si="39"/>
        <v>Martin I</v>
      </c>
      <c r="AQ17" s="101">
        <f t="shared" si="13"/>
        <v>44009</v>
      </c>
      <c r="AR17" s="101">
        <v>44026</v>
      </c>
      <c r="AS17" s="102" t="str">
        <f t="shared" si="40"/>
        <v>Barry Cowen</v>
      </c>
      <c r="AT17" s="103" t="str">
        <f t="shared" si="41"/>
        <v>1967</v>
      </c>
      <c r="AU17" s="104" t="str">
        <f t="shared" si="42"/>
        <v>male</v>
      </c>
      <c r="AV17" s="105" t="str">
        <f t="shared" si="43"/>
        <v>ie_ff01</v>
      </c>
      <c r="AW17" s="106" t="str">
        <f t="shared" si="44"/>
        <v>Cowen_Barry_1967</v>
      </c>
      <c r="AY17" s="98"/>
      <c r="AZ17" s="98" t="s">
        <v>1055</v>
      </c>
      <c r="BA17" s="99">
        <f t="shared" si="15"/>
        <v>45291</v>
      </c>
      <c r="BB17" s="100" t="str">
        <f t="shared" si="16"/>
        <v>Varadkar II</v>
      </c>
      <c r="BC17" s="101">
        <f t="shared" si="17"/>
        <v>44912</v>
      </c>
      <c r="BD17" s="101">
        <f t="shared" si="18"/>
        <v>45291</v>
      </c>
      <c r="BE17" s="102" t="str">
        <f t="shared" si="19"/>
        <v>Charlie McConalogue</v>
      </c>
      <c r="BF17" s="103" t="str">
        <f t="shared" si="20"/>
        <v>1977</v>
      </c>
      <c r="BG17" s="104" t="str">
        <f t="shared" si="21"/>
        <v>male</v>
      </c>
      <c r="BH17" s="105" t="str">
        <f t="shared" si="22"/>
        <v>ie_ff01</v>
      </c>
      <c r="BI17" s="106" t="str">
        <f t="shared" si="23"/>
        <v>McConalogue_Charlie_1977</v>
      </c>
      <c r="BK17" s="98"/>
      <c r="BL17" s="98" t="s">
        <v>1057</v>
      </c>
      <c r="BM17" s="99" t="str">
        <f t="shared" si="45"/>
        <v/>
      </c>
      <c r="BN17" s="100" t="str">
        <f t="shared" si="46"/>
        <v/>
      </c>
      <c r="BO17" s="101" t="str">
        <f t="shared" si="47"/>
        <v/>
      </c>
      <c r="BP17" s="101" t="str">
        <f t="shared" si="48"/>
        <v/>
      </c>
      <c r="BQ17" s="102" t="str">
        <f t="shared" si="49"/>
        <v/>
      </c>
      <c r="BR17" s="103" t="str">
        <f t="shared" si="50"/>
        <v/>
      </c>
      <c r="BS17" s="104" t="str">
        <f t="shared" si="51"/>
        <v/>
      </c>
      <c r="BT17" s="105" t="str">
        <f t="shared" si="52"/>
        <v/>
      </c>
      <c r="BU17" s="106" t="str">
        <f t="shared" si="53"/>
        <v/>
      </c>
      <c r="BW17" s="98"/>
      <c r="BX17" s="98"/>
      <c r="BY17" s="99" t="str">
        <f t="shared" si="54"/>
        <v/>
      </c>
      <c r="BZ17" s="100" t="str">
        <f t="shared" si="55"/>
        <v/>
      </c>
      <c r="CA17" s="101" t="str">
        <f t="shared" si="56"/>
        <v/>
      </c>
      <c r="CB17" s="101" t="str">
        <f t="shared" si="57"/>
        <v/>
      </c>
      <c r="CC17" s="102" t="str">
        <f t="shared" si="58"/>
        <v/>
      </c>
      <c r="CD17" s="103" t="str">
        <f t="shared" si="59"/>
        <v/>
      </c>
      <c r="CE17" s="104" t="str">
        <f t="shared" si="60"/>
        <v/>
      </c>
      <c r="CF17" s="105" t="str">
        <f t="shared" si="61"/>
        <v/>
      </c>
      <c r="CG17" s="106" t="str">
        <f t="shared" si="62"/>
        <v/>
      </c>
      <c r="CI17" s="98"/>
      <c r="CJ17" s="98"/>
      <c r="CK17" s="99" t="str">
        <f t="shared" si="63"/>
        <v/>
      </c>
      <c r="CL17" s="100" t="str">
        <f t="shared" si="64"/>
        <v/>
      </c>
      <c r="CM17" s="101" t="str">
        <f t="shared" si="65"/>
        <v/>
      </c>
      <c r="CN17" s="101" t="str">
        <f t="shared" si="66"/>
        <v/>
      </c>
      <c r="CO17" s="102" t="str">
        <f t="shared" si="67"/>
        <v/>
      </c>
      <c r="CP17" s="103" t="str">
        <f t="shared" si="68"/>
        <v/>
      </c>
      <c r="CQ17" s="104" t="str">
        <f t="shared" si="69"/>
        <v/>
      </c>
      <c r="CR17" s="105" t="str">
        <f t="shared" si="70"/>
        <v/>
      </c>
      <c r="CS17" s="106" t="str">
        <f t="shared" si="71"/>
        <v/>
      </c>
      <c r="CU17" s="98"/>
      <c r="CV17" s="98"/>
      <c r="CW17" s="99" t="str">
        <f t="shared" si="72"/>
        <v/>
      </c>
      <c r="CX17" s="100" t="str">
        <f t="shared" si="73"/>
        <v/>
      </c>
      <c r="CY17" s="101" t="str">
        <f t="shared" si="74"/>
        <v/>
      </c>
      <c r="CZ17" s="101" t="str">
        <f t="shared" si="75"/>
        <v/>
      </c>
      <c r="DA17" s="102" t="str">
        <f t="shared" si="76"/>
        <v/>
      </c>
      <c r="DB17" s="103" t="str">
        <f t="shared" si="77"/>
        <v/>
      </c>
      <c r="DC17" s="104" t="str">
        <f t="shared" si="78"/>
        <v/>
      </c>
      <c r="DD17" s="105" t="str">
        <f t="shared" si="79"/>
        <v/>
      </c>
      <c r="DE17" s="106" t="str">
        <f t="shared" si="80"/>
        <v/>
      </c>
      <c r="DG17" s="98"/>
      <c r="DH17" s="98"/>
      <c r="DI17" s="99" t="str">
        <f t="shared" si="81"/>
        <v/>
      </c>
      <c r="DJ17" s="100" t="str">
        <f t="shared" si="82"/>
        <v/>
      </c>
      <c r="DK17" s="101" t="str">
        <f t="shared" si="83"/>
        <v/>
      </c>
      <c r="DL17" s="101" t="str">
        <f t="shared" si="84"/>
        <v/>
      </c>
      <c r="DM17" s="102" t="str">
        <f t="shared" si="85"/>
        <v/>
      </c>
      <c r="DN17" s="103" t="str">
        <f t="shared" si="86"/>
        <v/>
      </c>
      <c r="DO17" s="104" t="str">
        <f t="shared" si="87"/>
        <v/>
      </c>
      <c r="DP17" s="105" t="str">
        <f t="shared" si="88"/>
        <v/>
      </c>
      <c r="DQ17" s="106" t="str">
        <f t="shared" si="89"/>
        <v/>
      </c>
      <c r="DS17" s="98"/>
      <c r="DT17" s="98"/>
      <c r="DU17" s="99" t="str">
        <f t="shared" si="90"/>
        <v/>
      </c>
      <c r="DV17" s="100" t="str">
        <f t="shared" si="91"/>
        <v/>
      </c>
      <c r="DW17" s="101" t="str">
        <f t="shared" si="92"/>
        <v/>
      </c>
      <c r="DX17" s="101" t="str">
        <f t="shared" si="93"/>
        <v/>
      </c>
      <c r="DY17" s="102" t="str">
        <f t="shared" si="94"/>
        <v/>
      </c>
      <c r="DZ17" s="103" t="str">
        <f t="shared" si="95"/>
        <v/>
      </c>
      <c r="EA17" s="104" t="str">
        <f t="shared" si="96"/>
        <v/>
      </c>
      <c r="EB17" s="105" t="str">
        <f t="shared" si="97"/>
        <v/>
      </c>
      <c r="EC17" s="106" t="str">
        <f t="shared" si="98"/>
        <v/>
      </c>
      <c r="EE17" s="98"/>
      <c r="EF17" s="98"/>
      <c r="EG17" s="99" t="str">
        <f t="shared" si="99"/>
        <v/>
      </c>
      <c r="EH17" s="100" t="str">
        <f t="shared" si="100"/>
        <v/>
      </c>
      <c r="EI17" s="101" t="str">
        <f t="shared" si="101"/>
        <v/>
      </c>
      <c r="EJ17" s="101" t="str">
        <f t="shared" si="102"/>
        <v/>
      </c>
      <c r="EK17" s="102" t="str">
        <f t="shared" si="103"/>
        <v/>
      </c>
      <c r="EL17" s="103" t="str">
        <f t="shared" si="104"/>
        <v/>
      </c>
      <c r="EM17" s="104" t="str">
        <f t="shared" si="105"/>
        <v/>
      </c>
      <c r="EN17" s="105" t="str">
        <f t="shared" si="106"/>
        <v/>
      </c>
      <c r="EO17" s="106" t="str">
        <f t="shared" si="107"/>
        <v/>
      </c>
      <c r="EQ17" s="98"/>
      <c r="ER17" s="98"/>
      <c r="ES17" s="99" t="str">
        <f t="shared" si="108"/>
        <v/>
      </c>
      <c r="ET17" s="100" t="str">
        <f t="shared" si="109"/>
        <v/>
      </c>
      <c r="EU17" s="101" t="str">
        <f t="shared" si="110"/>
        <v/>
      </c>
      <c r="EV17" s="101" t="str">
        <f t="shared" si="111"/>
        <v/>
      </c>
      <c r="EW17" s="102" t="str">
        <f t="shared" si="112"/>
        <v/>
      </c>
      <c r="EX17" s="103" t="str">
        <f t="shared" si="113"/>
        <v/>
      </c>
      <c r="EY17" s="104" t="str">
        <f t="shared" si="114"/>
        <v/>
      </c>
      <c r="EZ17" s="105" t="str">
        <f t="shared" si="115"/>
        <v/>
      </c>
      <c r="FA17" s="106" t="str">
        <f t="shared" si="116"/>
        <v/>
      </c>
      <c r="FC17" s="98"/>
      <c r="FD17" s="98"/>
      <c r="FE17" s="99" t="str">
        <f t="shared" si="117"/>
        <v/>
      </c>
      <c r="FF17" s="100" t="str">
        <f t="shared" si="118"/>
        <v/>
      </c>
      <c r="FG17" s="101" t="str">
        <f t="shared" si="119"/>
        <v/>
      </c>
      <c r="FH17" s="101" t="str">
        <f t="shared" si="120"/>
        <v/>
      </c>
      <c r="FI17" s="102" t="str">
        <f t="shared" si="121"/>
        <v/>
      </c>
      <c r="FJ17" s="103" t="str">
        <f t="shared" si="122"/>
        <v/>
      </c>
      <c r="FK17" s="104" t="str">
        <f t="shared" si="123"/>
        <v/>
      </c>
      <c r="FL17" s="105" t="str">
        <f t="shared" si="124"/>
        <v/>
      </c>
      <c r="FM17" s="106" t="str">
        <f t="shared" si="125"/>
        <v/>
      </c>
      <c r="FO17" s="98"/>
      <c r="FP17" s="98"/>
      <c r="FQ17" s="99" t="str">
        <f>IF(FU17="","",#REF!)</f>
        <v/>
      </c>
      <c r="FR17" s="100" t="str">
        <f t="shared" si="126"/>
        <v/>
      </c>
      <c r="FS17" s="101" t="str">
        <f t="shared" si="127"/>
        <v/>
      </c>
      <c r="FT17" s="101" t="str">
        <f t="shared" si="128"/>
        <v/>
      </c>
      <c r="FU17" s="102" t="str">
        <f t="shared" si="129"/>
        <v/>
      </c>
      <c r="FV17" s="103" t="str">
        <f t="shared" si="130"/>
        <v/>
      </c>
      <c r="FW17" s="104" t="str">
        <f t="shared" si="131"/>
        <v/>
      </c>
      <c r="FX17" s="105" t="str">
        <f t="shared" si="132"/>
        <v/>
      </c>
      <c r="FY17" s="106" t="str">
        <f t="shared" si="133"/>
        <v/>
      </c>
      <c r="GA17" s="98"/>
      <c r="GB17" s="98"/>
      <c r="GC17" s="99" t="str">
        <f t="shared" si="134"/>
        <v/>
      </c>
      <c r="GD17" s="100" t="str">
        <f t="shared" si="135"/>
        <v/>
      </c>
      <c r="GE17" s="101" t="str">
        <f t="shared" si="136"/>
        <v/>
      </c>
      <c r="GF17" s="101" t="str">
        <f t="shared" si="137"/>
        <v/>
      </c>
      <c r="GG17" s="102" t="str">
        <f t="shared" si="138"/>
        <v/>
      </c>
      <c r="GH17" s="103" t="str">
        <f t="shared" si="139"/>
        <v/>
      </c>
      <c r="GI17" s="104" t="str">
        <f t="shared" si="140"/>
        <v/>
      </c>
      <c r="GJ17" s="105" t="str">
        <f t="shared" si="141"/>
        <v/>
      </c>
      <c r="GK17" s="106" t="str">
        <f t="shared" si="142"/>
        <v/>
      </c>
      <c r="GM17" s="98"/>
      <c r="GN17" s="98" t="s">
        <v>291</v>
      </c>
      <c r="GO17" s="99" t="str">
        <f t="shared" si="143"/>
        <v/>
      </c>
      <c r="GP17" s="100" t="str">
        <f t="shared" si="144"/>
        <v/>
      </c>
      <c r="GQ17" s="101" t="str">
        <f t="shared" si="145"/>
        <v/>
      </c>
      <c r="GR17" s="101" t="str">
        <f t="shared" si="146"/>
        <v/>
      </c>
      <c r="GS17" s="102" t="str">
        <f t="shared" si="147"/>
        <v/>
      </c>
      <c r="GT17" s="103" t="str">
        <f t="shared" si="148"/>
        <v/>
      </c>
      <c r="GU17" s="104" t="str">
        <f t="shared" si="149"/>
        <v/>
      </c>
      <c r="GV17" s="105" t="str">
        <f t="shared" si="150"/>
        <v/>
      </c>
      <c r="GW17" s="106" t="str">
        <f t="shared" si="151"/>
        <v/>
      </c>
      <c r="GY17" s="98"/>
      <c r="GZ17" s="98"/>
      <c r="HA17" s="99" t="str">
        <f t="shared" si="152"/>
        <v/>
      </c>
      <c r="HB17" s="100" t="str">
        <f t="shared" si="153"/>
        <v/>
      </c>
      <c r="HC17" s="101" t="str">
        <f t="shared" si="154"/>
        <v/>
      </c>
      <c r="HD17" s="101" t="str">
        <f t="shared" si="155"/>
        <v/>
      </c>
      <c r="HE17" s="102" t="str">
        <f t="shared" si="156"/>
        <v/>
      </c>
      <c r="HF17" s="103" t="str">
        <f t="shared" si="157"/>
        <v/>
      </c>
      <c r="HG17" s="104" t="str">
        <f t="shared" si="158"/>
        <v/>
      </c>
      <c r="HH17" s="105" t="str">
        <f t="shared" si="159"/>
        <v/>
      </c>
      <c r="HI17" s="106" t="str">
        <f t="shared" si="160"/>
        <v/>
      </c>
      <c r="HK17" s="98"/>
      <c r="HL17" s="98" t="s">
        <v>291</v>
      </c>
      <c r="HM17" s="99" t="str">
        <f t="shared" si="161"/>
        <v/>
      </c>
      <c r="HN17" s="100" t="str">
        <f t="shared" si="162"/>
        <v/>
      </c>
      <c r="HO17" s="101" t="str">
        <f t="shared" si="163"/>
        <v/>
      </c>
      <c r="HP17" s="101" t="str">
        <f t="shared" si="164"/>
        <v/>
      </c>
      <c r="HQ17" s="102" t="str">
        <f t="shared" si="165"/>
        <v/>
      </c>
      <c r="HR17" s="103" t="str">
        <f t="shared" si="166"/>
        <v/>
      </c>
      <c r="HS17" s="104" t="str">
        <f t="shared" si="167"/>
        <v/>
      </c>
      <c r="HT17" s="105" t="str">
        <f t="shared" si="168"/>
        <v/>
      </c>
      <c r="HU17" s="106" t="str">
        <f t="shared" si="169"/>
        <v/>
      </c>
      <c r="HW17" s="98"/>
      <c r="HX17" s="98"/>
      <c r="HY17" s="99" t="str">
        <f t="shared" si="170"/>
        <v/>
      </c>
      <c r="HZ17" s="100" t="str">
        <f t="shared" si="171"/>
        <v/>
      </c>
      <c r="IA17" s="101" t="str">
        <f t="shared" si="172"/>
        <v/>
      </c>
      <c r="IB17" s="101" t="str">
        <f t="shared" si="173"/>
        <v/>
      </c>
      <c r="IC17" s="102" t="str">
        <f t="shared" si="174"/>
        <v/>
      </c>
      <c r="ID17" s="103" t="str">
        <f t="shared" si="175"/>
        <v/>
      </c>
      <c r="IE17" s="104" t="str">
        <f t="shared" si="176"/>
        <v/>
      </c>
      <c r="IF17" s="105" t="str">
        <f t="shared" si="177"/>
        <v/>
      </c>
      <c r="IG17" s="106" t="str">
        <f t="shared" si="178"/>
        <v/>
      </c>
      <c r="II17" s="98"/>
      <c r="IJ17" s="98"/>
      <c r="IK17" s="99" t="str">
        <f t="shared" si="179"/>
        <v/>
      </c>
      <c r="IL17" s="100" t="str">
        <f t="shared" si="180"/>
        <v/>
      </c>
      <c r="IM17" s="101" t="str">
        <f t="shared" si="181"/>
        <v/>
      </c>
      <c r="IN17" s="101" t="str">
        <f t="shared" si="182"/>
        <v/>
      </c>
      <c r="IO17" s="102" t="str">
        <f t="shared" si="183"/>
        <v/>
      </c>
      <c r="IP17" s="103" t="str">
        <f t="shared" si="184"/>
        <v/>
      </c>
      <c r="IQ17" s="104" t="str">
        <f t="shared" si="185"/>
        <v/>
      </c>
      <c r="IR17" s="105" t="str">
        <f t="shared" si="186"/>
        <v/>
      </c>
      <c r="IS17" s="106" t="str">
        <f t="shared" si="187"/>
        <v/>
      </c>
      <c r="IU17" s="98"/>
      <c r="IV17" s="98"/>
      <c r="IW17" s="99" t="str">
        <f t="shared" si="188"/>
        <v/>
      </c>
      <c r="IX17" s="100" t="str">
        <f t="shared" si="189"/>
        <v/>
      </c>
      <c r="IY17" s="101" t="str">
        <f t="shared" si="190"/>
        <v/>
      </c>
      <c r="IZ17" s="101" t="str">
        <f t="shared" si="191"/>
        <v/>
      </c>
      <c r="JA17" s="102" t="str">
        <f t="shared" si="192"/>
        <v/>
      </c>
      <c r="JB17" s="103" t="str">
        <f t="shared" si="193"/>
        <v/>
      </c>
      <c r="JC17" s="104" t="str">
        <f t="shared" si="194"/>
        <v/>
      </c>
      <c r="JD17" s="105" t="str">
        <f t="shared" si="195"/>
        <v/>
      </c>
      <c r="JE17" s="106" t="str">
        <f t="shared" si="196"/>
        <v/>
      </c>
      <c r="JG17" s="98"/>
      <c r="JH17" s="98"/>
      <c r="JI17" s="99" t="str">
        <f t="shared" si="197"/>
        <v/>
      </c>
      <c r="JJ17" s="100" t="str">
        <f t="shared" si="198"/>
        <v/>
      </c>
      <c r="JK17" s="101" t="str">
        <f t="shared" si="199"/>
        <v/>
      </c>
      <c r="JL17" s="101" t="str">
        <f t="shared" si="200"/>
        <v/>
      </c>
      <c r="JM17" s="102" t="str">
        <f t="shared" si="201"/>
        <v/>
      </c>
      <c r="JN17" s="103" t="str">
        <f t="shared" si="202"/>
        <v/>
      </c>
      <c r="JO17" s="104" t="str">
        <f t="shared" si="203"/>
        <v/>
      </c>
      <c r="JP17" s="105" t="str">
        <f t="shared" si="204"/>
        <v/>
      </c>
      <c r="JQ17" s="106" t="str">
        <f t="shared" si="205"/>
        <v/>
      </c>
      <c r="JS17" s="98"/>
      <c r="JT17" s="98"/>
      <c r="JU17" s="99" t="str">
        <f t="shared" si="206"/>
        <v/>
      </c>
      <c r="JV17" s="100" t="str">
        <f t="shared" si="207"/>
        <v/>
      </c>
      <c r="JW17" s="101" t="str">
        <f t="shared" si="208"/>
        <v/>
      </c>
      <c r="JX17" s="101" t="str">
        <f t="shared" si="209"/>
        <v/>
      </c>
      <c r="JY17" s="102" t="str">
        <f t="shared" si="210"/>
        <v/>
      </c>
      <c r="JZ17" s="103" t="str">
        <f t="shared" si="211"/>
        <v/>
      </c>
      <c r="KA17" s="104" t="str">
        <f t="shared" si="212"/>
        <v/>
      </c>
      <c r="KB17" s="105" t="str">
        <f t="shared" si="213"/>
        <v/>
      </c>
      <c r="KC17" s="106" t="str">
        <f t="shared" si="214"/>
        <v/>
      </c>
      <c r="KE17" s="98"/>
      <c r="KF17" s="98"/>
    </row>
    <row r="18" spans="1:292" ht="13.5" customHeight="1" x14ac:dyDescent="0.25">
      <c r="A18" s="16"/>
      <c r="B18" s="98" t="s">
        <v>654</v>
      </c>
      <c r="D18" s="229"/>
      <c r="E18" s="99"/>
      <c r="F18" s="100"/>
      <c r="G18" s="101"/>
      <c r="H18" s="101"/>
      <c r="I18" s="102"/>
      <c r="J18" s="103"/>
      <c r="K18" s="104"/>
      <c r="L18" s="105"/>
      <c r="M18" s="106"/>
      <c r="O18" s="98"/>
      <c r="P18" s="229"/>
      <c r="Q18" s="99"/>
      <c r="R18" s="100"/>
      <c r="S18" s="101"/>
      <c r="T18" s="101"/>
      <c r="U18" s="102"/>
      <c r="V18" s="103"/>
      <c r="W18" s="104"/>
      <c r="X18" s="105"/>
      <c r="Y18" s="106"/>
      <c r="AA18" s="98"/>
      <c r="AB18" s="98"/>
      <c r="AC18" s="99"/>
      <c r="AD18" s="100"/>
      <c r="AE18" s="101"/>
      <c r="AF18" s="101"/>
      <c r="AG18" s="102"/>
      <c r="AH18" s="103"/>
      <c r="AI18" s="104"/>
      <c r="AJ18" s="105"/>
      <c r="AK18" s="106"/>
      <c r="AM18" s="98"/>
      <c r="AN18" s="98"/>
      <c r="AO18" s="99">
        <f t="shared" ref="AO18:AO19" si="215">IF(AS18="","",AO$3)</f>
        <v>44912</v>
      </c>
      <c r="AP18" s="100" t="str">
        <f t="shared" ref="AP18:AP19" si="216">IF(AS18="","",AO$1)</f>
        <v>Martin I</v>
      </c>
      <c r="AQ18" s="101">
        <v>44026</v>
      </c>
      <c r="AR18" s="101">
        <v>44067</v>
      </c>
      <c r="AS18" s="102" t="str">
        <f t="shared" ref="AS18:AS19" si="217">IF(AZ18="","",IF(ISNUMBER(SEARCH(":",AZ18)),MID(AZ18,FIND(":",AZ18)+2,FIND("(",AZ18)-FIND(":",AZ18)-3),LEFT(AZ18,FIND("(",AZ18)-2)))</f>
        <v>Dara Calleary</v>
      </c>
      <c r="AT18" s="103" t="str">
        <f t="shared" ref="AT18:AT19" si="218">IF(AZ18="","",MID(AZ18,FIND("(",AZ18)+1,4))</f>
        <v>1973</v>
      </c>
      <c r="AU18" s="104" t="str">
        <f t="shared" ref="AU18:AU19" si="219">IF(ISNUMBER(SEARCH("*female*",AZ18)),"female",IF(ISNUMBER(SEARCH("*male*",AZ18)),"male",""))</f>
        <v>male</v>
      </c>
      <c r="AV18" s="105" t="str">
        <f t="shared" ref="AV18:AV19" si="220">IF(AZ18="","",IF(ISERROR(MID(AZ18,FIND("male,",AZ18)+6,(FIND(")",AZ18)-(FIND("male,",AZ18)+6))))=TRUE,"missing/error",MID(AZ18,FIND("male,",AZ18)+6,(FIND(")",AZ18)-(FIND("male,",AZ18)+6)))))</f>
        <v>ie_ff01</v>
      </c>
      <c r="AW18" s="106" t="str">
        <f t="shared" ref="AW18:AW19" si="221">IF(AS18="","",(MID(AS18,(SEARCH("^^",SUBSTITUTE(AS18," ","^^",LEN(AS18)-LEN(SUBSTITUTE(AS18," ","")))))+1,99)&amp;"_"&amp;LEFT(AS18,FIND(" ",AS18)-1)&amp;"_"&amp;AT18))</f>
        <v>Calleary_Dara_1973</v>
      </c>
      <c r="AY18" s="98"/>
      <c r="AZ18" s="98" t="s">
        <v>1056</v>
      </c>
      <c r="BA18" s="99" t="str">
        <f t="shared" si="15"/>
        <v/>
      </c>
      <c r="BB18" s="100" t="str">
        <f t="shared" si="16"/>
        <v/>
      </c>
      <c r="BC18" s="101" t="str">
        <f t="shared" si="17"/>
        <v/>
      </c>
      <c r="BD18" s="101" t="str">
        <f t="shared" si="18"/>
        <v/>
      </c>
      <c r="BE18" s="102" t="str">
        <f t="shared" si="19"/>
        <v/>
      </c>
      <c r="BF18" s="103" t="str">
        <f t="shared" si="20"/>
        <v/>
      </c>
      <c r="BG18" s="104" t="str">
        <f t="shared" si="21"/>
        <v/>
      </c>
      <c r="BH18" s="105" t="str">
        <f t="shared" si="22"/>
        <v/>
      </c>
      <c r="BI18" s="106" t="str">
        <f t="shared" si="23"/>
        <v/>
      </c>
      <c r="BK18" s="98"/>
      <c r="BL18" s="98"/>
      <c r="BM18" s="99"/>
      <c r="BN18" s="100"/>
      <c r="BO18" s="101"/>
      <c r="BP18" s="101"/>
      <c r="BQ18" s="102"/>
      <c r="BR18" s="103"/>
      <c r="BS18" s="104"/>
      <c r="BT18" s="105"/>
      <c r="BU18" s="106"/>
      <c r="BW18" s="98"/>
      <c r="BX18" s="98"/>
      <c r="BY18" s="99"/>
      <c r="BZ18" s="100"/>
      <c r="CA18" s="101"/>
      <c r="CB18" s="101"/>
      <c r="CC18" s="102"/>
      <c r="CD18" s="103"/>
      <c r="CE18" s="104"/>
      <c r="CF18" s="105"/>
      <c r="CG18" s="106"/>
      <c r="CI18" s="98"/>
      <c r="CJ18" s="98"/>
      <c r="CK18" s="99"/>
      <c r="CL18" s="100"/>
      <c r="CM18" s="101"/>
      <c r="CN18" s="101"/>
      <c r="CO18" s="102"/>
      <c r="CP18" s="103"/>
      <c r="CQ18" s="104"/>
      <c r="CR18" s="105"/>
      <c r="CS18" s="106"/>
      <c r="CU18" s="98"/>
      <c r="CV18" s="98"/>
      <c r="CW18" s="99"/>
      <c r="CX18" s="100"/>
      <c r="CY18" s="101"/>
      <c r="CZ18" s="101"/>
      <c r="DA18" s="102"/>
      <c r="DB18" s="103"/>
      <c r="DC18" s="104"/>
      <c r="DD18" s="105"/>
      <c r="DE18" s="106"/>
      <c r="DG18" s="98"/>
      <c r="DH18" s="98"/>
      <c r="DI18" s="99"/>
      <c r="DJ18" s="100"/>
      <c r="DK18" s="101"/>
      <c r="DL18" s="101"/>
      <c r="DM18" s="102"/>
      <c r="DN18" s="103"/>
      <c r="DO18" s="104"/>
      <c r="DP18" s="105"/>
      <c r="DQ18" s="106"/>
      <c r="DS18" s="98"/>
      <c r="DT18" s="98"/>
      <c r="DU18" s="99"/>
      <c r="DV18" s="100"/>
      <c r="DW18" s="101"/>
      <c r="DX18" s="101"/>
      <c r="DY18" s="102"/>
      <c r="DZ18" s="103"/>
      <c r="EA18" s="104"/>
      <c r="EB18" s="105"/>
      <c r="EC18" s="106"/>
      <c r="EE18" s="98"/>
      <c r="EF18" s="98"/>
      <c r="EG18" s="99"/>
      <c r="EH18" s="100"/>
      <c r="EI18" s="101"/>
      <c r="EJ18" s="101"/>
      <c r="EK18" s="102"/>
      <c r="EL18" s="103"/>
      <c r="EM18" s="104"/>
      <c r="EN18" s="105"/>
      <c r="EO18" s="106"/>
      <c r="EQ18" s="98"/>
      <c r="ER18" s="98"/>
      <c r="ES18" s="99"/>
      <c r="ET18" s="100"/>
      <c r="EU18" s="101"/>
      <c r="EV18" s="101"/>
      <c r="EW18" s="102"/>
      <c r="EX18" s="103"/>
      <c r="EY18" s="104"/>
      <c r="EZ18" s="105"/>
      <c r="FA18" s="106"/>
      <c r="FC18" s="98"/>
      <c r="FD18" s="98"/>
      <c r="FE18" s="99"/>
      <c r="FF18" s="100"/>
      <c r="FG18" s="101"/>
      <c r="FH18" s="101"/>
      <c r="FI18" s="102"/>
      <c r="FJ18" s="103"/>
      <c r="FK18" s="104"/>
      <c r="FL18" s="105"/>
      <c r="FM18" s="106"/>
      <c r="FO18" s="98"/>
      <c r="FP18" s="98"/>
      <c r="FQ18" s="99"/>
      <c r="FR18" s="100"/>
      <c r="FS18" s="101"/>
      <c r="FT18" s="101"/>
      <c r="FU18" s="102"/>
      <c r="FV18" s="103"/>
      <c r="FW18" s="104"/>
      <c r="FX18" s="105"/>
      <c r="FY18" s="106"/>
      <c r="GA18" s="98"/>
      <c r="GB18" s="98"/>
      <c r="GC18" s="99"/>
      <c r="GD18" s="100"/>
      <c r="GE18" s="101"/>
      <c r="GF18" s="101"/>
      <c r="GG18" s="102"/>
      <c r="GH18" s="103"/>
      <c r="GI18" s="104"/>
      <c r="GJ18" s="105"/>
      <c r="GK18" s="106"/>
      <c r="GM18" s="98"/>
      <c r="GN18" s="98"/>
      <c r="GO18" s="99"/>
      <c r="GP18" s="100"/>
      <c r="GQ18" s="101"/>
      <c r="GR18" s="101"/>
      <c r="GS18" s="102"/>
      <c r="GT18" s="103"/>
      <c r="GU18" s="104"/>
      <c r="GV18" s="105"/>
      <c r="GW18" s="106"/>
      <c r="GY18" s="98"/>
      <c r="GZ18" s="98"/>
      <c r="HA18" s="99"/>
      <c r="HB18" s="100"/>
      <c r="HC18" s="101"/>
      <c r="HD18" s="101"/>
      <c r="HE18" s="102"/>
      <c r="HF18" s="103"/>
      <c r="HG18" s="104"/>
      <c r="HH18" s="105"/>
      <c r="HI18" s="106"/>
      <c r="HK18" s="98"/>
      <c r="HL18" s="98"/>
      <c r="HM18" s="99"/>
      <c r="HN18" s="100"/>
      <c r="HO18" s="101"/>
      <c r="HP18" s="101"/>
      <c r="HQ18" s="102"/>
      <c r="HR18" s="103"/>
      <c r="HS18" s="104"/>
      <c r="HT18" s="105"/>
      <c r="HU18" s="106"/>
      <c r="HW18" s="98"/>
      <c r="HX18" s="98"/>
      <c r="HY18" s="99"/>
      <c r="HZ18" s="100"/>
      <c r="IA18" s="101"/>
      <c r="IB18" s="101"/>
      <c r="IC18" s="102"/>
      <c r="ID18" s="103"/>
      <c r="IE18" s="104"/>
      <c r="IF18" s="105"/>
      <c r="IG18" s="106"/>
      <c r="II18" s="98"/>
      <c r="IJ18" s="98"/>
      <c r="IK18" s="99"/>
      <c r="IL18" s="100"/>
      <c r="IM18" s="101"/>
      <c r="IN18" s="101"/>
      <c r="IO18" s="102"/>
      <c r="IP18" s="103"/>
      <c r="IQ18" s="104"/>
      <c r="IR18" s="105"/>
      <c r="IS18" s="106"/>
      <c r="IU18" s="98"/>
      <c r="IV18" s="98"/>
      <c r="IW18" s="99"/>
      <c r="IX18" s="100"/>
      <c r="IY18" s="101"/>
      <c r="IZ18" s="101"/>
      <c r="JA18" s="102"/>
      <c r="JB18" s="103"/>
      <c r="JC18" s="104"/>
      <c r="JD18" s="105"/>
      <c r="JE18" s="106"/>
      <c r="JG18" s="98"/>
      <c r="JH18" s="98"/>
      <c r="JI18" s="99"/>
      <c r="JJ18" s="100"/>
      <c r="JK18" s="101"/>
      <c r="JL18" s="101"/>
      <c r="JM18" s="102"/>
      <c r="JN18" s="103"/>
      <c r="JO18" s="104"/>
      <c r="JP18" s="105"/>
      <c r="JQ18" s="106"/>
      <c r="JS18" s="98"/>
      <c r="JT18" s="98"/>
      <c r="JU18" s="99"/>
      <c r="JV18" s="100"/>
      <c r="JW18" s="101"/>
      <c r="JX18" s="101"/>
      <c r="JY18" s="102"/>
      <c r="JZ18" s="103"/>
      <c r="KA18" s="104"/>
      <c r="KB18" s="105"/>
      <c r="KC18" s="106"/>
      <c r="KE18" s="98"/>
      <c r="KF18" s="98"/>
    </row>
    <row r="19" spans="1:292" ht="13.5" customHeight="1" x14ac:dyDescent="0.25">
      <c r="A19" s="16"/>
      <c r="B19" s="98" t="s">
        <v>654</v>
      </c>
      <c r="D19" s="229"/>
      <c r="E19" s="99"/>
      <c r="F19" s="100"/>
      <c r="G19" s="101"/>
      <c r="H19" s="101"/>
      <c r="I19" s="102"/>
      <c r="J19" s="103"/>
      <c r="K19" s="104"/>
      <c r="L19" s="105"/>
      <c r="M19" s="106"/>
      <c r="O19" s="98"/>
      <c r="P19" s="229"/>
      <c r="Q19" s="99"/>
      <c r="R19" s="100"/>
      <c r="S19" s="101"/>
      <c r="T19" s="101"/>
      <c r="U19" s="102"/>
      <c r="V19" s="103"/>
      <c r="W19" s="104"/>
      <c r="X19" s="105"/>
      <c r="Y19" s="106"/>
      <c r="AA19" s="98"/>
      <c r="AB19" s="98"/>
      <c r="AC19" s="99"/>
      <c r="AD19" s="100"/>
      <c r="AE19" s="101"/>
      <c r="AF19" s="101"/>
      <c r="AG19" s="102"/>
      <c r="AH19" s="103"/>
      <c r="AI19" s="104"/>
      <c r="AJ19" s="105"/>
      <c r="AK19" s="106"/>
      <c r="AM19" s="98"/>
      <c r="AN19" s="98"/>
      <c r="AO19" s="99">
        <f t="shared" si="215"/>
        <v>44912</v>
      </c>
      <c r="AP19" s="100" t="str">
        <f t="shared" si="216"/>
        <v>Martin I</v>
      </c>
      <c r="AQ19" s="101">
        <v>44067</v>
      </c>
      <c r="AR19" s="101">
        <f t="shared" ref="AR19" si="222">IF(AS19="","",AO$3)</f>
        <v>44912</v>
      </c>
      <c r="AS19" s="102" t="str">
        <f t="shared" si="217"/>
        <v>Charlie McConalogue</v>
      </c>
      <c r="AT19" s="103" t="str">
        <f t="shared" si="218"/>
        <v>1977</v>
      </c>
      <c r="AU19" s="104" t="str">
        <f t="shared" si="219"/>
        <v>male</v>
      </c>
      <c r="AV19" s="105" t="str">
        <f t="shared" si="220"/>
        <v>ie_ff01</v>
      </c>
      <c r="AW19" s="106" t="str">
        <f t="shared" si="221"/>
        <v>McConalogue_Charlie_1977</v>
      </c>
      <c r="AY19" s="98"/>
      <c r="AZ19" s="98" t="s">
        <v>1057</v>
      </c>
      <c r="BA19" s="99" t="str">
        <f t="shared" si="15"/>
        <v/>
      </c>
      <c r="BB19" s="100" t="str">
        <f t="shared" si="16"/>
        <v/>
      </c>
      <c r="BC19" s="101" t="str">
        <f t="shared" si="17"/>
        <v/>
      </c>
      <c r="BD19" s="101" t="str">
        <f t="shared" si="18"/>
        <v/>
      </c>
      <c r="BE19" s="102" t="str">
        <f t="shared" si="19"/>
        <v/>
      </c>
      <c r="BF19" s="103" t="str">
        <f t="shared" si="20"/>
        <v/>
      </c>
      <c r="BG19" s="104" t="str">
        <f t="shared" si="21"/>
        <v/>
      </c>
      <c r="BH19" s="105" t="str">
        <f t="shared" si="22"/>
        <v/>
      </c>
      <c r="BI19" s="106" t="str">
        <f t="shared" si="23"/>
        <v/>
      </c>
      <c r="BK19" s="98"/>
      <c r="BL19" s="98"/>
      <c r="BM19" s="99"/>
      <c r="BN19" s="100"/>
      <c r="BO19" s="101"/>
      <c r="BP19" s="101"/>
      <c r="BQ19" s="102"/>
      <c r="BR19" s="103"/>
      <c r="BS19" s="104"/>
      <c r="BT19" s="105"/>
      <c r="BU19" s="106"/>
      <c r="BW19" s="98"/>
      <c r="BX19" s="98"/>
      <c r="BY19" s="99"/>
      <c r="BZ19" s="100"/>
      <c r="CA19" s="101"/>
      <c r="CB19" s="101"/>
      <c r="CC19" s="102"/>
      <c r="CD19" s="103"/>
      <c r="CE19" s="104"/>
      <c r="CF19" s="105"/>
      <c r="CG19" s="106"/>
      <c r="CI19" s="98"/>
      <c r="CJ19" s="98"/>
      <c r="CK19" s="99"/>
      <c r="CL19" s="100"/>
      <c r="CM19" s="101"/>
      <c r="CN19" s="101"/>
      <c r="CO19" s="102"/>
      <c r="CP19" s="103"/>
      <c r="CQ19" s="104"/>
      <c r="CR19" s="105"/>
      <c r="CS19" s="106"/>
      <c r="CU19" s="98"/>
      <c r="CV19" s="98"/>
      <c r="CW19" s="99"/>
      <c r="CX19" s="100"/>
      <c r="CY19" s="101"/>
      <c r="CZ19" s="101"/>
      <c r="DA19" s="102"/>
      <c r="DB19" s="103"/>
      <c r="DC19" s="104"/>
      <c r="DD19" s="105"/>
      <c r="DE19" s="106"/>
      <c r="DG19" s="98"/>
      <c r="DH19" s="98"/>
      <c r="DI19" s="99"/>
      <c r="DJ19" s="100"/>
      <c r="DK19" s="101"/>
      <c r="DL19" s="101"/>
      <c r="DM19" s="102"/>
      <c r="DN19" s="103"/>
      <c r="DO19" s="104"/>
      <c r="DP19" s="105"/>
      <c r="DQ19" s="106"/>
      <c r="DS19" s="98"/>
      <c r="DT19" s="98"/>
      <c r="DU19" s="99"/>
      <c r="DV19" s="100"/>
      <c r="DW19" s="101"/>
      <c r="DX19" s="101"/>
      <c r="DY19" s="102"/>
      <c r="DZ19" s="103"/>
      <c r="EA19" s="104"/>
      <c r="EB19" s="105"/>
      <c r="EC19" s="106"/>
      <c r="EE19" s="98"/>
      <c r="EF19" s="98"/>
      <c r="EG19" s="99"/>
      <c r="EH19" s="100"/>
      <c r="EI19" s="101"/>
      <c r="EJ19" s="101"/>
      <c r="EK19" s="102"/>
      <c r="EL19" s="103"/>
      <c r="EM19" s="104"/>
      <c r="EN19" s="105"/>
      <c r="EO19" s="106"/>
      <c r="EQ19" s="98"/>
      <c r="ER19" s="98"/>
      <c r="ES19" s="99"/>
      <c r="ET19" s="100"/>
      <c r="EU19" s="101"/>
      <c r="EV19" s="101"/>
      <c r="EW19" s="102"/>
      <c r="EX19" s="103"/>
      <c r="EY19" s="104"/>
      <c r="EZ19" s="105"/>
      <c r="FA19" s="106"/>
      <c r="FC19" s="98"/>
      <c r="FD19" s="98"/>
      <c r="FE19" s="99"/>
      <c r="FF19" s="100"/>
      <c r="FG19" s="101"/>
      <c r="FH19" s="101"/>
      <c r="FI19" s="102"/>
      <c r="FJ19" s="103"/>
      <c r="FK19" s="104"/>
      <c r="FL19" s="105"/>
      <c r="FM19" s="106"/>
      <c r="FO19" s="98"/>
      <c r="FP19" s="98"/>
      <c r="FQ19" s="99"/>
      <c r="FR19" s="100"/>
      <c r="FS19" s="101"/>
      <c r="FT19" s="101"/>
      <c r="FU19" s="102"/>
      <c r="FV19" s="103"/>
      <c r="FW19" s="104"/>
      <c r="FX19" s="105"/>
      <c r="FY19" s="106"/>
      <c r="GA19" s="98"/>
      <c r="GB19" s="98"/>
      <c r="GC19" s="99"/>
      <c r="GD19" s="100"/>
      <c r="GE19" s="101"/>
      <c r="GF19" s="101"/>
      <c r="GG19" s="102"/>
      <c r="GH19" s="103"/>
      <c r="GI19" s="104"/>
      <c r="GJ19" s="105"/>
      <c r="GK19" s="106"/>
      <c r="GM19" s="98"/>
      <c r="GN19" s="98"/>
      <c r="GO19" s="99"/>
      <c r="GP19" s="100"/>
      <c r="GQ19" s="101"/>
      <c r="GR19" s="101"/>
      <c r="GS19" s="102"/>
      <c r="GT19" s="103"/>
      <c r="GU19" s="104"/>
      <c r="GV19" s="105"/>
      <c r="GW19" s="106"/>
      <c r="GY19" s="98"/>
      <c r="GZ19" s="98"/>
      <c r="HA19" s="99"/>
      <c r="HB19" s="100"/>
      <c r="HC19" s="101"/>
      <c r="HD19" s="101"/>
      <c r="HE19" s="102"/>
      <c r="HF19" s="103"/>
      <c r="HG19" s="104"/>
      <c r="HH19" s="105"/>
      <c r="HI19" s="106"/>
      <c r="HK19" s="98"/>
      <c r="HL19" s="98"/>
      <c r="HM19" s="99"/>
      <c r="HN19" s="100"/>
      <c r="HO19" s="101"/>
      <c r="HP19" s="101"/>
      <c r="HQ19" s="102"/>
      <c r="HR19" s="103"/>
      <c r="HS19" s="104"/>
      <c r="HT19" s="105"/>
      <c r="HU19" s="106"/>
      <c r="HW19" s="98"/>
      <c r="HX19" s="98"/>
      <c r="HY19" s="99"/>
      <c r="HZ19" s="100"/>
      <c r="IA19" s="101"/>
      <c r="IB19" s="101"/>
      <c r="IC19" s="102"/>
      <c r="ID19" s="103"/>
      <c r="IE19" s="104"/>
      <c r="IF19" s="105"/>
      <c r="IG19" s="106"/>
      <c r="II19" s="98"/>
      <c r="IJ19" s="98"/>
      <c r="IK19" s="99"/>
      <c r="IL19" s="100"/>
      <c r="IM19" s="101"/>
      <c r="IN19" s="101"/>
      <c r="IO19" s="102"/>
      <c r="IP19" s="103"/>
      <c r="IQ19" s="104"/>
      <c r="IR19" s="105"/>
      <c r="IS19" s="106"/>
      <c r="IU19" s="98"/>
      <c r="IV19" s="98"/>
      <c r="IW19" s="99"/>
      <c r="IX19" s="100"/>
      <c r="IY19" s="101"/>
      <c r="IZ19" s="101"/>
      <c r="JA19" s="102"/>
      <c r="JB19" s="103"/>
      <c r="JC19" s="104"/>
      <c r="JD19" s="105"/>
      <c r="JE19" s="106"/>
      <c r="JG19" s="98"/>
      <c r="JH19" s="98"/>
      <c r="JI19" s="99"/>
      <c r="JJ19" s="100"/>
      <c r="JK19" s="101"/>
      <c r="JL19" s="101"/>
      <c r="JM19" s="102"/>
      <c r="JN19" s="103"/>
      <c r="JO19" s="104"/>
      <c r="JP19" s="105"/>
      <c r="JQ19" s="106"/>
      <c r="JS19" s="98"/>
      <c r="JT19" s="98"/>
      <c r="JU19" s="99"/>
      <c r="JV19" s="100"/>
      <c r="JW19" s="101"/>
      <c r="JX19" s="101"/>
      <c r="JY19" s="102"/>
      <c r="JZ19" s="103"/>
      <c r="KA19" s="104"/>
      <c r="KB19" s="105"/>
      <c r="KC19" s="106"/>
      <c r="KE19" s="98"/>
      <c r="KF19" s="98"/>
    </row>
    <row r="20" spans="1:292" ht="13.5" customHeight="1" x14ac:dyDescent="0.25">
      <c r="A20" s="16"/>
      <c r="B20" s="98" t="s">
        <v>659</v>
      </c>
      <c r="D20" s="229"/>
      <c r="E20" s="99" t="str">
        <f t="shared" si="0"/>
        <v/>
      </c>
      <c r="F20" s="100" t="str">
        <f t="shared" si="1"/>
        <v/>
      </c>
      <c r="G20" s="101" t="str">
        <f t="shared" si="26"/>
        <v/>
      </c>
      <c r="H20" s="101" t="str">
        <f t="shared" si="24"/>
        <v/>
      </c>
      <c r="I20" s="102" t="str">
        <f t="shared" si="2"/>
        <v/>
      </c>
      <c r="J20" s="103" t="str">
        <f t="shared" si="3"/>
        <v/>
      </c>
      <c r="K20" s="104" t="str">
        <f t="shared" si="4"/>
        <v/>
      </c>
      <c r="L20" s="105" t="str">
        <f t="shared" si="5"/>
        <v/>
      </c>
      <c r="M20" s="106" t="str">
        <f t="shared" si="6"/>
        <v/>
      </c>
      <c r="O20" s="98"/>
      <c r="P20" s="229"/>
      <c r="Q20" s="99" t="str">
        <f t="shared" si="27"/>
        <v/>
      </c>
      <c r="R20" s="100" t="str">
        <f t="shared" si="28"/>
        <v/>
      </c>
      <c r="S20" s="101" t="str">
        <f t="shared" si="29"/>
        <v/>
      </c>
      <c r="T20" s="101" t="str">
        <f t="shared" si="30"/>
        <v/>
      </c>
      <c r="U20" s="102" t="str">
        <f t="shared" si="31"/>
        <v/>
      </c>
      <c r="V20" s="103" t="str">
        <f t="shared" si="32"/>
        <v/>
      </c>
      <c r="W20" s="104" t="str">
        <f t="shared" si="33"/>
        <v/>
      </c>
      <c r="X20" s="105" t="str">
        <f t="shared" si="7"/>
        <v/>
      </c>
      <c r="Y20" s="106" t="str">
        <f t="shared" si="34"/>
        <v/>
      </c>
      <c r="AA20" s="98"/>
      <c r="AB20" s="98"/>
      <c r="AC20" s="99" t="str">
        <f>IF(AG20="","",AC$3)</f>
        <v/>
      </c>
      <c r="AD20" s="100" t="str">
        <f t="shared" si="35"/>
        <v/>
      </c>
      <c r="AE20" s="101" t="str">
        <f t="shared" si="36"/>
        <v/>
      </c>
      <c r="AF20" s="101" t="str">
        <f t="shared" si="25"/>
        <v/>
      </c>
      <c r="AG20" s="102" t="str">
        <f t="shared" si="8"/>
        <v/>
      </c>
      <c r="AH20" s="103" t="str">
        <f t="shared" si="37"/>
        <v/>
      </c>
      <c r="AI20" s="104" t="str">
        <f t="shared" si="38"/>
        <v/>
      </c>
      <c r="AJ20" s="105" t="str">
        <f t="shared" si="9"/>
        <v/>
      </c>
      <c r="AK20" s="106" t="str">
        <f t="shared" si="10"/>
        <v/>
      </c>
      <c r="AM20" s="98"/>
      <c r="AN20" s="98"/>
      <c r="AO20" s="99" t="str">
        <f t="shared" si="12"/>
        <v/>
      </c>
      <c r="AP20" s="100" t="str">
        <f t="shared" si="39"/>
        <v/>
      </c>
      <c r="AQ20" s="101" t="str">
        <f t="shared" si="13"/>
        <v/>
      </c>
      <c r="AR20" s="101" t="str">
        <f t="shared" si="14"/>
        <v/>
      </c>
      <c r="AS20" s="102" t="str">
        <f t="shared" si="40"/>
        <v/>
      </c>
      <c r="AT20" s="103" t="str">
        <f t="shared" si="41"/>
        <v/>
      </c>
      <c r="AU20" s="104" t="str">
        <f t="shared" si="42"/>
        <v/>
      </c>
      <c r="AV20" s="105" t="str">
        <f t="shared" si="43"/>
        <v/>
      </c>
      <c r="AW20" s="106" t="str">
        <f t="shared" si="44"/>
        <v/>
      </c>
      <c r="AY20" s="98"/>
      <c r="AZ20" s="98"/>
      <c r="BA20" s="99" t="str">
        <f t="shared" si="15"/>
        <v/>
      </c>
      <c r="BB20" s="100" t="str">
        <f t="shared" si="16"/>
        <v/>
      </c>
      <c r="BC20" s="101" t="str">
        <f t="shared" si="17"/>
        <v/>
      </c>
      <c r="BD20" s="101" t="str">
        <f t="shared" si="18"/>
        <v/>
      </c>
      <c r="BE20" s="102" t="str">
        <f t="shared" si="19"/>
        <v/>
      </c>
      <c r="BF20" s="103" t="str">
        <f t="shared" si="20"/>
        <v/>
      </c>
      <c r="BG20" s="104" t="str">
        <f t="shared" si="21"/>
        <v/>
      </c>
      <c r="BH20" s="105" t="str">
        <f t="shared" si="22"/>
        <v/>
      </c>
      <c r="BI20" s="106" t="str">
        <f t="shared" si="23"/>
        <v/>
      </c>
      <c r="BK20" s="98"/>
      <c r="BL20" s="98"/>
      <c r="BM20" s="99" t="str">
        <f t="shared" si="45"/>
        <v/>
      </c>
      <c r="BN20" s="100" t="str">
        <f t="shared" si="46"/>
        <v/>
      </c>
      <c r="BO20" s="101" t="str">
        <f t="shared" si="47"/>
        <v/>
      </c>
      <c r="BP20" s="101" t="str">
        <f t="shared" si="48"/>
        <v/>
      </c>
      <c r="BQ20" s="102" t="str">
        <f t="shared" si="49"/>
        <v/>
      </c>
      <c r="BR20" s="103" t="str">
        <f t="shared" si="50"/>
        <v/>
      </c>
      <c r="BS20" s="104" t="str">
        <f t="shared" si="51"/>
        <v/>
      </c>
      <c r="BT20" s="105" t="str">
        <f t="shared" si="52"/>
        <v/>
      </c>
      <c r="BU20" s="106" t="str">
        <f t="shared" si="53"/>
        <v/>
      </c>
      <c r="BW20" s="98"/>
      <c r="BX20" s="98"/>
      <c r="BY20" s="99" t="str">
        <f t="shared" si="54"/>
        <v/>
      </c>
      <c r="BZ20" s="100" t="str">
        <f t="shared" si="55"/>
        <v/>
      </c>
      <c r="CA20" s="101" t="str">
        <f t="shared" si="56"/>
        <v/>
      </c>
      <c r="CB20" s="101" t="str">
        <f t="shared" si="57"/>
        <v/>
      </c>
      <c r="CC20" s="102" t="str">
        <f t="shared" si="58"/>
        <v/>
      </c>
      <c r="CD20" s="103" t="str">
        <f t="shared" si="59"/>
        <v/>
      </c>
      <c r="CE20" s="104" t="str">
        <f t="shared" si="60"/>
        <v/>
      </c>
      <c r="CF20" s="105" t="str">
        <f t="shared" si="61"/>
        <v/>
      </c>
      <c r="CG20" s="106" t="str">
        <f t="shared" si="62"/>
        <v/>
      </c>
      <c r="CI20" s="98"/>
      <c r="CJ20" s="98"/>
      <c r="CK20" s="99" t="str">
        <f t="shared" si="63"/>
        <v/>
      </c>
      <c r="CL20" s="100" t="str">
        <f t="shared" si="64"/>
        <v/>
      </c>
      <c r="CM20" s="101" t="str">
        <f t="shared" si="65"/>
        <v/>
      </c>
      <c r="CN20" s="101" t="str">
        <f t="shared" si="66"/>
        <v/>
      </c>
      <c r="CO20" s="102" t="str">
        <f t="shared" si="67"/>
        <v/>
      </c>
      <c r="CP20" s="103" t="str">
        <f t="shared" si="68"/>
        <v/>
      </c>
      <c r="CQ20" s="104" t="str">
        <f t="shared" si="69"/>
        <v/>
      </c>
      <c r="CR20" s="105" t="str">
        <f t="shared" si="70"/>
        <v/>
      </c>
      <c r="CS20" s="106" t="str">
        <f t="shared" si="71"/>
        <v/>
      </c>
      <c r="CU20" s="98"/>
      <c r="CV20" s="98"/>
      <c r="CW20" s="99" t="str">
        <f t="shared" si="72"/>
        <v/>
      </c>
      <c r="CX20" s="100" t="str">
        <f t="shared" si="73"/>
        <v/>
      </c>
      <c r="CY20" s="101" t="str">
        <f t="shared" si="74"/>
        <v/>
      </c>
      <c r="CZ20" s="101" t="str">
        <f t="shared" si="75"/>
        <v/>
      </c>
      <c r="DA20" s="102" t="str">
        <f t="shared" si="76"/>
        <v/>
      </c>
      <c r="DB20" s="103" t="str">
        <f t="shared" si="77"/>
        <v/>
      </c>
      <c r="DC20" s="104" t="str">
        <f t="shared" si="78"/>
        <v/>
      </c>
      <c r="DD20" s="105" t="str">
        <f t="shared" si="79"/>
        <v/>
      </c>
      <c r="DE20" s="106" t="str">
        <f t="shared" si="80"/>
        <v/>
      </c>
      <c r="DG20" s="98"/>
      <c r="DH20" s="98"/>
      <c r="DI20" s="99" t="str">
        <f t="shared" si="81"/>
        <v/>
      </c>
      <c r="DJ20" s="100" t="str">
        <f t="shared" si="82"/>
        <v/>
      </c>
      <c r="DK20" s="101" t="str">
        <f t="shared" si="83"/>
        <v/>
      </c>
      <c r="DL20" s="101" t="str">
        <f t="shared" si="84"/>
        <v/>
      </c>
      <c r="DM20" s="102" t="str">
        <f t="shared" si="85"/>
        <v/>
      </c>
      <c r="DN20" s="103" t="str">
        <f t="shared" si="86"/>
        <v/>
      </c>
      <c r="DO20" s="104" t="str">
        <f t="shared" si="87"/>
        <v/>
      </c>
      <c r="DP20" s="105" t="str">
        <f t="shared" si="88"/>
        <v/>
      </c>
      <c r="DQ20" s="106" t="str">
        <f t="shared" si="89"/>
        <v/>
      </c>
      <c r="DS20" s="98"/>
      <c r="DT20" s="98"/>
      <c r="DU20" s="99" t="str">
        <f t="shared" si="90"/>
        <v/>
      </c>
      <c r="DV20" s="100" t="str">
        <f t="shared" si="91"/>
        <v/>
      </c>
      <c r="DW20" s="101" t="str">
        <f t="shared" si="92"/>
        <v/>
      </c>
      <c r="DX20" s="101" t="str">
        <f t="shared" si="93"/>
        <v/>
      </c>
      <c r="DY20" s="102" t="str">
        <f t="shared" si="94"/>
        <v/>
      </c>
      <c r="DZ20" s="103" t="str">
        <f t="shared" si="95"/>
        <v/>
      </c>
      <c r="EA20" s="104" t="str">
        <f t="shared" si="96"/>
        <v/>
      </c>
      <c r="EB20" s="105" t="str">
        <f t="shared" si="97"/>
        <v/>
      </c>
      <c r="EC20" s="106" t="str">
        <f t="shared" si="98"/>
        <v/>
      </c>
      <c r="EE20" s="98"/>
      <c r="EF20" s="98"/>
      <c r="EG20" s="99" t="str">
        <f t="shared" si="99"/>
        <v/>
      </c>
      <c r="EH20" s="100" t="str">
        <f t="shared" si="100"/>
        <v/>
      </c>
      <c r="EI20" s="101" t="str">
        <f t="shared" si="101"/>
        <v/>
      </c>
      <c r="EJ20" s="101" t="str">
        <f t="shared" si="102"/>
        <v/>
      </c>
      <c r="EK20" s="102" t="str">
        <f t="shared" si="103"/>
        <v/>
      </c>
      <c r="EL20" s="103" t="str">
        <f t="shared" si="104"/>
        <v/>
      </c>
      <c r="EM20" s="104" t="str">
        <f t="shared" si="105"/>
        <v/>
      </c>
      <c r="EN20" s="105" t="str">
        <f t="shared" si="106"/>
        <v/>
      </c>
      <c r="EO20" s="106" t="str">
        <f t="shared" si="107"/>
        <v/>
      </c>
      <c r="EQ20" s="98"/>
      <c r="ER20" s="98"/>
      <c r="ES20" s="99" t="str">
        <f t="shared" si="108"/>
        <v/>
      </c>
      <c r="ET20" s="100" t="str">
        <f t="shared" si="109"/>
        <v/>
      </c>
      <c r="EU20" s="101" t="str">
        <f t="shared" si="110"/>
        <v/>
      </c>
      <c r="EV20" s="101" t="str">
        <f t="shared" si="111"/>
        <v/>
      </c>
      <c r="EW20" s="102" t="str">
        <f t="shared" si="112"/>
        <v/>
      </c>
      <c r="EX20" s="103" t="str">
        <f t="shared" si="113"/>
        <v/>
      </c>
      <c r="EY20" s="104" t="str">
        <f t="shared" si="114"/>
        <v/>
      </c>
      <c r="EZ20" s="105" t="str">
        <f t="shared" si="115"/>
        <v/>
      </c>
      <c r="FA20" s="106" t="str">
        <f t="shared" si="116"/>
        <v/>
      </c>
      <c r="FC20" s="98"/>
      <c r="FD20" s="98"/>
      <c r="FE20" s="99" t="str">
        <f t="shared" si="117"/>
        <v/>
      </c>
      <c r="FF20" s="100" t="str">
        <f t="shared" si="118"/>
        <v/>
      </c>
      <c r="FG20" s="101" t="str">
        <f t="shared" si="119"/>
        <v/>
      </c>
      <c r="FH20" s="101" t="str">
        <f t="shared" si="120"/>
        <v/>
      </c>
      <c r="FI20" s="102" t="str">
        <f t="shared" si="121"/>
        <v/>
      </c>
      <c r="FJ20" s="103" t="str">
        <f t="shared" si="122"/>
        <v/>
      </c>
      <c r="FK20" s="104" t="str">
        <f t="shared" si="123"/>
        <v/>
      </c>
      <c r="FL20" s="105" t="str">
        <f t="shared" si="124"/>
        <v/>
      </c>
      <c r="FM20" s="106" t="str">
        <f t="shared" si="125"/>
        <v/>
      </c>
      <c r="FO20" s="98"/>
      <c r="FP20" s="98"/>
      <c r="FQ20" s="99" t="str">
        <f>IF(FU20="","",#REF!)</f>
        <v/>
      </c>
      <c r="FR20" s="100" t="str">
        <f t="shared" si="126"/>
        <v/>
      </c>
      <c r="FS20" s="101" t="str">
        <f t="shared" si="127"/>
        <v/>
      </c>
      <c r="FT20" s="101" t="str">
        <f t="shared" si="128"/>
        <v/>
      </c>
      <c r="FU20" s="102" t="str">
        <f t="shared" si="129"/>
        <v/>
      </c>
      <c r="FV20" s="103" t="str">
        <f t="shared" si="130"/>
        <v/>
      </c>
      <c r="FW20" s="104" t="str">
        <f t="shared" si="131"/>
        <v/>
      </c>
      <c r="FX20" s="105" t="str">
        <f t="shared" si="132"/>
        <v/>
      </c>
      <c r="FY20" s="106" t="str">
        <f t="shared" si="133"/>
        <v/>
      </c>
      <c r="GA20" s="98"/>
      <c r="GB20" s="98"/>
      <c r="GC20" s="99" t="str">
        <f t="shared" si="134"/>
        <v/>
      </c>
      <c r="GD20" s="100" t="str">
        <f t="shared" si="135"/>
        <v/>
      </c>
      <c r="GE20" s="101" t="str">
        <f t="shared" si="136"/>
        <v/>
      </c>
      <c r="GF20" s="101" t="str">
        <f t="shared" si="137"/>
        <v/>
      </c>
      <c r="GG20" s="102" t="str">
        <f t="shared" si="138"/>
        <v/>
      </c>
      <c r="GH20" s="103" t="str">
        <f t="shared" si="139"/>
        <v/>
      </c>
      <c r="GI20" s="104" t="str">
        <f t="shared" si="140"/>
        <v/>
      </c>
      <c r="GJ20" s="105" t="str">
        <f t="shared" si="141"/>
        <v/>
      </c>
      <c r="GK20" s="106" t="str">
        <f t="shared" si="142"/>
        <v/>
      </c>
      <c r="GM20" s="98"/>
      <c r="GN20" s="98" t="s">
        <v>291</v>
      </c>
      <c r="GO20" s="99" t="str">
        <f t="shared" si="143"/>
        <v/>
      </c>
      <c r="GP20" s="100" t="str">
        <f t="shared" si="144"/>
        <v/>
      </c>
      <c r="GQ20" s="101" t="str">
        <f t="shared" si="145"/>
        <v/>
      </c>
      <c r="GR20" s="101" t="str">
        <f t="shared" si="146"/>
        <v/>
      </c>
      <c r="GS20" s="102" t="str">
        <f t="shared" si="147"/>
        <v/>
      </c>
      <c r="GT20" s="103" t="str">
        <f t="shared" si="148"/>
        <v/>
      </c>
      <c r="GU20" s="104" t="str">
        <f t="shared" si="149"/>
        <v/>
      </c>
      <c r="GV20" s="105" t="str">
        <f t="shared" si="150"/>
        <v/>
      </c>
      <c r="GW20" s="106" t="str">
        <f t="shared" si="151"/>
        <v/>
      </c>
      <c r="GY20" s="98"/>
      <c r="GZ20" s="98"/>
      <c r="HA20" s="99" t="str">
        <f t="shared" si="152"/>
        <v/>
      </c>
      <c r="HB20" s="100" t="str">
        <f t="shared" si="153"/>
        <v/>
      </c>
      <c r="HC20" s="101" t="str">
        <f t="shared" si="154"/>
        <v/>
      </c>
      <c r="HD20" s="101" t="str">
        <f t="shared" si="155"/>
        <v/>
      </c>
      <c r="HE20" s="102" t="str">
        <f t="shared" si="156"/>
        <v/>
      </c>
      <c r="HF20" s="103" t="str">
        <f t="shared" si="157"/>
        <v/>
      </c>
      <c r="HG20" s="104" t="str">
        <f t="shared" si="158"/>
        <v/>
      </c>
      <c r="HH20" s="105" t="str">
        <f t="shared" si="159"/>
        <v/>
      </c>
      <c r="HI20" s="106" t="str">
        <f t="shared" si="160"/>
        <v/>
      </c>
      <c r="HK20" s="98"/>
      <c r="HL20" s="98" t="s">
        <v>291</v>
      </c>
      <c r="HM20" s="99" t="str">
        <f t="shared" si="161"/>
        <v/>
      </c>
      <c r="HN20" s="100" t="str">
        <f t="shared" si="162"/>
        <v/>
      </c>
      <c r="HO20" s="101" t="str">
        <f t="shared" si="163"/>
        <v/>
      </c>
      <c r="HP20" s="101" t="str">
        <f t="shared" si="164"/>
        <v/>
      </c>
      <c r="HQ20" s="102" t="str">
        <f t="shared" si="165"/>
        <v/>
      </c>
      <c r="HR20" s="103" t="str">
        <f t="shared" si="166"/>
        <v/>
      </c>
      <c r="HS20" s="104" t="str">
        <f t="shared" si="167"/>
        <v/>
      </c>
      <c r="HT20" s="105" t="str">
        <f t="shared" si="168"/>
        <v/>
      </c>
      <c r="HU20" s="106" t="str">
        <f t="shared" si="169"/>
        <v/>
      </c>
      <c r="HW20" s="98"/>
      <c r="HX20" s="98"/>
      <c r="HY20" s="99" t="str">
        <f t="shared" si="170"/>
        <v/>
      </c>
      <c r="HZ20" s="100" t="str">
        <f t="shared" si="171"/>
        <v/>
      </c>
      <c r="IA20" s="101" t="str">
        <f t="shared" si="172"/>
        <v/>
      </c>
      <c r="IB20" s="101" t="str">
        <f t="shared" si="173"/>
        <v/>
      </c>
      <c r="IC20" s="102" t="str">
        <f t="shared" si="174"/>
        <v/>
      </c>
      <c r="ID20" s="103" t="str">
        <f t="shared" si="175"/>
        <v/>
      </c>
      <c r="IE20" s="104" t="str">
        <f t="shared" si="176"/>
        <v/>
      </c>
      <c r="IF20" s="105" t="str">
        <f t="shared" si="177"/>
        <v/>
      </c>
      <c r="IG20" s="106" t="str">
        <f t="shared" si="178"/>
        <v/>
      </c>
      <c r="II20" s="98"/>
      <c r="IJ20" s="98"/>
      <c r="IK20" s="99" t="str">
        <f t="shared" si="179"/>
        <v/>
      </c>
      <c r="IL20" s="100" t="str">
        <f t="shared" si="180"/>
        <v/>
      </c>
      <c r="IM20" s="101" t="str">
        <f t="shared" si="181"/>
        <v/>
      </c>
      <c r="IN20" s="101" t="str">
        <f t="shared" si="182"/>
        <v/>
      </c>
      <c r="IO20" s="102" t="str">
        <f t="shared" si="183"/>
        <v/>
      </c>
      <c r="IP20" s="103" t="str">
        <f t="shared" si="184"/>
        <v/>
      </c>
      <c r="IQ20" s="104" t="str">
        <f t="shared" si="185"/>
        <v/>
      </c>
      <c r="IR20" s="105" t="str">
        <f t="shared" si="186"/>
        <v/>
      </c>
      <c r="IS20" s="106" t="str">
        <f t="shared" si="187"/>
        <v/>
      </c>
      <c r="IU20" s="98"/>
      <c r="IV20" s="98"/>
      <c r="IW20" s="99" t="str">
        <f t="shared" si="188"/>
        <v/>
      </c>
      <c r="IX20" s="100" t="str">
        <f t="shared" si="189"/>
        <v/>
      </c>
      <c r="IY20" s="101" t="str">
        <f t="shared" si="190"/>
        <v/>
      </c>
      <c r="IZ20" s="101" t="str">
        <f t="shared" si="191"/>
        <v/>
      </c>
      <c r="JA20" s="102" t="str">
        <f t="shared" si="192"/>
        <v/>
      </c>
      <c r="JB20" s="103" t="str">
        <f t="shared" si="193"/>
        <v/>
      </c>
      <c r="JC20" s="104" t="str">
        <f t="shared" si="194"/>
        <v/>
      </c>
      <c r="JD20" s="105" t="str">
        <f t="shared" si="195"/>
        <v/>
      </c>
      <c r="JE20" s="106" t="str">
        <f t="shared" si="196"/>
        <v/>
      </c>
      <c r="JG20" s="98"/>
      <c r="JH20" s="98"/>
      <c r="JI20" s="99" t="str">
        <f t="shared" si="197"/>
        <v/>
      </c>
      <c r="JJ20" s="100" t="str">
        <f t="shared" si="198"/>
        <v/>
      </c>
      <c r="JK20" s="101" t="str">
        <f t="shared" si="199"/>
        <v/>
      </c>
      <c r="JL20" s="101" t="str">
        <f t="shared" si="200"/>
        <v/>
      </c>
      <c r="JM20" s="102" t="str">
        <f t="shared" si="201"/>
        <v/>
      </c>
      <c r="JN20" s="103" t="str">
        <f t="shared" si="202"/>
        <v/>
      </c>
      <c r="JO20" s="104" t="str">
        <f t="shared" si="203"/>
        <v/>
      </c>
      <c r="JP20" s="105" t="str">
        <f t="shared" si="204"/>
        <v/>
      </c>
      <c r="JQ20" s="106" t="str">
        <f t="shared" si="205"/>
        <v/>
      </c>
      <c r="JS20" s="98"/>
      <c r="JT20" s="98"/>
      <c r="JU20" s="99" t="str">
        <f t="shared" si="206"/>
        <v/>
      </c>
      <c r="JV20" s="100" t="str">
        <f t="shared" si="207"/>
        <v/>
      </c>
      <c r="JW20" s="101" t="str">
        <f t="shared" si="208"/>
        <v/>
      </c>
      <c r="JX20" s="101" t="str">
        <f t="shared" si="209"/>
        <v/>
      </c>
      <c r="JY20" s="102" t="str">
        <f t="shared" si="210"/>
        <v/>
      </c>
      <c r="JZ20" s="103" t="str">
        <f t="shared" si="211"/>
        <v/>
      </c>
      <c r="KA20" s="104" t="str">
        <f t="shared" si="212"/>
        <v/>
      </c>
      <c r="KB20" s="105" t="str">
        <f t="shared" si="213"/>
        <v/>
      </c>
      <c r="KC20" s="106" t="str">
        <f t="shared" si="214"/>
        <v/>
      </c>
      <c r="KE20" s="98"/>
      <c r="KF20" s="98"/>
    </row>
    <row r="21" spans="1:292" ht="13.5" customHeight="1" x14ac:dyDescent="0.25">
      <c r="A21" s="16"/>
      <c r="B21" s="98" t="s">
        <v>660</v>
      </c>
      <c r="D21" s="229"/>
      <c r="E21" s="99">
        <f t="shared" si="0"/>
        <v>42439</v>
      </c>
      <c r="F21" s="100" t="str">
        <f t="shared" si="1"/>
        <v>Kenny I</v>
      </c>
      <c r="G21" s="101">
        <f t="shared" si="26"/>
        <v>40611</v>
      </c>
      <c r="H21" s="101">
        <v>41831</v>
      </c>
      <c r="I21" s="102" t="str">
        <f t="shared" si="2"/>
        <v>Jimmy Deenihan</v>
      </c>
      <c r="J21" s="103" t="str">
        <f t="shared" si="3"/>
        <v>1952</v>
      </c>
      <c r="K21" s="104" t="str">
        <f t="shared" si="4"/>
        <v>male</v>
      </c>
      <c r="L21" s="105" t="str">
        <f t="shared" si="5"/>
        <v>ie_fg01</v>
      </c>
      <c r="M21" s="106" t="str">
        <f t="shared" si="6"/>
        <v>Deenihan_Jimmy_1952</v>
      </c>
      <c r="O21" s="98"/>
      <c r="P21" s="229" t="s">
        <v>721</v>
      </c>
      <c r="Q21" s="99" t="str">
        <f t="shared" si="27"/>
        <v/>
      </c>
      <c r="R21" s="100" t="str">
        <f t="shared" si="28"/>
        <v/>
      </c>
      <c r="S21" s="101" t="str">
        <f t="shared" si="29"/>
        <v/>
      </c>
      <c r="T21" s="101" t="str">
        <f t="shared" si="30"/>
        <v/>
      </c>
      <c r="U21" s="102" t="str">
        <f t="shared" si="31"/>
        <v/>
      </c>
      <c r="V21" s="103" t="str">
        <f t="shared" si="32"/>
        <v/>
      </c>
      <c r="W21" s="104" t="str">
        <f t="shared" si="33"/>
        <v/>
      </c>
      <c r="X21" s="105" t="str">
        <f t="shared" si="7"/>
        <v/>
      </c>
      <c r="Y21" s="106" t="str">
        <f t="shared" si="34"/>
        <v/>
      </c>
      <c r="AA21" s="98"/>
      <c r="AB21" s="98"/>
      <c r="AC21" s="99">
        <v>43069</v>
      </c>
      <c r="AD21" s="100" t="str">
        <f t="shared" si="35"/>
        <v>Varadkar I</v>
      </c>
      <c r="AE21" s="101">
        <f t="shared" si="36"/>
        <v>42900</v>
      </c>
      <c r="AF21" s="101">
        <v>43069</v>
      </c>
      <c r="AG21" s="102" t="str">
        <f t="shared" si="8"/>
        <v>Heather Humphreys</v>
      </c>
      <c r="AH21" s="103" t="str">
        <f t="shared" si="37"/>
        <v>1964</v>
      </c>
      <c r="AI21" s="104" t="str">
        <f t="shared" si="38"/>
        <v>female</v>
      </c>
      <c r="AJ21" s="105" t="str">
        <f t="shared" si="9"/>
        <v>ie_fg01</v>
      </c>
      <c r="AK21" s="106" t="str">
        <f t="shared" si="10"/>
        <v>Humphreys_Heather_1964</v>
      </c>
      <c r="AM21" s="98"/>
      <c r="AN21" s="229" t="s">
        <v>999</v>
      </c>
      <c r="AO21" s="99" t="str">
        <f t="shared" si="12"/>
        <v/>
      </c>
      <c r="AP21" s="100" t="str">
        <f t="shared" si="39"/>
        <v/>
      </c>
      <c r="AQ21" s="101" t="str">
        <f t="shared" si="13"/>
        <v/>
      </c>
      <c r="AR21" s="101" t="str">
        <f t="shared" si="14"/>
        <v/>
      </c>
      <c r="AS21" s="102" t="str">
        <f t="shared" si="40"/>
        <v/>
      </c>
      <c r="AT21" s="103" t="str">
        <f t="shared" si="41"/>
        <v/>
      </c>
      <c r="AU21" s="104" t="str">
        <f t="shared" si="42"/>
        <v/>
      </c>
      <c r="AV21" s="105" t="str">
        <f t="shared" si="43"/>
        <v/>
      </c>
      <c r="AW21" s="106" t="str">
        <f t="shared" si="44"/>
        <v/>
      </c>
      <c r="AY21" s="98"/>
      <c r="AZ21" s="98"/>
      <c r="BA21" s="99" t="str">
        <f t="shared" si="15"/>
        <v/>
      </c>
      <c r="BB21" s="100" t="str">
        <f t="shared" si="16"/>
        <v/>
      </c>
      <c r="BC21" s="101" t="str">
        <f t="shared" si="17"/>
        <v/>
      </c>
      <c r="BD21" s="101" t="str">
        <f t="shared" si="18"/>
        <v/>
      </c>
      <c r="BE21" s="102" t="str">
        <f t="shared" si="19"/>
        <v/>
      </c>
      <c r="BF21" s="103" t="str">
        <f t="shared" si="20"/>
        <v/>
      </c>
      <c r="BG21" s="104" t="str">
        <f t="shared" si="21"/>
        <v/>
      </c>
      <c r="BH21" s="105" t="str">
        <f t="shared" si="22"/>
        <v/>
      </c>
      <c r="BI21" s="106" t="str">
        <f t="shared" si="23"/>
        <v/>
      </c>
      <c r="BK21" s="98"/>
      <c r="BL21" s="98"/>
      <c r="BM21" s="99" t="str">
        <f t="shared" si="45"/>
        <v/>
      </c>
      <c r="BN21" s="100" t="str">
        <f t="shared" si="46"/>
        <v/>
      </c>
      <c r="BO21" s="101" t="str">
        <f t="shared" si="47"/>
        <v/>
      </c>
      <c r="BP21" s="101" t="str">
        <f t="shared" si="48"/>
        <v/>
      </c>
      <c r="BQ21" s="102" t="str">
        <f t="shared" si="49"/>
        <v/>
      </c>
      <c r="BR21" s="103" t="str">
        <f t="shared" si="50"/>
        <v/>
      </c>
      <c r="BS21" s="104" t="str">
        <f t="shared" si="51"/>
        <v/>
      </c>
      <c r="BT21" s="105" t="str">
        <f t="shared" si="52"/>
        <v/>
      </c>
      <c r="BU21" s="106" t="str">
        <f t="shared" si="53"/>
        <v/>
      </c>
      <c r="BW21" s="98"/>
      <c r="BX21" s="98"/>
      <c r="BY21" s="99" t="str">
        <f t="shared" si="54"/>
        <v/>
      </c>
      <c r="BZ21" s="100" t="str">
        <f t="shared" si="55"/>
        <v/>
      </c>
      <c r="CA21" s="101" t="str">
        <f t="shared" si="56"/>
        <v/>
      </c>
      <c r="CB21" s="101" t="str">
        <f t="shared" si="57"/>
        <v/>
      </c>
      <c r="CC21" s="102" t="str">
        <f t="shared" si="58"/>
        <v/>
      </c>
      <c r="CD21" s="103" t="str">
        <f t="shared" si="59"/>
        <v/>
      </c>
      <c r="CE21" s="104" t="str">
        <f t="shared" si="60"/>
        <v/>
      </c>
      <c r="CF21" s="105" t="str">
        <f t="shared" si="61"/>
        <v/>
      </c>
      <c r="CG21" s="106" t="str">
        <f t="shared" si="62"/>
        <v/>
      </c>
      <c r="CI21" s="98"/>
      <c r="CJ21" s="98"/>
      <c r="CK21" s="99" t="str">
        <f t="shared" si="63"/>
        <v/>
      </c>
      <c r="CL21" s="100" t="str">
        <f t="shared" si="64"/>
        <v/>
      </c>
      <c r="CM21" s="101" t="str">
        <f t="shared" si="65"/>
        <v/>
      </c>
      <c r="CN21" s="101" t="str">
        <f t="shared" si="66"/>
        <v/>
      </c>
      <c r="CO21" s="102" t="str">
        <f t="shared" si="67"/>
        <v/>
      </c>
      <c r="CP21" s="103" t="str">
        <f t="shared" si="68"/>
        <v/>
      </c>
      <c r="CQ21" s="104" t="str">
        <f t="shared" si="69"/>
        <v/>
      </c>
      <c r="CR21" s="105" t="str">
        <f t="shared" si="70"/>
        <v/>
      </c>
      <c r="CS21" s="106" t="str">
        <f t="shared" si="71"/>
        <v/>
      </c>
      <c r="CU21" s="98"/>
      <c r="CV21" s="98"/>
      <c r="CW21" s="99" t="str">
        <f t="shared" si="72"/>
        <v/>
      </c>
      <c r="CX21" s="100" t="str">
        <f t="shared" si="73"/>
        <v/>
      </c>
      <c r="CY21" s="101" t="str">
        <f t="shared" si="74"/>
        <v/>
      </c>
      <c r="CZ21" s="101" t="str">
        <f t="shared" si="75"/>
        <v/>
      </c>
      <c r="DA21" s="102" t="str">
        <f t="shared" si="76"/>
        <v/>
      </c>
      <c r="DB21" s="103" t="str">
        <f t="shared" si="77"/>
        <v/>
      </c>
      <c r="DC21" s="104" t="str">
        <f t="shared" si="78"/>
        <v/>
      </c>
      <c r="DD21" s="105" t="str">
        <f t="shared" si="79"/>
        <v/>
      </c>
      <c r="DE21" s="106" t="str">
        <f t="shared" si="80"/>
        <v/>
      </c>
      <c r="DG21" s="98"/>
      <c r="DH21" s="98"/>
      <c r="DI21" s="99" t="str">
        <f t="shared" si="81"/>
        <v/>
      </c>
      <c r="DJ21" s="100" t="str">
        <f t="shared" si="82"/>
        <v/>
      </c>
      <c r="DK21" s="101" t="str">
        <f t="shared" si="83"/>
        <v/>
      </c>
      <c r="DL21" s="101" t="str">
        <f t="shared" si="84"/>
        <v/>
      </c>
      <c r="DM21" s="102" t="str">
        <f t="shared" si="85"/>
        <v/>
      </c>
      <c r="DN21" s="103" t="str">
        <f t="shared" si="86"/>
        <v/>
      </c>
      <c r="DO21" s="104" t="str">
        <f t="shared" si="87"/>
        <v/>
      </c>
      <c r="DP21" s="105" t="str">
        <f t="shared" si="88"/>
        <v/>
      </c>
      <c r="DQ21" s="106" t="str">
        <f t="shared" si="89"/>
        <v/>
      </c>
      <c r="DS21" s="98"/>
      <c r="DT21" s="98"/>
      <c r="DU21" s="99" t="str">
        <f t="shared" si="90"/>
        <v/>
      </c>
      <c r="DV21" s="100" t="str">
        <f t="shared" si="91"/>
        <v/>
      </c>
      <c r="DW21" s="101" t="str">
        <f t="shared" si="92"/>
        <v/>
      </c>
      <c r="DX21" s="101" t="str">
        <f t="shared" si="93"/>
        <v/>
      </c>
      <c r="DY21" s="102" t="str">
        <f t="shared" si="94"/>
        <v/>
      </c>
      <c r="DZ21" s="103" t="str">
        <f t="shared" si="95"/>
        <v/>
      </c>
      <c r="EA21" s="104" t="str">
        <f t="shared" si="96"/>
        <v/>
      </c>
      <c r="EB21" s="105" t="str">
        <f t="shared" si="97"/>
        <v/>
      </c>
      <c r="EC21" s="106" t="str">
        <f t="shared" si="98"/>
        <v/>
      </c>
      <c r="EE21" s="98"/>
      <c r="EF21" s="98"/>
      <c r="EG21" s="99" t="str">
        <f t="shared" si="99"/>
        <v/>
      </c>
      <c r="EH21" s="100" t="str">
        <f t="shared" si="100"/>
        <v/>
      </c>
      <c r="EI21" s="101" t="str">
        <f t="shared" si="101"/>
        <v/>
      </c>
      <c r="EJ21" s="101" t="str">
        <f t="shared" si="102"/>
        <v/>
      </c>
      <c r="EK21" s="102" t="str">
        <f t="shared" si="103"/>
        <v/>
      </c>
      <c r="EL21" s="103" t="str">
        <f t="shared" si="104"/>
        <v/>
      </c>
      <c r="EM21" s="104" t="str">
        <f t="shared" si="105"/>
        <v/>
      </c>
      <c r="EN21" s="105" t="str">
        <f t="shared" si="106"/>
        <v/>
      </c>
      <c r="EO21" s="106" t="str">
        <f t="shared" si="107"/>
        <v/>
      </c>
      <c r="EQ21" s="98"/>
      <c r="ER21" s="98"/>
      <c r="ES21" s="99" t="str">
        <f t="shared" si="108"/>
        <v/>
      </c>
      <c r="ET21" s="100" t="str">
        <f t="shared" si="109"/>
        <v/>
      </c>
      <c r="EU21" s="101" t="str">
        <f t="shared" si="110"/>
        <v/>
      </c>
      <c r="EV21" s="101" t="str">
        <f t="shared" si="111"/>
        <v/>
      </c>
      <c r="EW21" s="102" t="str">
        <f t="shared" si="112"/>
        <v/>
      </c>
      <c r="EX21" s="103" t="str">
        <f t="shared" si="113"/>
        <v/>
      </c>
      <c r="EY21" s="104" t="str">
        <f t="shared" si="114"/>
        <v/>
      </c>
      <c r="EZ21" s="105" t="str">
        <f t="shared" si="115"/>
        <v/>
      </c>
      <c r="FA21" s="106" t="str">
        <f t="shared" si="116"/>
        <v/>
      </c>
      <c r="FC21" s="98"/>
      <c r="FD21" s="98"/>
      <c r="FE21" s="99" t="str">
        <f t="shared" si="117"/>
        <v/>
      </c>
      <c r="FF21" s="100" t="str">
        <f t="shared" si="118"/>
        <v/>
      </c>
      <c r="FG21" s="101" t="str">
        <f t="shared" si="119"/>
        <v/>
      </c>
      <c r="FH21" s="101" t="str">
        <f t="shared" si="120"/>
        <v/>
      </c>
      <c r="FI21" s="102" t="str">
        <f t="shared" si="121"/>
        <v/>
      </c>
      <c r="FJ21" s="103" t="str">
        <f t="shared" si="122"/>
        <v/>
      </c>
      <c r="FK21" s="104" t="str">
        <f t="shared" si="123"/>
        <v/>
      </c>
      <c r="FL21" s="105" t="str">
        <f t="shared" si="124"/>
        <v/>
      </c>
      <c r="FM21" s="106" t="str">
        <f t="shared" si="125"/>
        <v/>
      </c>
      <c r="FO21" s="98"/>
      <c r="FP21" s="98"/>
      <c r="FQ21" s="99" t="str">
        <f>IF(FU21="","",#REF!)</f>
        <v/>
      </c>
      <c r="FR21" s="100" t="str">
        <f t="shared" si="126"/>
        <v/>
      </c>
      <c r="FS21" s="101" t="str">
        <f t="shared" si="127"/>
        <v/>
      </c>
      <c r="FT21" s="101" t="str">
        <f t="shared" si="128"/>
        <v/>
      </c>
      <c r="FU21" s="102" t="str">
        <f t="shared" si="129"/>
        <v/>
      </c>
      <c r="FV21" s="103" t="str">
        <f t="shared" si="130"/>
        <v/>
      </c>
      <c r="FW21" s="104" t="str">
        <f t="shared" si="131"/>
        <v/>
      </c>
      <c r="FX21" s="105" t="str">
        <f t="shared" si="132"/>
        <v/>
      </c>
      <c r="FY21" s="106" t="str">
        <f t="shared" si="133"/>
        <v/>
      </c>
      <c r="GA21" s="98"/>
      <c r="GB21" s="98"/>
      <c r="GC21" s="99" t="str">
        <f t="shared" si="134"/>
        <v/>
      </c>
      <c r="GD21" s="100" t="str">
        <f t="shared" si="135"/>
        <v/>
      </c>
      <c r="GE21" s="101" t="str">
        <f t="shared" si="136"/>
        <v/>
      </c>
      <c r="GF21" s="101" t="str">
        <f t="shared" si="137"/>
        <v/>
      </c>
      <c r="GG21" s="102" t="str">
        <f t="shared" si="138"/>
        <v/>
      </c>
      <c r="GH21" s="103" t="str">
        <f t="shared" si="139"/>
        <v/>
      </c>
      <c r="GI21" s="104" t="str">
        <f t="shared" si="140"/>
        <v/>
      </c>
      <c r="GJ21" s="105" t="str">
        <f t="shared" si="141"/>
        <v/>
      </c>
      <c r="GK21" s="106" t="str">
        <f t="shared" si="142"/>
        <v/>
      </c>
      <c r="GM21" s="98"/>
      <c r="GN21" s="98" t="s">
        <v>291</v>
      </c>
      <c r="GO21" s="99" t="str">
        <f t="shared" si="143"/>
        <v/>
      </c>
      <c r="GP21" s="100" t="str">
        <f t="shared" si="144"/>
        <v/>
      </c>
      <c r="GQ21" s="101" t="str">
        <f t="shared" si="145"/>
        <v/>
      </c>
      <c r="GR21" s="101" t="str">
        <f t="shared" si="146"/>
        <v/>
      </c>
      <c r="GS21" s="102" t="str">
        <f t="shared" si="147"/>
        <v/>
      </c>
      <c r="GT21" s="103" t="str">
        <f t="shared" si="148"/>
        <v/>
      </c>
      <c r="GU21" s="104" t="str">
        <f t="shared" si="149"/>
        <v/>
      </c>
      <c r="GV21" s="105" t="str">
        <f t="shared" si="150"/>
        <v/>
      </c>
      <c r="GW21" s="106" t="str">
        <f t="shared" si="151"/>
        <v/>
      </c>
      <c r="GY21" s="98"/>
      <c r="GZ21" s="98"/>
      <c r="HA21" s="99" t="str">
        <f t="shared" si="152"/>
        <v/>
      </c>
      <c r="HB21" s="100" t="str">
        <f t="shared" si="153"/>
        <v/>
      </c>
      <c r="HC21" s="101" t="str">
        <f t="shared" si="154"/>
        <v/>
      </c>
      <c r="HD21" s="101" t="str">
        <f t="shared" si="155"/>
        <v/>
      </c>
      <c r="HE21" s="102" t="str">
        <f t="shared" si="156"/>
        <v/>
      </c>
      <c r="HF21" s="103" t="str">
        <f t="shared" si="157"/>
        <v/>
      </c>
      <c r="HG21" s="104" t="str">
        <f t="shared" si="158"/>
        <v/>
      </c>
      <c r="HH21" s="105" t="str">
        <f t="shared" si="159"/>
        <v/>
      </c>
      <c r="HI21" s="106" t="str">
        <f t="shared" si="160"/>
        <v/>
      </c>
      <c r="HK21" s="98"/>
      <c r="HL21" s="98" t="s">
        <v>291</v>
      </c>
      <c r="HM21" s="99" t="str">
        <f t="shared" si="161"/>
        <v/>
      </c>
      <c r="HN21" s="100" t="str">
        <f t="shared" si="162"/>
        <v/>
      </c>
      <c r="HO21" s="101" t="str">
        <f t="shared" si="163"/>
        <v/>
      </c>
      <c r="HP21" s="101" t="str">
        <f t="shared" si="164"/>
        <v/>
      </c>
      <c r="HQ21" s="102" t="str">
        <f t="shared" si="165"/>
        <v/>
      </c>
      <c r="HR21" s="103" t="str">
        <f t="shared" si="166"/>
        <v/>
      </c>
      <c r="HS21" s="104" t="str">
        <f t="shared" si="167"/>
        <v/>
      </c>
      <c r="HT21" s="105" t="str">
        <f t="shared" si="168"/>
        <v/>
      </c>
      <c r="HU21" s="106" t="str">
        <f t="shared" si="169"/>
        <v/>
      </c>
      <c r="HW21" s="98"/>
      <c r="HX21" s="98"/>
      <c r="HY21" s="99" t="str">
        <f t="shared" si="170"/>
        <v/>
      </c>
      <c r="HZ21" s="100" t="str">
        <f t="shared" si="171"/>
        <v/>
      </c>
      <c r="IA21" s="101" t="str">
        <f t="shared" si="172"/>
        <v/>
      </c>
      <c r="IB21" s="101" t="str">
        <f t="shared" si="173"/>
        <v/>
      </c>
      <c r="IC21" s="102" t="str">
        <f t="shared" si="174"/>
        <v/>
      </c>
      <c r="ID21" s="103" t="str">
        <f t="shared" si="175"/>
        <v/>
      </c>
      <c r="IE21" s="104" t="str">
        <f t="shared" si="176"/>
        <v/>
      </c>
      <c r="IF21" s="105" t="str">
        <f t="shared" si="177"/>
        <v/>
      </c>
      <c r="IG21" s="106" t="str">
        <f t="shared" si="178"/>
        <v/>
      </c>
      <c r="II21" s="98"/>
      <c r="IJ21" s="98"/>
      <c r="IK21" s="99" t="str">
        <f t="shared" si="179"/>
        <v/>
      </c>
      <c r="IL21" s="100" t="str">
        <f t="shared" si="180"/>
        <v/>
      </c>
      <c r="IM21" s="101" t="str">
        <f t="shared" si="181"/>
        <v/>
      </c>
      <c r="IN21" s="101" t="str">
        <f t="shared" si="182"/>
        <v/>
      </c>
      <c r="IO21" s="102" t="str">
        <f t="shared" si="183"/>
        <v/>
      </c>
      <c r="IP21" s="103" t="str">
        <f t="shared" si="184"/>
        <v/>
      </c>
      <c r="IQ21" s="104" t="str">
        <f t="shared" si="185"/>
        <v/>
      </c>
      <c r="IR21" s="105" t="str">
        <f t="shared" si="186"/>
        <v/>
      </c>
      <c r="IS21" s="106" t="str">
        <f t="shared" si="187"/>
        <v/>
      </c>
      <c r="IU21" s="98"/>
      <c r="IV21" s="98"/>
      <c r="IW21" s="99" t="str">
        <f t="shared" si="188"/>
        <v/>
      </c>
      <c r="IX21" s="100" t="str">
        <f t="shared" si="189"/>
        <v/>
      </c>
      <c r="IY21" s="101" t="str">
        <f t="shared" si="190"/>
        <v/>
      </c>
      <c r="IZ21" s="101" t="str">
        <f t="shared" si="191"/>
        <v/>
      </c>
      <c r="JA21" s="102" t="str">
        <f t="shared" si="192"/>
        <v/>
      </c>
      <c r="JB21" s="103" t="str">
        <f t="shared" si="193"/>
        <v/>
      </c>
      <c r="JC21" s="104" t="str">
        <f t="shared" si="194"/>
        <v/>
      </c>
      <c r="JD21" s="105" t="str">
        <f t="shared" si="195"/>
        <v/>
      </c>
      <c r="JE21" s="106" t="str">
        <f t="shared" si="196"/>
        <v/>
      </c>
      <c r="JG21" s="98"/>
      <c r="JH21" s="98"/>
      <c r="JI21" s="99" t="str">
        <f t="shared" si="197"/>
        <v/>
      </c>
      <c r="JJ21" s="100" t="str">
        <f t="shared" si="198"/>
        <v/>
      </c>
      <c r="JK21" s="101" t="str">
        <f t="shared" si="199"/>
        <v/>
      </c>
      <c r="JL21" s="101" t="str">
        <f t="shared" si="200"/>
        <v/>
      </c>
      <c r="JM21" s="102" t="str">
        <f t="shared" si="201"/>
        <v/>
      </c>
      <c r="JN21" s="103" t="str">
        <f t="shared" si="202"/>
        <v/>
      </c>
      <c r="JO21" s="104" t="str">
        <f t="shared" si="203"/>
        <v/>
      </c>
      <c r="JP21" s="105" t="str">
        <f t="shared" si="204"/>
        <v/>
      </c>
      <c r="JQ21" s="106" t="str">
        <f t="shared" si="205"/>
        <v/>
      </c>
      <c r="JS21" s="98"/>
      <c r="JT21" s="98"/>
      <c r="JU21" s="99" t="str">
        <f t="shared" si="206"/>
        <v/>
      </c>
      <c r="JV21" s="100" t="str">
        <f t="shared" si="207"/>
        <v/>
      </c>
      <c r="JW21" s="101" t="str">
        <f t="shared" si="208"/>
        <v/>
      </c>
      <c r="JX21" s="101" t="str">
        <f t="shared" si="209"/>
        <v/>
      </c>
      <c r="JY21" s="102" t="str">
        <f t="shared" si="210"/>
        <v/>
      </c>
      <c r="JZ21" s="103" t="str">
        <f t="shared" si="211"/>
        <v/>
      </c>
      <c r="KA21" s="104" t="str">
        <f t="shared" si="212"/>
        <v/>
      </c>
      <c r="KB21" s="105" t="str">
        <f t="shared" si="213"/>
        <v/>
      </c>
      <c r="KC21" s="106" t="str">
        <f t="shared" si="214"/>
        <v/>
      </c>
      <c r="KE21" s="98"/>
      <c r="KF21" s="98"/>
    </row>
    <row r="22" spans="1:292" ht="13.5" customHeight="1" x14ac:dyDescent="0.25">
      <c r="A22" s="16"/>
      <c r="B22" s="98" t="s">
        <v>660</v>
      </c>
      <c r="D22" s="229"/>
      <c r="E22" s="99"/>
      <c r="F22" s="100" t="str">
        <f t="shared" si="1"/>
        <v>Kenny I</v>
      </c>
      <c r="G22" s="101">
        <v>41831</v>
      </c>
      <c r="H22" s="101">
        <f>IF(I22="","",E$3)</f>
        <v>42439</v>
      </c>
      <c r="I22" s="102" t="str">
        <f t="shared" si="2"/>
        <v>Heather Humphreys</v>
      </c>
      <c r="J22" s="103">
        <v>1963</v>
      </c>
      <c r="K22" s="104" t="str">
        <f t="shared" si="4"/>
        <v>female</v>
      </c>
      <c r="L22" s="105" t="s">
        <v>296</v>
      </c>
      <c r="M22" s="106" t="str">
        <f t="shared" si="6"/>
        <v>Humphreys_Heather_1963</v>
      </c>
      <c r="O22" s="98"/>
      <c r="P22" s="229" t="s">
        <v>999</v>
      </c>
      <c r="Q22" s="99"/>
      <c r="R22" s="100"/>
      <c r="S22" s="101"/>
      <c r="T22" s="101"/>
      <c r="U22" s="102"/>
      <c r="V22" s="103"/>
      <c r="W22" s="104"/>
      <c r="X22" s="105" t="str">
        <f t="shared" si="7"/>
        <v/>
      </c>
      <c r="Y22" s="106"/>
      <c r="AA22" s="98"/>
      <c r="AB22" s="98"/>
      <c r="AC22" s="99">
        <v>43100</v>
      </c>
      <c r="AD22" s="100" t="s">
        <v>1013</v>
      </c>
      <c r="AE22" s="101">
        <v>43069</v>
      </c>
      <c r="AF22" s="101">
        <f>IF(AG22="","",AC$3)</f>
        <v>44009</v>
      </c>
      <c r="AG22" s="102" t="str">
        <f t="shared" si="8"/>
        <v>Josepha Madigan</v>
      </c>
      <c r="AH22" s="103" t="str">
        <f>IF(AN22="","",MID(AN22,FIND("(",AN22)+1,4))</f>
        <v>1970</v>
      </c>
      <c r="AI22" s="104" t="str">
        <f>IF(ISNUMBER(SEARCH("*female*",AN22)),"female",IF(ISNUMBER(SEARCH("*male*",AN22)),"male",""))</f>
        <v>female</v>
      </c>
      <c r="AJ22" s="105" t="str">
        <f t="shared" si="9"/>
        <v>ie_fg01</v>
      </c>
      <c r="AK22" s="106" t="str">
        <f t="shared" si="10"/>
        <v>Madigan_Josepha_1970</v>
      </c>
      <c r="AM22" s="98"/>
      <c r="AN22" s="98" t="s">
        <v>1009</v>
      </c>
      <c r="AO22" s="99" t="str">
        <f t="shared" si="12"/>
        <v/>
      </c>
      <c r="AP22" s="100"/>
      <c r="AQ22" s="101" t="str">
        <f t="shared" si="13"/>
        <v/>
      </c>
      <c r="AR22" s="101" t="str">
        <f t="shared" si="14"/>
        <v/>
      </c>
      <c r="AS22" s="102"/>
      <c r="AT22" s="103"/>
      <c r="AU22" s="104"/>
      <c r="AV22" s="105"/>
      <c r="AW22" s="106"/>
      <c r="AY22" s="98"/>
      <c r="AZ22" s="98"/>
      <c r="BA22" s="99" t="str">
        <f t="shared" si="15"/>
        <v/>
      </c>
      <c r="BB22" s="100" t="str">
        <f t="shared" si="16"/>
        <v/>
      </c>
      <c r="BC22" s="101" t="str">
        <f t="shared" si="17"/>
        <v/>
      </c>
      <c r="BD22" s="101" t="str">
        <f t="shared" si="18"/>
        <v/>
      </c>
      <c r="BE22" s="102" t="str">
        <f t="shared" si="19"/>
        <v/>
      </c>
      <c r="BF22" s="103" t="str">
        <f t="shared" si="20"/>
        <v/>
      </c>
      <c r="BG22" s="104" t="str">
        <f t="shared" si="21"/>
        <v/>
      </c>
      <c r="BH22" s="105" t="str">
        <f t="shared" si="22"/>
        <v/>
      </c>
      <c r="BI22" s="106" t="str">
        <f t="shared" si="23"/>
        <v/>
      </c>
      <c r="BK22" s="98"/>
      <c r="BL22" s="98"/>
      <c r="BM22" s="99"/>
      <c r="BN22" s="100"/>
      <c r="BO22" s="101"/>
      <c r="BP22" s="101"/>
      <c r="BQ22" s="102"/>
      <c r="BR22" s="103"/>
      <c r="BS22" s="104"/>
      <c r="BT22" s="105"/>
      <c r="BU22" s="106"/>
      <c r="BW22" s="98"/>
      <c r="BX22" s="98"/>
      <c r="BY22" s="99"/>
      <c r="BZ22" s="100"/>
      <c r="CA22" s="101"/>
      <c r="CB22" s="101"/>
      <c r="CC22" s="102"/>
      <c r="CD22" s="103"/>
      <c r="CE22" s="104"/>
      <c r="CF22" s="105"/>
      <c r="CG22" s="106"/>
      <c r="CI22" s="98"/>
      <c r="CJ22" s="98"/>
      <c r="CK22" s="99"/>
      <c r="CL22" s="100"/>
      <c r="CM22" s="101"/>
      <c r="CN22" s="101"/>
      <c r="CO22" s="102"/>
      <c r="CP22" s="103"/>
      <c r="CQ22" s="104"/>
      <c r="CR22" s="105"/>
      <c r="CS22" s="106"/>
      <c r="CU22" s="98"/>
      <c r="CV22" s="98"/>
      <c r="CW22" s="99"/>
      <c r="CX22" s="100"/>
      <c r="CY22" s="101"/>
      <c r="CZ22" s="101"/>
      <c r="DA22" s="102"/>
      <c r="DB22" s="103"/>
      <c r="DC22" s="104"/>
      <c r="DD22" s="105"/>
      <c r="DE22" s="106"/>
      <c r="DG22" s="98"/>
      <c r="DH22" s="98"/>
      <c r="DI22" s="99"/>
      <c r="DJ22" s="100"/>
      <c r="DK22" s="101"/>
      <c r="DL22" s="101"/>
      <c r="DM22" s="102"/>
      <c r="DN22" s="103"/>
      <c r="DO22" s="104"/>
      <c r="DP22" s="105"/>
      <c r="DQ22" s="106"/>
      <c r="DS22" s="98"/>
      <c r="DT22" s="98"/>
      <c r="DU22" s="99"/>
      <c r="DV22" s="100"/>
      <c r="DW22" s="101"/>
      <c r="DX22" s="101"/>
      <c r="DY22" s="102"/>
      <c r="DZ22" s="103"/>
      <c r="EA22" s="104"/>
      <c r="EB22" s="105"/>
      <c r="EC22" s="106"/>
      <c r="EE22" s="98"/>
      <c r="EF22" s="98"/>
      <c r="EG22" s="99"/>
      <c r="EH22" s="100"/>
      <c r="EI22" s="101"/>
      <c r="EJ22" s="101"/>
      <c r="EK22" s="102"/>
      <c r="EL22" s="103"/>
      <c r="EM22" s="104"/>
      <c r="EN22" s="105"/>
      <c r="EO22" s="106"/>
      <c r="EQ22" s="98"/>
      <c r="ER22" s="98"/>
      <c r="ES22" s="99"/>
      <c r="ET22" s="100"/>
      <c r="EU22" s="101"/>
      <c r="EV22" s="101"/>
      <c r="EW22" s="102"/>
      <c r="EX22" s="103"/>
      <c r="EY22" s="104"/>
      <c r="EZ22" s="105"/>
      <c r="FA22" s="106"/>
      <c r="FC22" s="98"/>
      <c r="FD22" s="98"/>
      <c r="FE22" s="99"/>
      <c r="FF22" s="100"/>
      <c r="FG22" s="101"/>
      <c r="FH22" s="101"/>
      <c r="FI22" s="102"/>
      <c r="FJ22" s="103"/>
      <c r="FK22" s="104"/>
      <c r="FL22" s="105"/>
      <c r="FM22" s="106"/>
      <c r="FO22" s="98"/>
      <c r="FP22" s="98"/>
      <c r="FQ22" s="99"/>
      <c r="FR22" s="100"/>
      <c r="FS22" s="101"/>
      <c r="FT22" s="101"/>
      <c r="FU22" s="102"/>
      <c r="FV22" s="103"/>
      <c r="FW22" s="104"/>
      <c r="FX22" s="105"/>
      <c r="FY22" s="106"/>
      <c r="GA22" s="98"/>
      <c r="GB22" s="98"/>
      <c r="GC22" s="99"/>
      <c r="GD22" s="100"/>
      <c r="GE22" s="101"/>
      <c r="GF22" s="101"/>
      <c r="GG22" s="102"/>
      <c r="GH22" s="103"/>
      <c r="GI22" s="104"/>
      <c r="GJ22" s="105"/>
      <c r="GK22" s="106"/>
      <c r="GM22" s="98"/>
      <c r="GN22" s="98"/>
      <c r="GO22" s="99"/>
      <c r="GP22" s="100"/>
      <c r="GQ22" s="101"/>
      <c r="GR22" s="101"/>
      <c r="GS22" s="102"/>
      <c r="GT22" s="103"/>
      <c r="GU22" s="104"/>
      <c r="GV22" s="105"/>
      <c r="GW22" s="106"/>
      <c r="GY22" s="98"/>
      <c r="GZ22" s="98"/>
      <c r="HA22" s="99"/>
      <c r="HB22" s="100"/>
      <c r="HC22" s="101"/>
      <c r="HD22" s="101"/>
      <c r="HE22" s="102"/>
      <c r="HF22" s="103"/>
      <c r="HG22" s="104"/>
      <c r="HH22" s="105"/>
      <c r="HI22" s="106"/>
      <c r="HK22" s="98"/>
      <c r="HL22" s="98"/>
      <c r="HM22" s="99"/>
      <c r="HN22" s="100"/>
      <c r="HO22" s="101"/>
      <c r="HP22" s="101"/>
      <c r="HQ22" s="102"/>
      <c r="HR22" s="103"/>
      <c r="HS22" s="104"/>
      <c r="HT22" s="105"/>
      <c r="HU22" s="106"/>
      <c r="HW22" s="98"/>
      <c r="HX22" s="98"/>
      <c r="HY22" s="99"/>
      <c r="HZ22" s="100"/>
      <c r="IA22" s="101"/>
      <c r="IB22" s="101"/>
      <c r="IC22" s="102"/>
      <c r="ID22" s="103"/>
      <c r="IE22" s="104"/>
      <c r="IF22" s="105"/>
      <c r="IG22" s="106"/>
      <c r="II22" s="98"/>
      <c r="IJ22" s="98"/>
      <c r="IK22" s="99"/>
      <c r="IL22" s="100"/>
      <c r="IM22" s="101"/>
      <c r="IN22" s="101"/>
      <c r="IO22" s="102"/>
      <c r="IP22" s="103"/>
      <c r="IQ22" s="104"/>
      <c r="IR22" s="105"/>
      <c r="IS22" s="106"/>
      <c r="IU22" s="98"/>
      <c r="IV22" s="98"/>
      <c r="IW22" s="99"/>
      <c r="IX22" s="100"/>
      <c r="IY22" s="101"/>
      <c r="IZ22" s="101"/>
      <c r="JA22" s="102"/>
      <c r="JB22" s="103"/>
      <c r="JC22" s="104"/>
      <c r="JD22" s="105"/>
      <c r="JE22" s="106"/>
      <c r="JG22" s="98"/>
      <c r="JH22" s="98"/>
      <c r="JI22" s="99"/>
      <c r="JJ22" s="100"/>
      <c r="JK22" s="101"/>
      <c r="JL22" s="101"/>
      <c r="JM22" s="102"/>
      <c r="JN22" s="103"/>
      <c r="JO22" s="104"/>
      <c r="JP22" s="105"/>
      <c r="JQ22" s="106"/>
      <c r="JS22" s="98"/>
      <c r="JT22" s="98"/>
      <c r="JU22" s="99"/>
      <c r="JV22" s="100"/>
      <c r="JW22" s="101"/>
      <c r="JX22" s="101"/>
      <c r="JY22" s="102"/>
      <c r="JZ22" s="103"/>
      <c r="KA22" s="104"/>
      <c r="KB22" s="105"/>
      <c r="KC22" s="106"/>
      <c r="KE22" s="98"/>
      <c r="KF22" s="98"/>
    </row>
    <row r="23" spans="1:292" ht="13.5" customHeight="1" x14ac:dyDescent="0.25">
      <c r="A23" s="16"/>
      <c r="B23" s="98" t="s">
        <v>658</v>
      </c>
      <c r="D23" s="229"/>
      <c r="E23" s="99" t="str">
        <f>IF(I23="","",E$3)</f>
        <v/>
      </c>
      <c r="F23" s="100" t="str">
        <f t="shared" si="1"/>
        <v/>
      </c>
      <c r="G23" s="101" t="str">
        <f>IF(I23="","",E$2)</f>
        <v/>
      </c>
      <c r="H23" s="101" t="str">
        <f>IF(I23="","",E$3)</f>
        <v/>
      </c>
      <c r="I23" s="102" t="str">
        <f t="shared" si="2"/>
        <v/>
      </c>
      <c r="J23" s="103" t="str">
        <f>IF(P23="","",MID(P23,FIND("(",P23)+1,4))</f>
        <v/>
      </c>
      <c r="K23" s="104" t="str">
        <f t="shared" si="4"/>
        <v/>
      </c>
      <c r="L23" s="105" t="str">
        <f>IF(P23="","",IF(ISERROR(MID(P23,FIND("male,",P23)+6,(FIND(")",P23)-(FIND("male,",P23)+6))))=TRUE,"missing/error",MID(P23,FIND("male,",P23)+6,(FIND(")",P23)-(FIND("male,",P23)+6)))))</f>
        <v/>
      </c>
      <c r="M23" s="106" t="str">
        <f t="shared" si="6"/>
        <v/>
      </c>
      <c r="O23" s="98"/>
      <c r="P23" s="229"/>
      <c r="Q23" s="99" t="str">
        <f>IF(U23="","",Q$3)</f>
        <v/>
      </c>
      <c r="R23" s="100" t="str">
        <f>IF(U23="","",Q$1)</f>
        <v/>
      </c>
      <c r="S23" s="101" t="str">
        <f>IF(U23="","",Q$2)</f>
        <v/>
      </c>
      <c r="T23" s="101" t="str">
        <f>IF(U23="","",Q$3)</f>
        <v/>
      </c>
      <c r="U23" s="102" t="str">
        <f>IF(AB23="","",IF(ISNUMBER(SEARCH(":",AB23)),MID(AB23,FIND(":",AB23)+2,FIND("(",AB23)-FIND(":",AB23)-3),LEFT(AB23,FIND("(",AB23)-2)))</f>
        <v/>
      </c>
      <c r="V23" s="103" t="str">
        <f>IF(AB23="","",MID(AB23,FIND("(",AB23)+1,4))</f>
        <v/>
      </c>
      <c r="W23" s="104" t="str">
        <f>IF(ISNUMBER(SEARCH("*female*",AB23)),"female",IF(ISNUMBER(SEARCH("*male*",AB23)),"male",""))</f>
        <v/>
      </c>
      <c r="X23" s="105" t="str">
        <f t="shared" si="7"/>
        <v/>
      </c>
      <c r="Y23" s="106" t="str">
        <f>IF(U23="","",(MID(U23,(SEARCH("^^",SUBSTITUTE(U23," ","^^",LEN(U23)-LEN(SUBSTITUTE(U23," ","")))))+1,99)&amp;"_"&amp;LEFT(U23,FIND(" ",U23)-1)&amp;"_"&amp;V23))</f>
        <v/>
      </c>
      <c r="AA23" s="98"/>
      <c r="AB23" s="98"/>
      <c r="AC23" s="99" t="str">
        <f>IF(AG23="","",AC$3)</f>
        <v/>
      </c>
      <c r="AD23" s="100" t="str">
        <f>IF(AG23="","",AC$1)</f>
        <v/>
      </c>
      <c r="AE23" s="101" t="str">
        <f>IF(AG23="","",AC$2)</f>
        <v/>
      </c>
      <c r="AF23" s="101" t="str">
        <f>IF(AG23="","",AC$3)</f>
        <v/>
      </c>
      <c r="AG23" s="102" t="str">
        <f t="shared" si="8"/>
        <v/>
      </c>
      <c r="AH23" s="103" t="str">
        <f>IF(AN23="","",MID(AN23,FIND("(",AN23)+1,4))</f>
        <v/>
      </c>
      <c r="AI23" s="104" t="str">
        <f>IF(ISNUMBER(SEARCH("*female*",AN23)),"female",IF(ISNUMBER(SEARCH("*male*",AN23)),"male",""))</f>
        <v/>
      </c>
      <c r="AJ23" s="105" t="str">
        <f t="shared" si="9"/>
        <v/>
      </c>
      <c r="AK23" s="106" t="str">
        <f t="shared" si="10"/>
        <v/>
      </c>
      <c r="AM23" s="98"/>
      <c r="AN23" s="98"/>
      <c r="AO23" s="99" t="str">
        <f t="shared" si="12"/>
        <v/>
      </c>
      <c r="AP23" s="100" t="str">
        <f>IF(AS23="","",AO$1)</f>
        <v/>
      </c>
      <c r="AQ23" s="101" t="str">
        <f t="shared" si="13"/>
        <v/>
      </c>
      <c r="AR23" s="101" t="str">
        <f t="shared" si="14"/>
        <v/>
      </c>
      <c r="AS23" s="102" t="str">
        <f>IF(AZ23="","",IF(ISNUMBER(SEARCH(":",AZ23)),MID(AZ23,FIND(":",AZ23)+2,FIND("(",AZ23)-FIND(":",AZ23)-3),LEFT(AZ23,FIND("(",AZ23)-2)))</f>
        <v/>
      </c>
      <c r="AT23" s="103" t="str">
        <f>IF(AZ23="","",MID(AZ23,FIND("(",AZ23)+1,4))</f>
        <v/>
      </c>
      <c r="AU23" s="104" t="str">
        <f>IF(ISNUMBER(SEARCH("*female*",AZ23)),"female",IF(ISNUMBER(SEARCH("*male*",AZ23)),"male",""))</f>
        <v/>
      </c>
      <c r="AV23" s="105" t="str">
        <f>IF(AZ23="","",IF(ISERROR(MID(AZ23,FIND("male,",AZ23)+6,(FIND(")",AZ23)-(FIND("male,",AZ23)+6))))=TRUE,"missing/error",MID(AZ23,FIND("male,",AZ23)+6,(FIND(")",AZ23)-(FIND("male,",AZ23)+6)))))</f>
        <v/>
      </c>
      <c r="AW23" s="106" t="str">
        <f>IF(AS23="","",(MID(AS23,(SEARCH("^^",SUBSTITUTE(AS23," ","^^",LEN(AS23)-LEN(SUBSTITUTE(AS23," ","")))))+1,99)&amp;"_"&amp;LEFT(AS23,FIND(" ",AS23)-1)&amp;"_"&amp;AT23))</f>
        <v/>
      </c>
      <c r="AY23" s="98"/>
      <c r="AZ23" s="98"/>
      <c r="BA23" s="99" t="str">
        <f t="shared" si="15"/>
        <v/>
      </c>
      <c r="BB23" s="100" t="str">
        <f t="shared" si="16"/>
        <v/>
      </c>
      <c r="BC23" s="101" t="str">
        <f t="shared" si="17"/>
        <v/>
      </c>
      <c r="BD23" s="101" t="str">
        <f t="shared" si="18"/>
        <v/>
      </c>
      <c r="BE23" s="102" t="str">
        <f t="shared" si="19"/>
        <v/>
      </c>
      <c r="BF23" s="103" t="str">
        <f t="shared" si="20"/>
        <v/>
      </c>
      <c r="BG23" s="104" t="str">
        <f t="shared" si="21"/>
        <v/>
      </c>
      <c r="BH23" s="105" t="str">
        <f t="shared" si="22"/>
        <v/>
      </c>
      <c r="BI23" s="106" t="str">
        <f t="shared" si="23"/>
        <v/>
      </c>
      <c r="BK23" s="98"/>
      <c r="BL23" s="98"/>
      <c r="BM23" s="99" t="str">
        <f>IF(BQ23="","",BM$3)</f>
        <v/>
      </c>
      <c r="BN23" s="100" t="str">
        <f>IF(BQ23="","",BM$1)</f>
        <v/>
      </c>
      <c r="BO23" s="101" t="str">
        <f>IF(BQ23="","",BM$2)</f>
        <v/>
      </c>
      <c r="BP23" s="101" t="str">
        <f>IF(BQ23="","",BM$3)</f>
        <v/>
      </c>
      <c r="BQ23" s="102" t="str">
        <f>IF(BX23="","",IF(ISNUMBER(SEARCH(":",BX23)),MID(BX23,FIND(":",BX23)+2,FIND("(",BX23)-FIND(":",BX23)-3),LEFT(BX23,FIND("(",BX23)-2)))</f>
        <v/>
      </c>
      <c r="BR23" s="103" t="str">
        <f>IF(BX23="","",MID(BX23,FIND("(",BX23)+1,4))</f>
        <v/>
      </c>
      <c r="BS23" s="104" t="str">
        <f>IF(ISNUMBER(SEARCH("*female*",BX23)),"female",IF(ISNUMBER(SEARCH("*male*",BX23)),"male",""))</f>
        <v/>
      </c>
      <c r="BT23" s="105" t="str">
        <f>IF(BX23="","",IF(ISERROR(MID(BX23,FIND("male,",BX23)+6,(FIND(")",BX23)-(FIND("male,",BX23)+6))))=TRUE,"missing/error",MID(BX23,FIND("male,",BX23)+6,(FIND(")",BX23)-(FIND("male,",BX23)+6)))))</f>
        <v/>
      </c>
      <c r="BU23" s="106" t="str">
        <f>IF(BQ23="","",(MID(BQ23,(SEARCH("^^",SUBSTITUTE(BQ23," ","^^",LEN(BQ23)-LEN(SUBSTITUTE(BQ23," ","")))))+1,99)&amp;"_"&amp;LEFT(BQ23,FIND(" ",BQ23)-1)&amp;"_"&amp;BR23))</f>
        <v/>
      </c>
      <c r="BW23" s="98"/>
      <c r="BX23" s="98"/>
      <c r="BY23" s="99" t="str">
        <f>IF(CC23="","",BY$3)</f>
        <v/>
      </c>
      <c r="BZ23" s="100" t="str">
        <f>IF(CC23="","",BY$1)</f>
        <v/>
      </c>
      <c r="CA23" s="101" t="str">
        <f>IF(CC23="","",BY$2)</f>
        <v/>
      </c>
      <c r="CB23" s="101" t="str">
        <f>IF(CC23="","",BY$3)</f>
        <v/>
      </c>
      <c r="CC23" s="102" t="str">
        <f>IF(CJ23="","",IF(ISNUMBER(SEARCH(":",CJ23)),MID(CJ23,FIND(":",CJ23)+2,FIND("(",CJ23)-FIND(":",CJ23)-3),LEFT(CJ23,FIND("(",CJ23)-2)))</f>
        <v/>
      </c>
      <c r="CD23" s="103" t="str">
        <f>IF(CJ23="","",MID(CJ23,FIND("(",CJ23)+1,4))</f>
        <v/>
      </c>
      <c r="CE23" s="104" t="str">
        <f>IF(ISNUMBER(SEARCH("*female*",CJ23)),"female",IF(ISNUMBER(SEARCH("*male*",CJ23)),"male",""))</f>
        <v/>
      </c>
      <c r="CF23" s="105" t="str">
        <f>IF(CJ23="","",IF(ISERROR(MID(CJ23,FIND("male,",CJ23)+6,(FIND(")",CJ23)-(FIND("male,",CJ23)+6))))=TRUE,"missing/error",MID(CJ23,FIND("male,",CJ23)+6,(FIND(")",CJ23)-(FIND("male,",CJ23)+6)))))</f>
        <v/>
      </c>
      <c r="CG23" s="106" t="str">
        <f>IF(CC23="","",(MID(CC23,(SEARCH("^^",SUBSTITUTE(CC23," ","^^",LEN(CC23)-LEN(SUBSTITUTE(CC23," ","")))))+1,99)&amp;"_"&amp;LEFT(CC23,FIND(" ",CC23)-1)&amp;"_"&amp;CD23))</f>
        <v/>
      </c>
      <c r="CI23" s="98"/>
      <c r="CJ23" s="98"/>
      <c r="CK23" s="99" t="str">
        <f>IF(CO23="","",CK$3)</f>
        <v/>
      </c>
      <c r="CL23" s="100" t="str">
        <f>IF(CO23="","",CK$1)</f>
        <v/>
      </c>
      <c r="CM23" s="101" t="str">
        <f>IF(CO23="","",CK$2)</f>
        <v/>
      </c>
      <c r="CN23" s="101" t="str">
        <f>IF(CO23="","",CK$3)</f>
        <v/>
      </c>
      <c r="CO23" s="102" t="str">
        <f>IF(CV23="","",IF(ISNUMBER(SEARCH(":",CV23)),MID(CV23,FIND(":",CV23)+2,FIND("(",CV23)-FIND(":",CV23)-3),LEFT(CV23,FIND("(",CV23)-2)))</f>
        <v/>
      </c>
      <c r="CP23" s="103" t="str">
        <f>IF(CV23="","",MID(CV23,FIND("(",CV23)+1,4))</f>
        <v/>
      </c>
      <c r="CQ23" s="104" t="str">
        <f>IF(ISNUMBER(SEARCH("*female*",CV23)),"female",IF(ISNUMBER(SEARCH("*male*",CV23)),"male",""))</f>
        <v/>
      </c>
      <c r="CR23" s="105" t="str">
        <f>IF(CV23="","",IF(ISERROR(MID(CV23,FIND("male,",CV23)+6,(FIND(")",CV23)-(FIND("male,",CV23)+6))))=TRUE,"missing/error",MID(CV23,FIND("male,",CV23)+6,(FIND(")",CV23)-(FIND("male,",CV23)+6)))))</f>
        <v/>
      </c>
      <c r="CS23" s="106" t="str">
        <f>IF(CO23="","",(MID(CO23,(SEARCH("^^",SUBSTITUTE(CO23," ","^^",LEN(CO23)-LEN(SUBSTITUTE(CO23," ","")))))+1,99)&amp;"_"&amp;LEFT(CO23,FIND(" ",CO23)-1)&amp;"_"&amp;CP23))</f>
        <v/>
      </c>
      <c r="CU23" s="98"/>
      <c r="CV23" s="98"/>
      <c r="CW23" s="99" t="str">
        <f>IF(DA23="","",CW$3)</f>
        <v/>
      </c>
      <c r="CX23" s="100" t="str">
        <f>IF(DA23="","",CW$1)</f>
        <v/>
      </c>
      <c r="CY23" s="101" t="str">
        <f>IF(DA23="","",CW$2)</f>
        <v/>
      </c>
      <c r="CZ23" s="101" t="str">
        <f>IF(DA23="","",CW$3)</f>
        <v/>
      </c>
      <c r="DA23" s="102" t="str">
        <f>IF(DH23="","",IF(ISNUMBER(SEARCH(":",DH23)),MID(DH23,FIND(":",DH23)+2,FIND("(",DH23)-FIND(":",DH23)-3),LEFT(DH23,FIND("(",DH23)-2)))</f>
        <v/>
      </c>
      <c r="DB23" s="103" t="str">
        <f>IF(DH23="","",MID(DH23,FIND("(",DH23)+1,4))</f>
        <v/>
      </c>
      <c r="DC23" s="104" t="str">
        <f>IF(ISNUMBER(SEARCH("*female*",DH23)),"female",IF(ISNUMBER(SEARCH("*male*",DH23)),"male",""))</f>
        <v/>
      </c>
      <c r="DD23" s="105" t="str">
        <f>IF(DH23="","",IF(ISERROR(MID(DH23,FIND("male,",DH23)+6,(FIND(")",DH23)-(FIND("male,",DH23)+6))))=TRUE,"missing/error",MID(DH23,FIND("male,",DH23)+6,(FIND(")",DH23)-(FIND("male,",DH23)+6)))))</f>
        <v/>
      </c>
      <c r="DE23" s="106" t="str">
        <f>IF(DA23="","",(MID(DA23,(SEARCH("^^",SUBSTITUTE(DA23," ","^^",LEN(DA23)-LEN(SUBSTITUTE(DA23," ","")))))+1,99)&amp;"_"&amp;LEFT(DA23,FIND(" ",DA23)-1)&amp;"_"&amp;DB23))</f>
        <v/>
      </c>
      <c r="DG23" s="98"/>
      <c r="DH23" s="98"/>
      <c r="DI23" s="99" t="str">
        <f>IF(DM23="","",DI$3)</f>
        <v/>
      </c>
      <c r="DJ23" s="100" t="str">
        <f>IF(DM23="","",DI$1)</f>
        <v/>
      </c>
      <c r="DK23" s="101" t="str">
        <f>IF(DM23="","",DI$2)</f>
        <v/>
      </c>
      <c r="DL23" s="101" t="str">
        <f>IF(DM23="","",DI$3)</f>
        <v/>
      </c>
      <c r="DM23" s="102" t="str">
        <f>IF(DT23="","",IF(ISNUMBER(SEARCH(":",DT23)),MID(DT23,FIND(":",DT23)+2,FIND("(",DT23)-FIND(":",DT23)-3),LEFT(DT23,FIND("(",DT23)-2)))</f>
        <v/>
      </c>
      <c r="DN23" s="103" t="str">
        <f>IF(DT23="","",MID(DT23,FIND("(",DT23)+1,4))</f>
        <v/>
      </c>
      <c r="DO23" s="104" t="str">
        <f>IF(ISNUMBER(SEARCH("*female*",DT23)),"female",IF(ISNUMBER(SEARCH("*male*",DT23)),"male",""))</f>
        <v/>
      </c>
      <c r="DP23" s="105" t="str">
        <f>IF(DT23="","",IF(ISERROR(MID(DT23,FIND("male,",DT23)+6,(FIND(")",DT23)-(FIND("male,",DT23)+6))))=TRUE,"missing/error",MID(DT23,FIND("male,",DT23)+6,(FIND(")",DT23)-(FIND("male,",DT23)+6)))))</f>
        <v/>
      </c>
      <c r="DQ23" s="106" t="str">
        <f>IF(DM23="","",(MID(DM23,(SEARCH("^^",SUBSTITUTE(DM23," ","^^",LEN(DM23)-LEN(SUBSTITUTE(DM23," ","")))))+1,99)&amp;"_"&amp;LEFT(DM23,FIND(" ",DM23)-1)&amp;"_"&amp;DN23))</f>
        <v/>
      </c>
      <c r="DS23" s="98"/>
      <c r="DT23" s="98"/>
      <c r="DU23" s="99" t="str">
        <f>IF(DY23="","",DU$3)</f>
        <v/>
      </c>
      <c r="DV23" s="100" t="str">
        <f>IF(DY23="","",DU$1)</f>
        <v/>
      </c>
      <c r="DW23" s="101" t="str">
        <f>IF(DY23="","",DU$2)</f>
        <v/>
      </c>
      <c r="DX23" s="101" t="str">
        <f>IF(DY23="","",DU$3)</f>
        <v/>
      </c>
      <c r="DY23" s="102" t="str">
        <f>IF(EF23="","",IF(ISNUMBER(SEARCH(":",EF23)),MID(EF23,FIND(":",EF23)+2,FIND("(",EF23)-FIND(":",EF23)-3),LEFT(EF23,FIND("(",EF23)-2)))</f>
        <v/>
      </c>
      <c r="DZ23" s="103" t="str">
        <f>IF(EF23="","",MID(EF23,FIND("(",EF23)+1,4))</f>
        <v/>
      </c>
      <c r="EA23" s="104" t="str">
        <f>IF(ISNUMBER(SEARCH("*female*",EF23)),"female",IF(ISNUMBER(SEARCH("*male*",EF23)),"male",""))</f>
        <v/>
      </c>
      <c r="EB23" s="105" t="str">
        <f>IF(EF23="","",IF(ISERROR(MID(EF23,FIND("male,",EF23)+6,(FIND(")",EF23)-(FIND("male,",EF23)+6))))=TRUE,"missing/error",MID(EF23,FIND("male,",EF23)+6,(FIND(")",EF23)-(FIND("male,",EF23)+6)))))</f>
        <v/>
      </c>
      <c r="EC23" s="106" t="str">
        <f>IF(DY23="","",(MID(DY23,(SEARCH("^^",SUBSTITUTE(DY23," ","^^",LEN(DY23)-LEN(SUBSTITUTE(DY23," ","")))))+1,99)&amp;"_"&amp;LEFT(DY23,FIND(" ",DY23)-1)&amp;"_"&amp;DZ23))</f>
        <v/>
      </c>
      <c r="EE23" s="98"/>
      <c r="EF23" s="98"/>
      <c r="EG23" s="99" t="str">
        <f>IF(EK23="","",EG$3)</f>
        <v/>
      </c>
      <c r="EH23" s="100" t="str">
        <f>IF(EK23="","",EG$1)</f>
        <v/>
      </c>
      <c r="EI23" s="101" t="str">
        <f>IF(EK23="","",EG$2)</f>
        <v/>
      </c>
      <c r="EJ23" s="101" t="str">
        <f>IF(EK23="","",EG$3)</f>
        <v/>
      </c>
      <c r="EK23" s="102" t="str">
        <f>IF(ER23="","",IF(ISNUMBER(SEARCH(":",ER23)),MID(ER23,FIND(":",ER23)+2,FIND("(",ER23)-FIND(":",ER23)-3),LEFT(ER23,FIND("(",ER23)-2)))</f>
        <v/>
      </c>
      <c r="EL23" s="103" t="str">
        <f>IF(ER23="","",MID(ER23,FIND("(",ER23)+1,4))</f>
        <v/>
      </c>
      <c r="EM23" s="104" t="str">
        <f>IF(ISNUMBER(SEARCH("*female*",ER23)),"female",IF(ISNUMBER(SEARCH("*male*",ER23)),"male",""))</f>
        <v/>
      </c>
      <c r="EN23" s="105" t="str">
        <f>IF(ER23="","",IF(ISERROR(MID(ER23,FIND("male,",ER23)+6,(FIND(")",ER23)-(FIND("male,",ER23)+6))))=TRUE,"missing/error",MID(ER23,FIND("male,",ER23)+6,(FIND(")",ER23)-(FIND("male,",ER23)+6)))))</f>
        <v/>
      </c>
      <c r="EO23" s="106" t="str">
        <f>IF(EK23="","",(MID(EK23,(SEARCH("^^",SUBSTITUTE(EK23," ","^^",LEN(EK23)-LEN(SUBSTITUTE(EK23," ","")))))+1,99)&amp;"_"&amp;LEFT(EK23,FIND(" ",EK23)-1)&amp;"_"&amp;EL23))</f>
        <v/>
      </c>
      <c r="EQ23" s="98"/>
      <c r="ER23" s="98"/>
      <c r="ES23" s="99" t="str">
        <f>IF(EW23="","",ES$3)</f>
        <v/>
      </c>
      <c r="ET23" s="100" t="str">
        <f>IF(EW23="","",ES$1)</f>
        <v/>
      </c>
      <c r="EU23" s="101" t="str">
        <f>IF(EW23="","",ES$2)</f>
        <v/>
      </c>
      <c r="EV23" s="101" t="str">
        <f>IF(EW23="","",ES$3)</f>
        <v/>
      </c>
      <c r="EW23" s="102" t="str">
        <f>IF(FD23="","",IF(ISNUMBER(SEARCH(":",FD23)),MID(FD23,FIND(":",FD23)+2,FIND("(",FD23)-FIND(":",FD23)-3),LEFT(FD23,FIND("(",FD23)-2)))</f>
        <v/>
      </c>
      <c r="EX23" s="103" t="str">
        <f>IF(FD23="","",MID(FD23,FIND("(",FD23)+1,4))</f>
        <v/>
      </c>
      <c r="EY23" s="104" t="str">
        <f>IF(ISNUMBER(SEARCH("*female*",FD23)),"female",IF(ISNUMBER(SEARCH("*male*",FD23)),"male",""))</f>
        <v/>
      </c>
      <c r="EZ23" s="105" t="str">
        <f>IF(FD23="","",IF(ISERROR(MID(FD23,FIND("male,",FD23)+6,(FIND(")",FD23)-(FIND("male,",FD23)+6))))=TRUE,"missing/error",MID(FD23,FIND("male,",FD23)+6,(FIND(")",FD23)-(FIND("male,",FD23)+6)))))</f>
        <v/>
      </c>
      <c r="FA23" s="106" t="str">
        <f>IF(EW23="","",(MID(EW23,(SEARCH("^^",SUBSTITUTE(EW23," ","^^",LEN(EW23)-LEN(SUBSTITUTE(EW23," ","")))))+1,99)&amp;"_"&amp;LEFT(EW23,FIND(" ",EW23)-1)&amp;"_"&amp;EX23))</f>
        <v/>
      </c>
      <c r="FC23" s="98"/>
      <c r="FD23" s="98"/>
      <c r="FE23" s="99" t="str">
        <f>IF(FI23="","",FE$3)</f>
        <v/>
      </c>
      <c r="FF23" s="100" t="str">
        <f>IF(FI23="","",FE$1)</f>
        <v/>
      </c>
      <c r="FG23" s="101" t="str">
        <f>IF(FI23="","",FE$2)</f>
        <v/>
      </c>
      <c r="FH23" s="101" t="str">
        <f>IF(FI23="","",FE$3)</f>
        <v/>
      </c>
      <c r="FI23" s="102" t="str">
        <f>IF(FP23="","",IF(ISNUMBER(SEARCH(":",FP23)),MID(FP23,FIND(":",FP23)+2,FIND("(",FP23)-FIND(":",FP23)-3),LEFT(FP23,FIND("(",FP23)-2)))</f>
        <v/>
      </c>
      <c r="FJ23" s="103" t="str">
        <f>IF(FP23="","",MID(FP23,FIND("(",FP23)+1,4))</f>
        <v/>
      </c>
      <c r="FK23" s="104" t="str">
        <f>IF(ISNUMBER(SEARCH("*female*",FP23)),"female",IF(ISNUMBER(SEARCH("*male*",FP23)),"male",""))</f>
        <v/>
      </c>
      <c r="FL23" s="105" t="str">
        <f>IF(FP23="","",IF(ISERROR(MID(FP23,FIND("male,",FP23)+6,(FIND(")",FP23)-(FIND("male,",FP23)+6))))=TRUE,"missing/error",MID(FP23,FIND("male,",FP23)+6,(FIND(")",FP23)-(FIND("male,",FP23)+6)))))</f>
        <v/>
      </c>
      <c r="FM23" s="106" t="str">
        <f>IF(FI23="","",(MID(FI23,(SEARCH("^^",SUBSTITUTE(FI23," ","^^",LEN(FI23)-LEN(SUBSTITUTE(FI23," ","")))))+1,99)&amp;"_"&amp;LEFT(FI23,FIND(" ",FI23)-1)&amp;"_"&amp;FJ23))</f>
        <v/>
      </c>
      <c r="FO23" s="98"/>
      <c r="FP23" s="98"/>
      <c r="FQ23" s="99" t="str">
        <f>IF(FU23="","",#REF!)</f>
        <v/>
      </c>
      <c r="FR23" s="100" t="str">
        <f>IF(FU23="","",FQ$1)</f>
        <v/>
      </c>
      <c r="FS23" s="101" t="str">
        <f>IF(FU23="","",FQ$2)</f>
        <v/>
      </c>
      <c r="FT23" s="101" t="str">
        <f>IF(FU23="","",FQ$3)</f>
        <v/>
      </c>
      <c r="FU23" s="102" t="str">
        <f>IF(GB23="","",IF(ISNUMBER(SEARCH(":",GB23)),MID(GB23,FIND(":",GB23)+2,FIND("(",GB23)-FIND(":",GB23)-3),LEFT(GB23,FIND("(",GB23)-2)))</f>
        <v/>
      </c>
      <c r="FV23" s="103" t="str">
        <f>IF(GB23="","",MID(GB23,FIND("(",GB23)+1,4))</f>
        <v/>
      </c>
      <c r="FW23" s="104" t="str">
        <f>IF(ISNUMBER(SEARCH("*female*",GB23)),"female",IF(ISNUMBER(SEARCH("*male*",GB23)),"male",""))</f>
        <v/>
      </c>
      <c r="FX23" s="105" t="str">
        <f>IF(GB23="","",IF(ISERROR(MID(GB23,FIND("male,",GB23)+6,(FIND(")",GB23)-(FIND("male,",GB23)+6))))=TRUE,"missing/error",MID(GB23,FIND("male,",GB23)+6,(FIND(")",GB23)-(FIND("male,",GB23)+6)))))</f>
        <v/>
      </c>
      <c r="FY23" s="106" t="str">
        <f>IF(FU23="","",(MID(FU23,(SEARCH("^^",SUBSTITUTE(FU23," ","^^",LEN(FU23)-LEN(SUBSTITUTE(FU23," ","")))))+1,99)&amp;"_"&amp;LEFT(FU23,FIND(" ",FU23)-1)&amp;"_"&amp;FV23))</f>
        <v/>
      </c>
      <c r="GA23" s="98"/>
      <c r="GB23" s="98"/>
      <c r="GC23" s="99" t="str">
        <f>IF(GG23="","",GC$3)</f>
        <v/>
      </c>
      <c r="GD23" s="100" t="str">
        <f>IF(GG23="","",GC$1)</f>
        <v/>
      </c>
      <c r="GE23" s="101" t="str">
        <f>IF(GG23="","",GC$2)</f>
        <v/>
      </c>
      <c r="GF23" s="101" t="str">
        <f>IF(GG23="","",GC$3)</f>
        <v/>
      </c>
      <c r="GG23" s="102" t="str">
        <f>IF(GN23="","",IF(ISNUMBER(SEARCH(":",GN23)),MID(GN23,FIND(":",GN23)+2,FIND("(",GN23)-FIND(":",GN23)-3),LEFT(GN23,FIND("(",GN23)-2)))</f>
        <v/>
      </c>
      <c r="GH23" s="103" t="str">
        <f>IF(GN23="","",MID(GN23,FIND("(",GN23)+1,4))</f>
        <v/>
      </c>
      <c r="GI23" s="104" t="str">
        <f>IF(ISNUMBER(SEARCH("*female*",GN23)),"female",IF(ISNUMBER(SEARCH("*male*",GN23)),"male",""))</f>
        <v/>
      </c>
      <c r="GJ23" s="105" t="str">
        <f>IF(GN23="","",IF(ISERROR(MID(GN23,FIND("male,",GN23)+6,(FIND(")",GN23)-(FIND("male,",GN23)+6))))=TRUE,"missing/error",MID(GN23,FIND("male,",GN23)+6,(FIND(")",GN23)-(FIND("male,",GN23)+6)))))</f>
        <v/>
      </c>
      <c r="GK23" s="106" t="str">
        <f>IF(GG23="","",(MID(GG23,(SEARCH("^^",SUBSTITUTE(GG23," ","^^",LEN(GG23)-LEN(SUBSTITUTE(GG23," ","")))))+1,99)&amp;"_"&amp;LEFT(GG23,FIND(" ",GG23)-1)&amp;"_"&amp;GH23))</f>
        <v/>
      </c>
      <c r="GM23" s="98"/>
      <c r="GN23" s="98" t="s">
        <v>291</v>
      </c>
      <c r="GO23" s="99" t="str">
        <f>IF(GS23="","",GO$3)</f>
        <v/>
      </c>
      <c r="GP23" s="100" t="str">
        <f>IF(GS23="","",GO$1)</f>
        <v/>
      </c>
      <c r="GQ23" s="101" t="str">
        <f>IF(GS23="","",GO$2)</f>
        <v/>
      </c>
      <c r="GR23" s="101" t="str">
        <f>IF(GS23="","",GO$3)</f>
        <v/>
      </c>
      <c r="GS23" s="102" t="str">
        <f>IF(GZ23="","",IF(ISNUMBER(SEARCH(":",GZ23)),MID(GZ23,FIND(":",GZ23)+2,FIND("(",GZ23)-FIND(":",GZ23)-3),LEFT(GZ23,FIND("(",GZ23)-2)))</f>
        <v/>
      </c>
      <c r="GT23" s="103" t="str">
        <f>IF(GZ23="","",MID(GZ23,FIND("(",GZ23)+1,4))</f>
        <v/>
      </c>
      <c r="GU23" s="104" t="str">
        <f>IF(ISNUMBER(SEARCH("*female*",GZ23)),"female",IF(ISNUMBER(SEARCH("*male*",GZ23)),"male",""))</f>
        <v/>
      </c>
      <c r="GV23" s="105" t="str">
        <f>IF(GZ23="","",IF(ISERROR(MID(GZ23,FIND("male,",GZ23)+6,(FIND(")",GZ23)-(FIND("male,",GZ23)+6))))=TRUE,"missing/error",MID(GZ23,FIND("male,",GZ23)+6,(FIND(")",GZ23)-(FIND("male,",GZ23)+6)))))</f>
        <v/>
      </c>
      <c r="GW23" s="106" t="str">
        <f>IF(GS23="","",(MID(GS23,(SEARCH("^^",SUBSTITUTE(GS23," ","^^",LEN(GS23)-LEN(SUBSTITUTE(GS23," ","")))))+1,99)&amp;"_"&amp;LEFT(GS23,FIND(" ",GS23)-1)&amp;"_"&amp;GT23))</f>
        <v/>
      </c>
      <c r="GY23" s="98"/>
      <c r="GZ23" s="98"/>
      <c r="HA23" s="99" t="str">
        <f>IF(HE23="","",HA$3)</f>
        <v/>
      </c>
      <c r="HB23" s="100" t="str">
        <f>IF(HE23="","",HA$1)</f>
        <v/>
      </c>
      <c r="HC23" s="101" t="str">
        <f>IF(HE23="","",HA$2)</f>
        <v/>
      </c>
      <c r="HD23" s="101" t="str">
        <f>IF(HE23="","",HA$3)</f>
        <v/>
      </c>
      <c r="HE23" s="102" t="str">
        <f>IF(HL23="","",IF(ISNUMBER(SEARCH(":",HL23)),MID(HL23,FIND(":",HL23)+2,FIND("(",HL23)-FIND(":",HL23)-3),LEFT(HL23,FIND("(",HL23)-2)))</f>
        <v/>
      </c>
      <c r="HF23" s="103" t="str">
        <f>IF(HL23="","",MID(HL23,FIND("(",HL23)+1,4))</f>
        <v/>
      </c>
      <c r="HG23" s="104" t="str">
        <f>IF(ISNUMBER(SEARCH("*female*",HL23)),"female",IF(ISNUMBER(SEARCH("*male*",HL23)),"male",""))</f>
        <v/>
      </c>
      <c r="HH23" s="105" t="str">
        <f>IF(HL23="","",IF(ISERROR(MID(HL23,FIND("male,",HL23)+6,(FIND(")",HL23)-(FIND("male,",HL23)+6))))=TRUE,"missing/error",MID(HL23,FIND("male,",HL23)+6,(FIND(")",HL23)-(FIND("male,",HL23)+6)))))</f>
        <v/>
      </c>
      <c r="HI23" s="106" t="str">
        <f>IF(HE23="","",(MID(HE23,(SEARCH("^^",SUBSTITUTE(HE23," ","^^",LEN(HE23)-LEN(SUBSTITUTE(HE23," ","")))))+1,99)&amp;"_"&amp;LEFT(HE23,FIND(" ",HE23)-1)&amp;"_"&amp;HF23))</f>
        <v/>
      </c>
      <c r="HK23" s="98"/>
      <c r="HL23" s="98" t="s">
        <v>291</v>
      </c>
      <c r="HM23" s="99" t="str">
        <f>IF(HQ23="","",HM$3)</f>
        <v/>
      </c>
      <c r="HN23" s="100" t="str">
        <f>IF(HQ23="","",HM$1)</f>
        <v/>
      </c>
      <c r="HO23" s="101" t="str">
        <f>IF(HQ23="","",HM$2)</f>
        <v/>
      </c>
      <c r="HP23" s="101" t="str">
        <f>IF(HQ23="","",HM$3)</f>
        <v/>
      </c>
      <c r="HQ23" s="102" t="str">
        <f>IF(HX23="","",IF(ISNUMBER(SEARCH(":",HX23)),MID(HX23,FIND(":",HX23)+2,FIND("(",HX23)-FIND(":",HX23)-3),LEFT(HX23,FIND("(",HX23)-2)))</f>
        <v/>
      </c>
      <c r="HR23" s="103" t="str">
        <f>IF(HX23="","",MID(HX23,FIND("(",HX23)+1,4))</f>
        <v/>
      </c>
      <c r="HS23" s="104" t="str">
        <f>IF(ISNUMBER(SEARCH("*female*",HX23)),"female",IF(ISNUMBER(SEARCH("*male*",HX23)),"male",""))</f>
        <v/>
      </c>
      <c r="HT23" s="105" t="str">
        <f>IF(HX23="","",IF(ISERROR(MID(HX23,FIND("male,",HX23)+6,(FIND(")",HX23)-(FIND("male,",HX23)+6))))=TRUE,"missing/error",MID(HX23,FIND("male,",HX23)+6,(FIND(")",HX23)-(FIND("male,",HX23)+6)))))</f>
        <v/>
      </c>
      <c r="HU23" s="106" t="str">
        <f>IF(HQ23="","",(MID(HQ23,(SEARCH("^^",SUBSTITUTE(HQ23," ","^^",LEN(HQ23)-LEN(SUBSTITUTE(HQ23," ","")))))+1,99)&amp;"_"&amp;LEFT(HQ23,FIND(" ",HQ23)-1)&amp;"_"&amp;HR23))</f>
        <v/>
      </c>
      <c r="HW23" s="98"/>
      <c r="HX23" s="98"/>
      <c r="HY23" s="99" t="str">
        <f>IF(IC23="","",HY$3)</f>
        <v/>
      </c>
      <c r="HZ23" s="100" t="str">
        <f>IF(IC23="","",HY$1)</f>
        <v/>
      </c>
      <c r="IA23" s="101" t="str">
        <f>IF(IC23="","",HY$2)</f>
        <v/>
      </c>
      <c r="IB23" s="101" t="str">
        <f>IF(IC23="","",HY$3)</f>
        <v/>
      </c>
      <c r="IC23" s="102" t="str">
        <f>IF(IJ23="","",IF(ISNUMBER(SEARCH(":",IJ23)),MID(IJ23,FIND(":",IJ23)+2,FIND("(",IJ23)-FIND(":",IJ23)-3),LEFT(IJ23,FIND("(",IJ23)-2)))</f>
        <v/>
      </c>
      <c r="ID23" s="103" t="str">
        <f>IF(IJ23="","",MID(IJ23,FIND("(",IJ23)+1,4))</f>
        <v/>
      </c>
      <c r="IE23" s="104" t="str">
        <f>IF(ISNUMBER(SEARCH("*female*",IJ23)),"female",IF(ISNUMBER(SEARCH("*male*",IJ23)),"male",""))</f>
        <v/>
      </c>
      <c r="IF23" s="105" t="str">
        <f>IF(IJ23="","",IF(ISERROR(MID(IJ23,FIND("male,",IJ23)+6,(FIND(")",IJ23)-(FIND("male,",IJ23)+6))))=TRUE,"missing/error",MID(IJ23,FIND("male,",IJ23)+6,(FIND(")",IJ23)-(FIND("male,",IJ23)+6)))))</f>
        <v/>
      </c>
      <c r="IG23" s="106" t="str">
        <f>IF(IC23="","",(MID(IC23,(SEARCH("^^",SUBSTITUTE(IC23," ","^^",LEN(IC23)-LEN(SUBSTITUTE(IC23," ","")))))+1,99)&amp;"_"&amp;LEFT(IC23,FIND(" ",IC23)-1)&amp;"_"&amp;ID23))</f>
        <v/>
      </c>
      <c r="II23" s="98"/>
      <c r="IJ23" s="98"/>
      <c r="IK23" s="99" t="str">
        <f>IF(IO23="","",IK$3)</f>
        <v/>
      </c>
      <c r="IL23" s="100" t="str">
        <f>IF(IO23="","",IK$1)</f>
        <v/>
      </c>
      <c r="IM23" s="101" t="str">
        <f>IF(IO23="","",IK$2)</f>
        <v/>
      </c>
      <c r="IN23" s="101" t="str">
        <f>IF(IO23="","",IK$3)</f>
        <v/>
      </c>
      <c r="IO23" s="102" t="str">
        <f>IF(IV23="","",IF(ISNUMBER(SEARCH(":",IV23)),MID(IV23,FIND(":",IV23)+2,FIND("(",IV23)-FIND(":",IV23)-3),LEFT(IV23,FIND("(",IV23)-2)))</f>
        <v/>
      </c>
      <c r="IP23" s="103" t="str">
        <f>IF(IV23="","",MID(IV23,FIND("(",IV23)+1,4))</f>
        <v/>
      </c>
      <c r="IQ23" s="104" t="str">
        <f>IF(ISNUMBER(SEARCH("*female*",IV23)),"female",IF(ISNUMBER(SEARCH("*male*",IV23)),"male",""))</f>
        <v/>
      </c>
      <c r="IR23" s="105" t="str">
        <f>IF(IV23="","",IF(ISERROR(MID(IV23,FIND("male,",IV23)+6,(FIND(")",IV23)-(FIND("male,",IV23)+6))))=TRUE,"missing/error",MID(IV23,FIND("male,",IV23)+6,(FIND(")",IV23)-(FIND("male,",IV23)+6)))))</f>
        <v/>
      </c>
      <c r="IS23" s="106" t="str">
        <f>IF(IO23="","",(MID(IO23,(SEARCH("^^",SUBSTITUTE(IO23," ","^^",LEN(IO23)-LEN(SUBSTITUTE(IO23," ","")))))+1,99)&amp;"_"&amp;LEFT(IO23,FIND(" ",IO23)-1)&amp;"_"&amp;IP23))</f>
        <v/>
      </c>
      <c r="IU23" s="98"/>
      <c r="IV23" s="98"/>
      <c r="IW23" s="99" t="str">
        <f>IF(JA23="","",IW$3)</f>
        <v/>
      </c>
      <c r="IX23" s="100" t="str">
        <f>IF(JA23="","",IW$1)</f>
        <v/>
      </c>
      <c r="IY23" s="101" t="str">
        <f>IF(JA23="","",IW$2)</f>
        <v/>
      </c>
      <c r="IZ23" s="101" t="str">
        <f>IF(JA23="","",IW$3)</f>
        <v/>
      </c>
      <c r="JA23" s="102" t="str">
        <f>IF(JH23="","",IF(ISNUMBER(SEARCH(":",JH23)),MID(JH23,FIND(":",JH23)+2,FIND("(",JH23)-FIND(":",JH23)-3),LEFT(JH23,FIND("(",JH23)-2)))</f>
        <v/>
      </c>
      <c r="JB23" s="103" t="str">
        <f>IF(JH23="","",MID(JH23,FIND("(",JH23)+1,4))</f>
        <v/>
      </c>
      <c r="JC23" s="104" t="str">
        <f>IF(ISNUMBER(SEARCH("*female*",JH23)),"female",IF(ISNUMBER(SEARCH("*male*",JH23)),"male",""))</f>
        <v/>
      </c>
      <c r="JD23" s="105" t="str">
        <f>IF(JH23="","",IF(ISERROR(MID(JH23,FIND("male,",JH23)+6,(FIND(")",JH23)-(FIND("male,",JH23)+6))))=TRUE,"missing/error",MID(JH23,FIND("male,",JH23)+6,(FIND(")",JH23)-(FIND("male,",JH23)+6)))))</f>
        <v/>
      </c>
      <c r="JE23" s="106" t="str">
        <f>IF(JA23="","",(MID(JA23,(SEARCH("^^",SUBSTITUTE(JA23," ","^^",LEN(JA23)-LEN(SUBSTITUTE(JA23," ","")))))+1,99)&amp;"_"&amp;LEFT(JA23,FIND(" ",JA23)-1)&amp;"_"&amp;JB23))</f>
        <v/>
      </c>
      <c r="JG23" s="98"/>
      <c r="JH23" s="98"/>
      <c r="JI23" s="99" t="str">
        <f>IF(JM23="","",JI$3)</f>
        <v/>
      </c>
      <c r="JJ23" s="100" t="str">
        <f>IF(JM23="","",JI$1)</f>
        <v/>
      </c>
      <c r="JK23" s="101" t="str">
        <f>IF(JM23="","",JI$2)</f>
        <v/>
      </c>
      <c r="JL23" s="101" t="str">
        <f>IF(JM23="","",JI$3)</f>
        <v/>
      </c>
      <c r="JM23" s="102" t="str">
        <f>IF(JT23="","",IF(ISNUMBER(SEARCH(":",JT23)),MID(JT23,FIND(":",JT23)+2,FIND("(",JT23)-FIND(":",JT23)-3),LEFT(JT23,FIND("(",JT23)-2)))</f>
        <v/>
      </c>
      <c r="JN23" s="103" t="str">
        <f>IF(JT23="","",MID(JT23,FIND("(",JT23)+1,4))</f>
        <v/>
      </c>
      <c r="JO23" s="104" t="str">
        <f>IF(ISNUMBER(SEARCH("*female*",JT23)),"female",IF(ISNUMBER(SEARCH("*male*",JT23)),"male",""))</f>
        <v/>
      </c>
      <c r="JP23" s="105" t="str">
        <f>IF(JT23="","",IF(ISERROR(MID(JT23,FIND("male,",JT23)+6,(FIND(")",JT23)-(FIND("male,",JT23)+6))))=TRUE,"missing/error",MID(JT23,FIND("male,",JT23)+6,(FIND(")",JT23)-(FIND("male,",JT23)+6)))))</f>
        <v/>
      </c>
      <c r="JQ23" s="106" t="str">
        <f>IF(JM23="","",(MID(JM23,(SEARCH("^^",SUBSTITUTE(JM23," ","^^",LEN(JM23)-LEN(SUBSTITUTE(JM23," ","")))))+1,99)&amp;"_"&amp;LEFT(JM23,FIND(" ",JM23)-1)&amp;"_"&amp;JN23))</f>
        <v/>
      </c>
      <c r="JS23" s="98"/>
      <c r="JT23" s="98"/>
      <c r="JU23" s="99" t="str">
        <f>IF(JY23="","",JU$3)</f>
        <v/>
      </c>
      <c r="JV23" s="100" t="str">
        <f>IF(JY23="","",JU$1)</f>
        <v/>
      </c>
      <c r="JW23" s="101" t="str">
        <f>IF(JY23="","",JU$2)</f>
        <v/>
      </c>
      <c r="JX23" s="101" t="str">
        <f>IF(JY23="","",JU$3)</f>
        <v/>
      </c>
      <c r="JY23" s="102" t="str">
        <f>IF(KF23="","",IF(ISNUMBER(SEARCH(":",KF23)),MID(KF23,FIND(":",KF23)+2,FIND("(",KF23)-FIND(":",KF23)-3),LEFT(KF23,FIND("(",KF23)-2)))</f>
        <v/>
      </c>
      <c r="JZ23" s="103" t="str">
        <f>IF(KF23="","",MID(KF23,FIND("(",KF23)+1,4))</f>
        <v/>
      </c>
      <c r="KA23" s="104" t="str">
        <f>IF(ISNUMBER(SEARCH("*female*",KF23)),"female",IF(ISNUMBER(SEARCH("*male*",KF23)),"male",""))</f>
        <v/>
      </c>
      <c r="KB23" s="105" t="str">
        <f>IF(KF23="","",IF(ISERROR(MID(KF23,FIND("male,",KF23)+6,(FIND(")",KF23)-(FIND("male,",KF23)+6))))=TRUE,"missing/error",MID(KF23,FIND("male,",KF23)+6,(FIND(")",KF23)-(FIND("male,",KF23)+6)))))</f>
        <v/>
      </c>
      <c r="KC23" s="106" t="str">
        <f>IF(JY23="","",(MID(JY23,(SEARCH("^^",SUBSTITUTE(JY23," ","^^",LEN(JY23)-LEN(SUBSTITUTE(JY23," ","")))))+1,99)&amp;"_"&amp;LEFT(JY23,FIND(" ",JY23)-1)&amp;"_"&amp;JZ23))</f>
        <v/>
      </c>
      <c r="KE23" s="98"/>
      <c r="KF23" s="98"/>
    </row>
    <row r="24" spans="1:292" ht="13.5" customHeight="1" x14ac:dyDescent="0.25">
      <c r="A24" s="16"/>
      <c r="B24" s="98" t="s">
        <v>1000</v>
      </c>
      <c r="D24" s="229"/>
      <c r="E24" s="99"/>
      <c r="F24" s="100"/>
      <c r="G24" s="101"/>
      <c r="H24" s="101"/>
      <c r="I24" s="102"/>
      <c r="J24" s="103"/>
      <c r="K24" s="104"/>
      <c r="L24" s="105"/>
      <c r="M24" s="106"/>
      <c r="O24" s="98"/>
      <c r="P24" s="229"/>
      <c r="Q24" s="99">
        <v>42900</v>
      </c>
      <c r="R24" s="100" t="s">
        <v>989</v>
      </c>
      <c r="S24" s="101">
        <f>IF(U24="","",Q$2)</f>
        <v>42496</v>
      </c>
      <c r="T24" s="101">
        <f>IF(U24="","",Q$3)</f>
        <v>42900</v>
      </c>
      <c r="U24" s="102" t="str">
        <f>IF(AB24="","",IF(ISNUMBER(SEARCH(":",AB24)),MID(AB24,FIND(":",AB24)+2,FIND("(",AB24)-FIND(":",AB24)-3),LEFT(AB24,FIND("(",AB24)-2)))</f>
        <v>Heather Humphreys</v>
      </c>
      <c r="V24" s="103">
        <v>1964</v>
      </c>
      <c r="W24" s="104" t="s">
        <v>1001</v>
      </c>
      <c r="X24" s="105" t="str">
        <f t="shared" si="7"/>
        <v>ie_fg01</v>
      </c>
      <c r="Y24" s="106" t="str">
        <f>IF(U24="","",(MID(U24,(SEARCH("^^",SUBSTITUTE(U24," ","^^",LEN(U24)-LEN(SUBSTITUTE(U24," ","")))))+1,99)&amp;"_"&amp;LEFT(U24,FIND(" ",U24)-1)&amp;"_"&amp;V24))</f>
        <v>Humphreys_Heather_1964</v>
      </c>
      <c r="AA24" s="98"/>
      <c r="AB24" s="229" t="s">
        <v>999</v>
      </c>
      <c r="AC24" s="99"/>
      <c r="AD24" s="100"/>
      <c r="AE24" s="101"/>
      <c r="AF24" s="101"/>
      <c r="AG24" s="102" t="str">
        <f t="shared" si="8"/>
        <v/>
      </c>
      <c r="AH24" s="103"/>
      <c r="AI24" s="104"/>
      <c r="AJ24" s="105" t="str">
        <f t="shared" si="9"/>
        <v/>
      </c>
      <c r="AK24" s="106" t="str">
        <f t="shared" si="10"/>
        <v/>
      </c>
      <c r="AM24" s="98"/>
      <c r="AN24" s="98"/>
      <c r="AO24" s="99" t="str">
        <f t="shared" si="12"/>
        <v/>
      </c>
      <c r="AP24" s="100"/>
      <c r="AQ24" s="101" t="str">
        <f t="shared" si="13"/>
        <v/>
      </c>
      <c r="AR24" s="101" t="str">
        <f t="shared" si="14"/>
        <v/>
      </c>
      <c r="AS24" s="102"/>
      <c r="AT24" s="103"/>
      <c r="AU24" s="104"/>
      <c r="AV24" s="105"/>
      <c r="AW24" s="106"/>
      <c r="AY24" s="98"/>
      <c r="AZ24" s="98"/>
      <c r="BA24" s="99" t="str">
        <f t="shared" si="15"/>
        <v/>
      </c>
      <c r="BB24" s="100" t="str">
        <f t="shared" si="16"/>
        <v/>
      </c>
      <c r="BC24" s="101" t="str">
        <f t="shared" si="17"/>
        <v/>
      </c>
      <c r="BD24" s="101" t="str">
        <f t="shared" si="18"/>
        <v/>
      </c>
      <c r="BE24" s="102" t="str">
        <f t="shared" si="19"/>
        <v/>
      </c>
      <c r="BF24" s="103" t="str">
        <f t="shared" si="20"/>
        <v/>
      </c>
      <c r="BG24" s="104" t="str">
        <f t="shared" si="21"/>
        <v/>
      </c>
      <c r="BH24" s="105" t="str">
        <f t="shared" si="22"/>
        <v/>
      </c>
      <c r="BI24" s="106" t="str">
        <f t="shared" si="23"/>
        <v/>
      </c>
      <c r="BK24" s="98"/>
      <c r="BL24" s="98"/>
      <c r="BM24" s="99"/>
      <c r="BN24" s="100"/>
      <c r="BO24" s="101"/>
      <c r="BP24" s="101"/>
      <c r="BQ24" s="102"/>
      <c r="BR24" s="103"/>
      <c r="BS24" s="104"/>
      <c r="BT24" s="105"/>
      <c r="BU24" s="106"/>
      <c r="BW24" s="98"/>
      <c r="BX24" s="98"/>
      <c r="BY24" s="99"/>
      <c r="BZ24" s="100"/>
      <c r="CA24" s="101"/>
      <c r="CB24" s="101"/>
      <c r="CC24" s="102"/>
      <c r="CD24" s="103"/>
      <c r="CE24" s="104"/>
      <c r="CF24" s="105"/>
      <c r="CG24" s="106"/>
      <c r="CI24" s="98"/>
      <c r="CJ24" s="98"/>
      <c r="CK24" s="99"/>
      <c r="CL24" s="100"/>
      <c r="CM24" s="101"/>
      <c r="CN24" s="101"/>
      <c r="CO24" s="102"/>
      <c r="CP24" s="103"/>
      <c r="CQ24" s="104"/>
      <c r="CR24" s="105"/>
      <c r="CS24" s="106"/>
      <c r="CU24" s="98"/>
      <c r="CV24" s="98"/>
      <c r="CW24" s="99"/>
      <c r="CX24" s="100"/>
      <c r="CY24" s="101"/>
      <c r="CZ24" s="101"/>
      <c r="DA24" s="102"/>
      <c r="DB24" s="103"/>
      <c r="DC24" s="104"/>
      <c r="DD24" s="105"/>
      <c r="DE24" s="106"/>
      <c r="DG24" s="98"/>
      <c r="DH24" s="98"/>
      <c r="DI24" s="99"/>
      <c r="DJ24" s="100"/>
      <c r="DK24" s="101"/>
      <c r="DL24" s="101"/>
      <c r="DM24" s="102"/>
      <c r="DN24" s="103"/>
      <c r="DO24" s="104"/>
      <c r="DP24" s="105"/>
      <c r="DQ24" s="106"/>
      <c r="DS24" s="98"/>
      <c r="DT24" s="98"/>
      <c r="DU24" s="99"/>
      <c r="DV24" s="100"/>
      <c r="DW24" s="101"/>
      <c r="DX24" s="101"/>
      <c r="DY24" s="102"/>
      <c r="DZ24" s="103"/>
      <c r="EA24" s="104"/>
      <c r="EB24" s="105"/>
      <c r="EC24" s="106"/>
      <c r="EE24" s="98"/>
      <c r="EF24" s="98"/>
      <c r="EG24" s="99"/>
      <c r="EH24" s="100"/>
      <c r="EI24" s="101"/>
      <c r="EJ24" s="101"/>
      <c r="EK24" s="102"/>
      <c r="EL24" s="103"/>
      <c r="EM24" s="104"/>
      <c r="EN24" s="105"/>
      <c r="EO24" s="106"/>
      <c r="EQ24" s="98"/>
      <c r="ER24" s="98"/>
      <c r="ES24" s="99"/>
      <c r="ET24" s="100"/>
      <c r="EU24" s="101"/>
      <c r="EV24" s="101"/>
      <c r="EW24" s="102"/>
      <c r="EX24" s="103"/>
      <c r="EY24" s="104"/>
      <c r="EZ24" s="105"/>
      <c r="FA24" s="106"/>
      <c r="FC24" s="98"/>
      <c r="FD24" s="98"/>
      <c r="FE24" s="99"/>
      <c r="FF24" s="100"/>
      <c r="FG24" s="101"/>
      <c r="FH24" s="101"/>
      <c r="FI24" s="102"/>
      <c r="FJ24" s="103"/>
      <c r="FK24" s="104"/>
      <c r="FL24" s="105"/>
      <c r="FM24" s="106"/>
      <c r="FO24" s="98"/>
      <c r="FP24" s="98"/>
      <c r="FQ24" s="99"/>
      <c r="FR24" s="100"/>
      <c r="FS24" s="101"/>
      <c r="FT24" s="101"/>
      <c r="FU24" s="102"/>
      <c r="FV24" s="103"/>
      <c r="FW24" s="104"/>
      <c r="FX24" s="105"/>
      <c r="FY24" s="106"/>
      <c r="GA24" s="98"/>
      <c r="GB24" s="98"/>
      <c r="GC24" s="99"/>
      <c r="GD24" s="100"/>
      <c r="GE24" s="101"/>
      <c r="GF24" s="101"/>
      <c r="GG24" s="102"/>
      <c r="GH24" s="103"/>
      <c r="GI24" s="104"/>
      <c r="GJ24" s="105"/>
      <c r="GK24" s="106"/>
      <c r="GM24" s="98"/>
      <c r="GN24" s="98"/>
      <c r="GO24" s="99"/>
      <c r="GP24" s="100"/>
      <c r="GQ24" s="101"/>
      <c r="GR24" s="101"/>
      <c r="GS24" s="102"/>
      <c r="GT24" s="103"/>
      <c r="GU24" s="104"/>
      <c r="GV24" s="105"/>
      <c r="GW24" s="106"/>
      <c r="GY24" s="98"/>
      <c r="GZ24" s="98"/>
      <c r="HA24" s="99"/>
      <c r="HB24" s="100"/>
      <c r="HC24" s="101"/>
      <c r="HD24" s="101"/>
      <c r="HE24" s="102"/>
      <c r="HF24" s="103"/>
      <c r="HG24" s="104"/>
      <c r="HH24" s="105"/>
      <c r="HI24" s="106"/>
      <c r="HK24" s="98"/>
      <c r="HL24" s="98"/>
      <c r="HM24" s="99"/>
      <c r="HN24" s="100"/>
      <c r="HO24" s="101"/>
      <c r="HP24" s="101"/>
      <c r="HQ24" s="102"/>
      <c r="HR24" s="103"/>
      <c r="HS24" s="104"/>
      <c r="HT24" s="105"/>
      <c r="HU24" s="106"/>
      <c r="HW24" s="98"/>
      <c r="HX24" s="98"/>
      <c r="HY24" s="99"/>
      <c r="HZ24" s="100"/>
      <c r="IA24" s="101"/>
      <c r="IB24" s="101"/>
      <c r="IC24" s="102"/>
      <c r="ID24" s="103"/>
      <c r="IE24" s="104"/>
      <c r="IF24" s="105"/>
      <c r="IG24" s="106"/>
      <c r="II24" s="98"/>
      <c r="IJ24" s="98"/>
      <c r="IK24" s="99"/>
      <c r="IL24" s="100"/>
      <c r="IM24" s="101"/>
      <c r="IN24" s="101"/>
      <c r="IO24" s="102"/>
      <c r="IP24" s="103"/>
      <c r="IQ24" s="104"/>
      <c r="IR24" s="105"/>
      <c r="IS24" s="106"/>
      <c r="IU24" s="98"/>
      <c r="IV24" s="98"/>
      <c r="IW24" s="99"/>
      <c r="IX24" s="100"/>
      <c r="IY24" s="101"/>
      <c r="IZ24" s="101"/>
      <c r="JA24" s="102"/>
      <c r="JB24" s="103"/>
      <c r="JC24" s="104"/>
      <c r="JD24" s="105"/>
      <c r="JE24" s="106"/>
      <c r="JG24" s="98"/>
      <c r="JH24" s="98"/>
      <c r="JI24" s="99"/>
      <c r="JJ24" s="100"/>
      <c r="JK24" s="101"/>
      <c r="JL24" s="101"/>
      <c r="JM24" s="102"/>
      <c r="JN24" s="103"/>
      <c r="JO24" s="104"/>
      <c r="JP24" s="105"/>
      <c r="JQ24" s="106"/>
      <c r="JS24" s="98"/>
      <c r="JT24" s="98"/>
      <c r="JU24" s="99"/>
      <c r="JV24" s="100"/>
      <c r="JW24" s="101"/>
      <c r="JX24" s="101"/>
      <c r="JY24" s="102"/>
      <c r="JZ24" s="103"/>
      <c r="KA24" s="104"/>
      <c r="KB24" s="105"/>
      <c r="KC24" s="106"/>
      <c r="KE24" s="98"/>
      <c r="KF24" s="98"/>
    </row>
    <row r="25" spans="1:292" ht="13.5" customHeight="1" x14ac:dyDescent="0.25">
      <c r="A25" s="16"/>
      <c r="B25" s="98" t="s">
        <v>661</v>
      </c>
      <c r="D25" s="229"/>
      <c r="E25" s="99" t="str">
        <f>IF(I25="","",E$3)</f>
        <v/>
      </c>
      <c r="F25" s="100" t="str">
        <f>IF(I25="","",E$1)</f>
        <v/>
      </c>
      <c r="G25" s="101" t="str">
        <f>IF(I25="","",E$2)</f>
        <v/>
      </c>
      <c r="H25" s="101" t="str">
        <f>IF(I25="","",E$3)</f>
        <v/>
      </c>
      <c r="I25" s="102" t="str">
        <f>IF(P25="","",IF(ISNUMBER(SEARCH(":",P25)),MID(P25,FIND(":",P25)+2,FIND("(",P25)-FIND(":",P25)-3),LEFT(P25,FIND("(",P25)-2)))</f>
        <v/>
      </c>
      <c r="J25" s="103" t="str">
        <f>IF(P25="","",MID(P25,FIND("(",P25)+1,4))</f>
        <v/>
      </c>
      <c r="K25" s="104" t="str">
        <f>IF(ISNUMBER(SEARCH("*female*",P25)),"female",IF(ISNUMBER(SEARCH("*male*",P25)),"male",""))</f>
        <v/>
      </c>
      <c r="L25" s="105" t="str">
        <f>IF(P25="","",IF(ISERROR(MID(P25,FIND("male,",P25)+6,(FIND(")",P25)-(FIND("male,",P25)+6))))=TRUE,"missing/error",MID(P25,FIND("male,",P25)+6,(FIND(")",P25)-(FIND("male,",P25)+6)))))</f>
        <v/>
      </c>
      <c r="M25" s="106" t="str">
        <f>IF(I25="","",(MID(I25,(SEARCH("^^",SUBSTITUTE(I25," ","^^",LEN(I25)-LEN(SUBSTITUTE(I25," ","")))))+1,99)&amp;"_"&amp;LEFT(I25,FIND(" ",I25)-1)&amp;"_"&amp;J25))</f>
        <v/>
      </c>
      <c r="O25" s="98"/>
      <c r="P25" s="229"/>
      <c r="Q25" s="99" t="str">
        <f>IF(U25="","",Q$3)</f>
        <v/>
      </c>
      <c r="R25" s="100" t="str">
        <f>IF(U25="","",Q$1)</f>
        <v/>
      </c>
      <c r="S25" s="101" t="str">
        <f>IF(U25="","",Q$2)</f>
        <v/>
      </c>
      <c r="T25" s="101" t="str">
        <f>IF(U25="","",Q$3)</f>
        <v/>
      </c>
      <c r="U25" s="102" t="str">
        <f>IF(AB25="","",IF(ISNUMBER(SEARCH(":",AB25)),MID(AB25,FIND(":",AB25)+2,FIND("(",AB25)-FIND(":",AB25)-3),LEFT(AB25,FIND("(",AB25)-2)))</f>
        <v/>
      </c>
      <c r="V25" s="103" t="str">
        <f>IF(AB25="","",MID(AB25,FIND("(",AB25)+1,4))</f>
        <v/>
      </c>
      <c r="W25" s="104" t="str">
        <f>IF(ISNUMBER(SEARCH("*female*",AB25)),"female",IF(ISNUMBER(SEARCH("*male*",AB25)),"male",""))</f>
        <v/>
      </c>
      <c r="X25" s="105" t="str">
        <f t="shared" si="7"/>
        <v/>
      </c>
      <c r="Y25" s="106" t="str">
        <f>IF(U25="","",(MID(U25,(SEARCH("^^",SUBSTITUTE(U25," ","^^",LEN(U25)-LEN(SUBSTITUTE(U25," ","")))))+1,99)&amp;"_"&amp;LEFT(U25,FIND(" ",U25)-1)&amp;"_"&amp;V25))</f>
        <v/>
      </c>
      <c r="AA25" s="98"/>
      <c r="AB25" s="98"/>
      <c r="AC25" s="99" t="str">
        <f>IF(AG25="","",AC$3)</f>
        <v/>
      </c>
      <c r="AD25" s="100" t="str">
        <f>IF(AG25="","",AC$1)</f>
        <v/>
      </c>
      <c r="AE25" s="101" t="str">
        <f>IF(AG25="","",AC$2)</f>
        <v/>
      </c>
      <c r="AF25" s="101" t="str">
        <f>IF(AG25="","",AC$3)</f>
        <v/>
      </c>
      <c r="AG25" s="102" t="str">
        <f t="shared" si="8"/>
        <v/>
      </c>
      <c r="AH25" s="103" t="str">
        <f>IF(AN25="","",MID(AN25,FIND("(",AN25)+1,4))</f>
        <v/>
      </c>
      <c r="AI25" s="104" t="str">
        <f>IF(ISNUMBER(SEARCH("*female*",AN25)),"female",IF(ISNUMBER(SEARCH("*male*",AN25)),"male",""))</f>
        <v/>
      </c>
      <c r="AJ25" s="105" t="str">
        <f t="shared" si="9"/>
        <v/>
      </c>
      <c r="AK25" s="106" t="str">
        <f t="shared" si="10"/>
        <v/>
      </c>
      <c r="AM25" s="98"/>
      <c r="AN25" s="98"/>
      <c r="AO25" s="99" t="str">
        <f t="shared" si="12"/>
        <v/>
      </c>
      <c r="AP25" s="100" t="str">
        <f>IF(AS25="","",AO$1)</f>
        <v/>
      </c>
      <c r="AQ25" s="101" t="str">
        <f t="shared" si="13"/>
        <v/>
      </c>
      <c r="AR25" s="101" t="str">
        <f t="shared" si="14"/>
        <v/>
      </c>
      <c r="AS25" s="102" t="str">
        <f>IF(AZ25="","",IF(ISNUMBER(SEARCH(":",AZ25)),MID(AZ25,FIND(":",AZ25)+2,FIND("(",AZ25)-FIND(":",AZ25)-3),LEFT(AZ25,FIND("(",AZ25)-2)))</f>
        <v/>
      </c>
      <c r="AT25" s="103" t="str">
        <f>IF(AZ25="","",MID(AZ25,FIND("(",AZ25)+1,4))</f>
        <v/>
      </c>
      <c r="AU25" s="104" t="str">
        <f>IF(ISNUMBER(SEARCH("*female*",AZ25)),"female",IF(ISNUMBER(SEARCH("*male*",AZ25)),"male",""))</f>
        <v/>
      </c>
      <c r="AV25" s="105" t="str">
        <f>IF(AZ25="","",IF(ISERROR(MID(AZ25,FIND("male,",AZ25)+6,(FIND(")",AZ25)-(FIND("male,",AZ25)+6))))=TRUE,"missing/error",MID(AZ25,FIND("male,",AZ25)+6,(FIND(")",AZ25)-(FIND("male,",AZ25)+6)))))</f>
        <v/>
      </c>
      <c r="AW25" s="106" t="str">
        <f>IF(AS25="","",(MID(AS25,(SEARCH("^^",SUBSTITUTE(AS25," ","^^",LEN(AS25)-LEN(SUBSTITUTE(AS25," ","")))))+1,99)&amp;"_"&amp;LEFT(AS25,FIND(" ",AS25)-1)&amp;"_"&amp;AT25))</f>
        <v/>
      </c>
      <c r="AY25" s="98"/>
      <c r="AZ25" s="98"/>
      <c r="BA25" s="99" t="str">
        <f t="shared" si="15"/>
        <v/>
      </c>
      <c r="BB25" s="100" t="str">
        <f t="shared" si="16"/>
        <v/>
      </c>
      <c r="BC25" s="101" t="str">
        <f t="shared" si="17"/>
        <v/>
      </c>
      <c r="BD25" s="101" t="str">
        <f t="shared" si="18"/>
        <v/>
      </c>
      <c r="BE25" s="102" t="str">
        <f t="shared" si="19"/>
        <v/>
      </c>
      <c r="BF25" s="103" t="str">
        <f t="shared" si="20"/>
        <v/>
      </c>
      <c r="BG25" s="104" t="str">
        <f t="shared" si="21"/>
        <v/>
      </c>
      <c r="BH25" s="105" t="str">
        <f t="shared" si="22"/>
        <v/>
      </c>
      <c r="BI25" s="106" t="str">
        <f t="shared" si="23"/>
        <v/>
      </c>
      <c r="BK25" s="98"/>
      <c r="BL25" s="98"/>
      <c r="BM25" s="99" t="str">
        <f>IF(BQ25="","",BM$3)</f>
        <v/>
      </c>
      <c r="BN25" s="100" t="str">
        <f>IF(BQ25="","",BM$1)</f>
        <v/>
      </c>
      <c r="BO25" s="101" t="str">
        <f>IF(BQ25="","",BM$2)</f>
        <v/>
      </c>
      <c r="BP25" s="101" t="str">
        <f>IF(BQ25="","",BM$3)</f>
        <v/>
      </c>
      <c r="BQ25" s="102" t="str">
        <f>IF(BX25="","",IF(ISNUMBER(SEARCH(":",BX25)),MID(BX25,FIND(":",BX25)+2,FIND("(",BX25)-FIND(":",BX25)-3),LEFT(BX25,FIND("(",BX25)-2)))</f>
        <v/>
      </c>
      <c r="BR25" s="103" t="str">
        <f>IF(BX25="","",MID(BX25,FIND("(",BX25)+1,4))</f>
        <v/>
      </c>
      <c r="BS25" s="104" t="str">
        <f>IF(ISNUMBER(SEARCH("*female*",BX25)),"female",IF(ISNUMBER(SEARCH("*male*",BX25)),"male",""))</f>
        <v/>
      </c>
      <c r="BT25" s="105" t="str">
        <f>IF(BX25="","",IF(ISERROR(MID(BX25,FIND("male,",BX25)+6,(FIND(")",BX25)-(FIND("male,",BX25)+6))))=TRUE,"missing/error",MID(BX25,FIND("male,",BX25)+6,(FIND(")",BX25)-(FIND("male,",BX25)+6)))))</f>
        <v/>
      </c>
      <c r="BU25" s="106" t="str">
        <f>IF(BQ25="","",(MID(BQ25,(SEARCH("^^",SUBSTITUTE(BQ25," ","^^",LEN(BQ25)-LEN(SUBSTITUTE(BQ25," ","")))))+1,99)&amp;"_"&amp;LEFT(BQ25,FIND(" ",BQ25)-1)&amp;"_"&amp;BR25))</f>
        <v/>
      </c>
      <c r="BW25" s="98"/>
      <c r="BX25" s="98"/>
      <c r="BY25" s="99" t="str">
        <f>IF(CC25="","",BY$3)</f>
        <v/>
      </c>
      <c r="BZ25" s="100" t="str">
        <f>IF(CC25="","",BY$1)</f>
        <v/>
      </c>
      <c r="CA25" s="101" t="str">
        <f>IF(CC25="","",BY$2)</f>
        <v/>
      </c>
      <c r="CB25" s="101" t="str">
        <f>IF(CC25="","",BY$3)</f>
        <v/>
      </c>
      <c r="CC25" s="102" t="str">
        <f>IF(CJ25="","",IF(ISNUMBER(SEARCH(":",CJ25)),MID(CJ25,FIND(":",CJ25)+2,FIND("(",CJ25)-FIND(":",CJ25)-3),LEFT(CJ25,FIND("(",CJ25)-2)))</f>
        <v/>
      </c>
      <c r="CD25" s="103" t="str">
        <f>IF(CJ25="","",MID(CJ25,FIND("(",CJ25)+1,4))</f>
        <v/>
      </c>
      <c r="CE25" s="104" t="str">
        <f>IF(ISNUMBER(SEARCH("*female*",CJ25)),"female",IF(ISNUMBER(SEARCH("*male*",CJ25)),"male",""))</f>
        <v/>
      </c>
      <c r="CF25" s="105" t="str">
        <f>IF(CJ25="","",IF(ISERROR(MID(CJ25,FIND("male,",CJ25)+6,(FIND(")",CJ25)-(FIND("male,",CJ25)+6))))=TRUE,"missing/error",MID(CJ25,FIND("male,",CJ25)+6,(FIND(")",CJ25)-(FIND("male,",CJ25)+6)))))</f>
        <v/>
      </c>
      <c r="CG25" s="106" t="str">
        <f>IF(CC25="","",(MID(CC25,(SEARCH("^^",SUBSTITUTE(CC25," ","^^",LEN(CC25)-LEN(SUBSTITUTE(CC25," ","")))))+1,99)&amp;"_"&amp;LEFT(CC25,FIND(" ",CC25)-1)&amp;"_"&amp;CD25))</f>
        <v/>
      </c>
      <c r="CI25" s="98"/>
      <c r="CJ25" s="98"/>
      <c r="CK25" s="99" t="str">
        <f>IF(CO25="","",CK$3)</f>
        <v/>
      </c>
      <c r="CL25" s="100" t="str">
        <f>IF(CO25="","",CK$1)</f>
        <v/>
      </c>
      <c r="CM25" s="101" t="str">
        <f>IF(CO25="","",CK$2)</f>
        <v/>
      </c>
      <c r="CN25" s="101" t="str">
        <f>IF(CO25="","",CK$3)</f>
        <v/>
      </c>
      <c r="CO25" s="102" t="str">
        <f>IF(CV25="","",IF(ISNUMBER(SEARCH(":",CV25)),MID(CV25,FIND(":",CV25)+2,FIND("(",CV25)-FIND(":",CV25)-3),LEFT(CV25,FIND("(",CV25)-2)))</f>
        <v/>
      </c>
      <c r="CP25" s="103" t="str">
        <f>IF(CV25="","",MID(CV25,FIND("(",CV25)+1,4))</f>
        <v/>
      </c>
      <c r="CQ25" s="104" t="str">
        <f>IF(ISNUMBER(SEARCH("*female*",CV25)),"female",IF(ISNUMBER(SEARCH("*male*",CV25)),"male",""))</f>
        <v/>
      </c>
      <c r="CR25" s="105" t="str">
        <f>IF(CV25="","",IF(ISERROR(MID(CV25,FIND("male,",CV25)+6,(FIND(")",CV25)-(FIND("male,",CV25)+6))))=TRUE,"missing/error",MID(CV25,FIND("male,",CV25)+6,(FIND(")",CV25)-(FIND("male,",CV25)+6)))))</f>
        <v/>
      </c>
      <c r="CS25" s="106" t="str">
        <f>IF(CO25="","",(MID(CO25,(SEARCH("^^",SUBSTITUTE(CO25," ","^^",LEN(CO25)-LEN(SUBSTITUTE(CO25," ","")))))+1,99)&amp;"_"&amp;LEFT(CO25,FIND(" ",CO25)-1)&amp;"_"&amp;CP25))</f>
        <v/>
      </c>
      <c r="CU25" s="98"/>
      <c r="CV25" s="98"/>
      <c r="CW25" s="99" t="str">
        <f>IF(DA25="","",CW$3)</f>
        <v/>
      </c>
      <c r="CX25" s="100" t="str">
        <f>IF(DA25="","",CW$1)</f>
        <v/>
      </c>
      <c r="CY25" s="101" t="str">
        <f>IF(DA25="","",CW$2)</f>
        <v/>
      </c>
      <c r="CZ25" s="101" t="str">
        <f>IF(DA25="","",CW$3)</f>
        <v/>
      </c>
      <c r="DA25" s="102" t="str">
        <f>IF(DH25="","",IF(ISNUMBER(SEARCH(":",DH25)),MID(DH25,FIND(":",DH25)+2,FIND("(",DH25)-FIND(":",DH25)-3),LEFT(DH25,FIND("(",DH25)-2)))</f>
        <v/>
      </c>
      <c r="DB25" s="103" t="str">
        <f>IF(DH25="","",MID(DH25,FIND("(",DH25)+1,4))</f>
        <v/>
      </c>
      <c r="DC25" s="104" t="str">
        <f>IF(ISNUMBER(SEARCH("*female*",DH25)),"female",IF(ISNUMBER(SEARCH("*male*",DH25)),"male",""))</f>
        <v/>
      </c>
      <c r="DD25" s="105" t="str">
        <f>IF(DH25="","",IF(ISERROR(MID(DH25,FIND("male,",DH25)+6,(FIND(")",DH25)-(FIND("male,",DH25)+6))))=TRUE,"missing/error",MID(DH25,FIND("male,",DH25)+6,(FIND(")",DH25)-(FIND("male,",DH25)+6)))))</f>
        <v/>
      </c>
      <c r="DE25" s="106" t="str">
        <f>IF(DA25="","",(MID(DA25,(SEARCH("^^",SUBSTITUTE(DA25," ","^^",LEN(DA25)-LEN(SUBSTITUTE(DA25," ","")))))+1,99)&amp;"_"&amp;LEFT(DA25,FIND(" ",DA25)-1)&amp;"_"&amp;DB25))</f>
        <v/>
      </c>
      <c r="DG25" s="98"/>
      <c r="DH25" s="98"/>
      <c r="DI25" s="99" t="str">
        <f>IF(DM25="","",DI$3)</f>
        <v/>
      </c>
      <c r="DJ25" s="100" t="str">
        <f>IF(DM25="","",DI$1)</f>
        <v/>
      </c>
      <c r="DK25" s="101" t="str">
        <f>IF(DM25="","",DI$2)</f>
        <v/>
      </c>
      <c r="DL25" s="101" t="str">
        <f>IF(DM25="","",DI$3)</f>
        <v/>
      </c>
      <c r="DM25" s="102" t="str">
        <f>IF(DT25="","",IF(ISNUMBER(SEARCH(":",DT25)),MID(DT25,FIND(":",DT25)+2,FIND("(",DT25)-FIND(":",DT25)-3),LEFT(DT25,FIND("(",DT25)-2)))</f>
        <v/>
      </c>
      <c r="DN25" s="103" t="str">
        <f>IF(DT25="","",MID(DT25,FIND("(",DT25)+1,4))</f>
        <v/>
      </c>
      <c r="DO25" s="104" t="str">
        <f>IF(ISNUMBER(SEARCH("*female*",DT25)),"female",IF(ISNUMBER(SEARCH("*male*",DT25)),"male",""))</f>
        <v/>
      </c>
      <c r="DP25" s="105" t="str">
        <f>IF(DT25="","",IF(ISERROR(MID(DT25,FIND("male,",DT25)+6,(FIND(")",DT25)-(FIND("male,",DT25)+6))))=TRUE,"missing/error",MID(DT25,FIND("male,",DT25)+6,(FIND(")",DT25)-(FIND("male,",DT25)+6)))))</f>
        <v/>
      </c>
      <c r="DQ25" s="106" t="str">
        <f>IF(DM25="","",(MID(DM25,(SEARCH("^^",SUBSTITUTE(DM25," ","^^",LEN(DM25)-LEN(SUBSTITUTE(DM25," ","")))))+1,99)&amp;"_"&amp;LEFT(DM25,FIND(" ",DM25)-1)&amp;"_"&amp;DN25))</f>
        <v/>
      </c>
      <c r="DS25" s="98"/>
      <c r="DT25" s="98"/>
      <c r="DU25" s="99" t="str">
        <f>IF(DY25="","",DU$3)</f>
        <v/>
      </c>
      <c r="DV25" s="100" t="str">
        <f>IF(DY25="","",DU$1)</f>
        <v/>
      </c>
      <c r="DW25" s="101" t="str">
        <f>IF(DY25="","",DU$2)</f>
        <v/>
      </c>
      <c r="DX25" s="101" t="str">
        <f>IF(DY25="","",DU$3)</f>
        <v/>
      </c>
      <c r="DY25" s="102" t="str">
        <f>IF(EF25="","",IF(ISNUMBER(SEARCH(":",EF25)),MID(EF25,FIND(":",EF25)+2,FIND("(",EF25)-FIND(":",EF25)-3),LEFT(EF25,FIND("(",EF25)-2)))</f>
        <v/>
      </c>
      <c r="DZ25" s="103" t="str">
        <f>IF(EF25="","",MID(EF25,FIND("(",EF25)+1,4))</f>
        <v/>
      </c>
      <c r="EA25" s="104" t="str">
        <f>IF(ISNUMBER(SEARCH("*female*",EF25)),"female",IF(ISNUMBER(SEARCH("*male*",EF25)),"male",""))</f>
        <v/>
      </c>
      <c r="EB25" s="105" t="str">
        <f>IF(EF25="","",IF(ISERROR(MID(EF25,FIND("male,",EF25)+6,(FIND(")",EF25)-(FIND("male,",EF25)+6))))=TRUE,"missing/error",MID(EF25,FIND("male,",EF25)+6,(FIND(")",EF25)-(FIND("male,",EF25)+6)))))</f>
        <v/>
      </c>
      <c r="EC25" s="106" t="str">
        <f>IF(DY25="","",(MID(DY25,(SEARCH("^^",SUBSTITUTE(DY25," ","^^",LEN(DY25)-LEN(SUBSTITUTE(DY25," ","")))))+1,99)&amp;"_"&amp;LEFT(DY25,FIND(" ",DY25)-1)&amp;"_"&amp;DZ25))</f>
        <v/>
      </c>
      <c r="EE25" s="98"/>
      <c r="EF25" s="98"/>
      <c r="EG25" s="99" t="str">
        <f>IF(EK25="","",EG$3)</f>
        <v/>
      </c>
      <c r="EH25" s="100" t="str">
        <f>IF(EK25="","",EG$1)</f>
        <v/>
      </c>
      <c r="EI25" s="101" t="str">
        <f>IF(EK25="","",EG$2)</f>
        <v/>
      </c>
      <c r="EJ25" s="101" t="str">
        <f>IF(EK25="","",EG$3)</f>
        <v/>
      </c>
      <c r="EK25" s="102" t="str">
        <f>IF(ER25="","",IF(ISNUMBER(SEARCH(":",ER25)),MID(ER25,FIND(":",ER25)+2,FIND("(",ER25)-FIND(":",ER25)-3),LEFT(ER25,FIND("(",ER25)-2)))</f>
        <v/>
      </c>
      <c r="EL25" s="103" t="str">
        <f>IF(ER25="","",MID(ER25,FIND("(",ER25)+1,4))</f>
        <v/>
      </c>
      <c r="EM25" s="104" t="str">
        <f>IF(ISNUMBER(SEARCH("*female*",ER25)),"female",IF(ISNUMBER(SEARCH("*male*",ER25)),"male",""))</f>
        <v/>
      </c>
      <c r="EN25" s="105" t="str">
        <f>IF(ER25="","",IF(ISERROR(MID(ER25,FIND("male,",ER25)+6,(FIND(")",ER25)-(FIND("male,",ER25)+6))))=TRUE,"missing/error",MID(ER25,FIND("male,",ER25)+6,(FIND(")",ER25)-(FIND("male,",ER25)+6)))))</f>
        <v/>
      </c>
      <c r="EO25" s="106" t="str">
        <f>IF(EK25="","",(MID(EK25,(SEARCH("^^",SUBSTITUTE(EK25," ","^^",LEN(EK25)-LEN(SUBSTITUTE(EK25," ","")))))+1,99)&amp;"_"&amp;LEFT(EK25,FIND(" ",EK25)-1)&amp;"_"&amp;EL25))</f>
        <v/>
      </c>
      <c r="EQ25" s="98"/>
      <c r="ER25" s="98"/>
      <c r="ES25" s="99" t="str">
        <f>IF(EW25="","",ES$3)</f>
        <v/>
      </c>
      <c r="ET25" s="100" t="str">
        <f>IF(EW25="","",ES$1)</f>
        <v/>
      </c>
      <c r="EU25" s="101" t="str">
        <f>IF(EW25="","",ES$2)</f>
        <v/>
      </c>
      <c r="EV25" s="101" t="str">
        <f>IF(EW25="","",ES$3)</f>
        <v/>
      </c>
      <c r="EW25" s="102" t="str">
        <f>IF(FD25="","",IF(ISNUMBER(SEARCH(":",FD25)),MID(FD25,FIND(":",FD25)+2,FIND("(",FD25)-FIND(":",FD25)-3),LEFT(FD25,FIND("(",FD25)-2)))</f>
        <v/>
      </c>
      <c r="EX25" s="103" t="str">
        <f>IF(FD25="","",MID(FD25,FIND("(",FD25)+1,4))</f>
        <v/>
      </c>
      <c r="EY25" s="104" t="str">
        <f>IF(ISNUMBER(SEARCH("*female*",FD25)),"female",IF(ISNUMBER(SEARCH("*male*",FD25)),"male",""))</f>
        <v/>
      </c>
      <c r="EZ25" s="105" t="str">
        <f>IF(FD25="","",IF(ISERROR(MID(FD25,FIND("male,",FD25)+6,(FIND(")",FD25)-(FIND("male,",FD25)+6))))=TRUE,"missing/error",MID(FD25,FIND("male,",FD25)+6,(FIND(")",FD25)-(FIND("male,",FD25)+6)))))</f>
        <v/>
      </c>
      <c r="FA25" s="106" t="str">
        <f>IF(EW25="","",(MID(EW25,(SEARCH("^^",SUBSTITUTE(EW25," ","^^",LEN(EW25)-LEN(SUBSTITUTE(EW25," ","")))))+1,99)&amp;"_"&amp;LEFT(EW25,FIND(" ",EW25)-1)&amp;"_"&amp;EX25))</f>
        <v/>
      </c>
      <c r="FC25" s="98"/>
      <c r="FD25" s="98"/>
      <c r="FE25" s="99" t="str">
        <f>IF(FI25="","",FE$3)</f>
        <v/>
      </c>
      <c r="FF25" s="100" t="str">
        <f>IF(FI25="","",FE$1)</f>
        <v/>
      </c>
      <c r="FG25" s="101" t="str">
        <f>IF(FI25="","",FE$2)</f>
        <v/>
      </c>
      <c r="FH25" s="101" t="str">
        <f>IF(FI25="","",FE$3)</f>
        <v/>
      </c>
      <c r="FI25" s="102" t="str">
        <f>IF(FP25="","",IF(ISNUMBER(SEARCH(":",FP25)),MID(FP25,FIND(":",FP25)+2,FIND("(",FP25)-FIND(":",FP25)-3),LEFT(FP25,FIND("(",FP25)-2)))</f>
        <v/>
      </c>
      <c r="FJ25" s="103" t="str">
        <f>IF(FP25="","",MID(FP25,FIND("(",FP25)+1,4))</f>
        <v/>
      </c>
      <c r="FK25" s="104" t="str">
        <f>IF(ISNUMBER(SEARCH("*female*",FP25)),"female",IF(ISNUMBER(SEARCH("*male*",FP25)),"male",""))</f>
        <v/>
      </c>
      <c r="FL25" s="105" t="str">
        <f>IF(FP25="","",IF(ISERROR(MID(FP25,FIND("male,",FP25)+6,(FIND(")",FP25)-(FIND("male,",FP25)+6))))=TRUE,"missing/error",MID(FP25,FIND("male,",FP25)+6,(FIND(")",FP25)-(FIND("male,",FP25)+6)))))</f>
        <v/>
      </c>
      <c r="FM25" s="106" t="str">
        <f>IF(FI25="","",(MID(FI25,(SEARCH("^^",SUBSTITUTE(FI25," ","^^",LEN(FI25)-LEN(SUBSTITUTE(FI25," ","")))))+1,99)&amp;"_"&amp;LEFT(FI25,FIND(" ",FI25)-1)&amp;"_"&amp;FJ25))</f>
        <v/>
      </c>
      <c r="FO25" s="98"/>
      <c r="FP25" s="98"/>
      <c r="FQ25" s="99" t="str">
        <f>IF(FU25="","",#REF!)</f>
        <v/>
      </c>
      <c r="FR25" s="100" t="str">
        <f>IF(FU25="","",FQ$1)</f>
        <v/>
      </c>
      <c r="FS25" s="101" t="str">
        <f>IF(FU25="","",FQ$2)</f>
        <v/>
      </c>
      <c r="FT25" s="101" t="str">
        <f>IF(FU25="","",FQ$3)</f>
        <v/>
      </c>
      <c r="FU25" s="102" t="str">
        <f>IF(GB25="","",IF(ISNUMBER(SEARCH(":",GB25)),MID(GB25,FIND(":",GB25)+2,FIND("(",GB25)-FIND(":",GB25)-3),LEFT(GB25,FIND("(",GB25)-2)))</f>
        <v/>
      </c>
      <c r="FV25" s="103" t="str">
        <f>IF(GB25="","",MID(GB25,FIND("(",GB25)+1,4))</f>
        <v/>
      </c>
      <c r="FW25" s="104" t="str">
        <f>IF(ISNUMBER(SEARCH("*female*",GB25)),"female",IF(ISNUMBER(SEARCH("*male*",GB25)),"male",""))</f>
        <v/>
      </c>
      <c r="FX25" s="105" t="str">
        <f>IF(GB25="","",IF(ISERROR(MID(GB25,FIND("male,",GB25)+6,(FIND(")",GB25)-(FIND("male,",GB25)+6))))=TRUE,"missing/error",MID(GB25,FIND("male,",GB25)+6,(FIND(")",GB25)-(FIND("male,",GB25)+6)))))</f>
        <v/>
      </c>
      <c r="FY25" s="106" t="str">
        <f>IF(FU25="","",(MID(FU25,(SEARCH("^^",SUBSTITUTE(FU25," ","^^",LEN(FU25)-LEN(SUBSTITUTE(FU25," ","")))))+1,99)&amp;"_"&amp;LEFT(FU25,FIND(" ",FU25)-1)&amp;"_"&amp;FV25))</f>
        <v/>
      </c>
      <c r="GA25" s="98"/>
      <c r="GB25" s="98"/>
      <c r="GC25" s="99" t="str">
        <f>IF(GG25="","",GC$3)</f>
        <v/>
      </c>
      <c r="GD25" s="100" t="str">
        <f>IF(GG25="","",GC$1)</f>
        <v/>
      </c>
      <c r="GE25" s="101" t="str">
        <f>IF(GG25="","",GC$2)</f>
        <v/>
      </c>
      <c r="GF25" s="101" t="str">
        <f>IF(GG25="","",GC$3)</f>
        <v/>
      </c>
      <c r="GG25" s="102" t="str">
        <f>IF(GN25="","",IF(ISNUMBER(SEARCH(":",GN25)),MID(GN25,FIND(":",GN25)+2,FIND("(",GN25)-FIND(":",GN25)-3),LEFT(GN25,FIND("(",GN25)-2)))</f>
        <v/>
      </c>
      <c r="GH25" s="103" t="str">
        <f>IF(GN25="","",MID(GN25,FIND("(",GN25)+1,4))</f>
        <v/>
      </c>
      <c r="GI25" s="104" t="str">
        <f>IF(ISNUMBER(SEARCH("*female*",GN25)),"female",IF(ISNUMBER(SEARCH("*male*",GN25)),"male",""))</f>
        <v/>
      </c>
      <c r="GJ25" s="105" t="str">
        <f>IF(GN25="","",IF(ISERROR(MID(GN25,FIND("male,",GN25)+6,(FIND(")",GN25)-(FIND("male,",GN25)+6))))=TRUE,"missing/error",MID(GN25,FIND("male,",GN25)+6,(FIND(")",GN25)-(FIND("male,",GN25)+6)))))</f>
        <v/>
      </c>
      <c r="GK25" s="106" t="str">
        <f>IF(GG25="","",(MID(GG25,(SEARCH("^^",SUBSTITUTE(GG25," ","^^",LEN(GG25)-LEN(SUBSTITUTE(GG25," ","")))))+1,99)&amp;"_"&amp;LEFT(GG25,FIND(" ",GG25)-1)&amp;"_"&amp;GH25))</f>
        <v/>
      </c>
      <c r="GM25" s="98"/>
      <c r="GN25" s="98" t="s">
        <v>291</v>
      </c>
      <c r="GO25" s="99" t="str">
        <f>IF(GS25="","",GO$3)</f>
        <v/>
      </c>
      <c r="GP25" s="100" t="str">
        <f>IF(GS25="","",GO$1)</f>
        <v/>
      </c>
      <c r="GQ25" s="101" t="str">
        <f>IF(GS25="","",GO$2)</f>
        <v/>
      </c>
      <c r="GR25" s="101" t="str">
        <f>IF(GS25="","",GO$3)</f>
        <v/>
      </c>
      <c r="GS25" s="102" t="str">
        <f>IF(GZ25="","",IF(ISNUMBER(SEARCH(":",GZ25)),MID(GZ25,FIND(":",GZ25)+2,FIND("(",GZ25)-FIND(":",GZ25)-3),LEFT(GZ25,FIND("(",GZ25)-2)))</f>
        <v/>
      </c>
      <c r="GT25" s="103" t="str">
        <f>IF(GZ25="","",MID(GZ25,FIND("(",GZ25)+1,4))</f>
        <v/>
      </c>
      <c r="GU25" s="104" t="str">
        <f>IF(ISNUMBER(SEARCH("*female*",GZ25)),"female",IF(ISNUMBER(SEARCH("*male*",GZ25)),"male",""))</f>
        <v/>
      </c>
      <c r="GV25" s="105" t="str">
        <f>IF(GZ25="","",IF(ISERROR(MID(GZ25,FIND("male,",GZ25)+6,(FIND(")",GZ25)-(FIND("male,",GZ25)+6))))=TRUE,"missing/error",MID(GZ25,FIND("male,",GZ25)+6,(FIND(")",GZ25)-(FIND("male,",GZ25)+6)))))</f>
        <v/>
      </c>
      <c r="GW25" s="106" t="str">
        <f>IF(GS25="","",(MID(GS25,(SEARCH("^^",SUBSTITUTE(GS25," ","^^",LEN(GS25)-LEN(SUBSTITUTE(GS25," ","")))))+1,99)&amp;"_"&amp;LEFT(GS25,FIND(" ",GS25)-1)&amp;"_"&amp;GT25))</f>
        <v/>
      </c>
      <c r="GY25" s="98"/>
      <c r="GZ25" s="98"/>
      <c r="HA25" s="99" t="str">
        <f>IF(HE25="","",HA$3)</f>
        <v/>
      </c>
      <c r="HB25" s="100" t="str">
        <f>IF(HE25="","",HA$1)</f>
        <v/>
      </c>
      <c r="HC25" s="101" t="str">
        <f>IF(HE25="","",HA$2)</f>
        <v/>
      </c>
      <c r="HD25" s="101" t="str">
        <f>IF(HE25="","",HA$3)</f>
        <v/>
      </c>
      <c r="HE25" s="102" t="str">
        <f>IF(HL25="","",IF(ISNUMBER(SEARCH(":",HL25)),MID(HL25,FIND(":",HL25)+2,FIND("(",HL25)-FIND(":",HL25)-3),LEFT(HL25,FIND("(",HL25)-2)))</f>
        <v/>
      </c>
      <c r="HF25" s="103" t="str">
        <f>IF(HL25="","",MID(HL25,FIND("(",HL25)+1,4))</f>
        <v/>
      </c>
      <c r="HG25" s="104" t="str">
        <f>IF(ISNUMBER(SEARCH("*female*",HL25)),"female",IF(ISNUMBER(SEARCH("*male*",HL25)),"male",""))</f>
        <v/>
      </c>
      <c r="HH25" s="105" t="str">
        <f>IF(HL25="","",IF(ISERROR(MID(HL25,FIND("male,",HL25)+6,(FIND(")",HL25)-(FIND("male,",HL25)+6))))=TRUE,"missing/error",MID(HL25,FIND("male,",HL25)+6,(FIND(")",HL25)-(FIND("male,",HL25)+6)))))</f>
        <v/>
      </c>
      <c r="HI25" s="106" t="str">
        <f>IF(HE25="","",(MID(HE25,(SEARCH("^^",SUBSTITUTE(HE25," ","^^",LEN(HE25)-LEN(SUBSTITUTE(HE25," ","")))))+1,99)&amp;"_"&amp;LEFT(HE25,FIND(" ",HE25)-1)&amp;"_"&amp;HF25))</f>
        <v/>
      </c>
      <c r="HK25" s="98"/>
      <c r="HL25" s="98" t="s">
        <v>291</v>
      </c>
      <c r="HM25" s="99" t="str">
        <f>IF(HQ25="","",HM$3)</f>
        <v/>
      </c>
      <c r="HN25" s="100" t="str">
        <f>IF(HQ25="","",HM$1)</f>
        <v/>
      </c>
      <c r="HO25" s="101" t="str">
        <f>IF(HQ25="","",HM$2)</f>
        <v/>
      </c>
      <c r="HP25" s="101" t="str">
        <f>IF(HQ25="","",HM$3)</f>
        <v/>
      </c>
      <c r="HQ25" s="102" t="str">
        <f>IF(HX25="","",IF(ISNUMBER(SEARCH(":",HX25)),MID(HX25,FIND(":",HX25)+2,FIND("(",HX25)-FIND(":",HX25)-3),LEFT(HX25,FIND("(",HX25)-2)))</f>
        <v/>
      </c>
      <c r="HR25" s="103" t="str">
        <f>IF(HX25="","",MID(HX25,FIND("(",HX25)+1,4))</f>
        <v/>
      </c>
      <c r="HS25" s="104" t="str">
        <f>IF(ISNUMBER(SEARCH("*female*",HX25)),"female",IF(ISNUMBER(SEARCH("*male*",HX25)),"male",""))</f>
        <v/>
      </c>
      <c r="HT25" s="105" t="str">
        <f>IF(HX25="","",IF(ISERROR(MID(HX25,FIND("male,",HX25)+6,(FIND(")",HX25)-(FIND("male,",HX25)+6))))=TRUE,"missing/error",MID(HX25,FIND("male,",HX25)+6,(FIND(")",HX25)-(FIND("male,",HX25)+6)))))</f>
        <v/>
      </c>
      <c r="HU25" s="106" t="str">
        <f>IF(HQ25="","",(MID(HQ25,(SEARCH("^^",SUBSTITUTE(HQ25," ","^^",LEN(HQ25)-LEN(SUBSTITUTE(HQ25," ","")))))+1,99)&amp;"_"&amp;LEFT(HQ25,FIND(" ",HQ25)-1)&amp;"_"&amp;HR25))</f>
        <v/>
      </c>
      <c r="HW25" s="98"/>
      <c r="HX25" s="98"/>
      <c r="HY25" s="99" t="str">
        <f>IF(IC25="","",HY$3)</f>
        <v/>
      </c>
      <c r="HZ25" s="100" t="str">
        <f>IF(IC25="","",HY$1)</f>
        <v/>
      </c>
      <c r="IA25" s="101" t="str">
        <f>IF(IC25="","",HY$2)</f>
        <v/>
      </c>
      <c r="IB25" s="101" t="str">
        <f>IF(IC25="","",HY$3)</f>
        <v/>
      </c>
      <c r="IC25" s="102" t="str">
        <f>IF(IJ25="","",IF(ISNUMBER(SEARCH(":",IJ25)),MID(IJ25,FIND(":",IJ25)+2,FIND("(",IJ25)-FIND(":",IJ25)-3),LEFT(IJ25,FIND("(",IJ25)-2)))</f>
        <v/>
      </c>
      <c r="ID25" s="103" t="str">
        <f>IF(IJ25="","",MID(IJ25,FIND("(",IJ25)+1,4))</f>
        <v/>
      </c>
      <c r="IE25" s="104" t="str">
        <f>IF(ISNUMBER(SEARCH("*female*",IJ25)),"female",IF(ISNUMBER(SEARCH("*male*",IJ25)),"male",""))</f>
        <v/>
      </c>
      <c r="IF25" s="105" t="str">
        <f>IF(IJ25="","",IF(ISERROR(MID(IJ25,FIND("male,",IJ25)+6,(FIND(")",IJ25)-(FIND("male,",IJ25)+6))))=TRUE,"missing/error",MID(IJ25,FIND("male,",IJ25)+6,(FIND(")",IJ25)-(FIND("male,",IJ25)+6)))))</f>
        <v/>
      </c>
      <c r="IG25" s="106" t="str">
        <f>IF(IC25="","",(MID(IC25,(SEARCH("^^",SUBSTITUTE(IC25," ","^^",LEN(IC25)-LEN(SUBSTITUTE(IC25," ","")))))+1,99)&amp;"_"&amp;LEFT(IC25,FIND(" ",IC25)-1)&amp;"_"&amp;ID25))</f>
        <v/>
      </c>
      <c r="II25" s="98"/>
      <c r="IJ25" s="98"/>
      <c r="IK25" s="99" t="str">
        <f>IF(IO25="","",IK$3)</f>
        <v/>
      </c>
      <c r="IL25" s="100" t="str">
        <f>IF(IO25="","",IK$1)</f>
        <v/>
      </c>
      <c r="IM25" s="101" t="str">
        <f>IF(IO25="","",IK$2)</f>
        <v/>
      </c>
      <c r="IN25" s="101" t="str">
        <f>IF(IO25="","",IK$3)</f>
        <v/>
      </c>
      <c r="IO25" s="102" t="str">
        <f>IF(IV25="","",IF(ISNUMBER(SEARCH(":",IV25)),MID(IV25,FIND(":",IV25)+2,FIND("(",IV25)-FIND(":",IV25)-3),LEFT(IV25,FIND("(",IV25)-2)))</f>
        <v/>
      </c>
      <c r="IP25" s="103" t="str">
        <f>IF(IV25="","",MID(IV25,FIND("(",IV25)+1,4))</f>
        <v/>
      </c>
      <c r="IQ25" s="104" t="str">
        <f>IF(ISNUMBER(SEARCH("*female*",IV25)),"female",IF(ISNUMBER(SEARCH("*male*",IV25)),"male",""))</f>
        <v/>
      </c>
      <c r="IR25" s="105" t="str">
        <f>IF(IV25="","",IF(ISERROR(MID(IV25,FIND("male,",IV25)+6,(FIND(")",IV25)-(FIND("male,",IV25)+6))))=TRUE,"missing/error",MID(IV25,FIND("male,",IV25)+6,(FIND(")",IV25)-(FIND("male,",IV25)+6)))))</f>
        <v/>
      </c>
      <c r="IS25" s="106" t="str">
        <f>IF(IO25="","",(MID(IO25,(SEARCH("^^",SUBSTITUTE(IO25," ","^^",LEN(IO25)-LEN(SUBSTITUTE(IO25," ","")))))+1,99)&amp;"_"&amp;LEFT(IO25,FIND(" ",IO25)-1)&amp;"_"&amp;IP25))</f>
        <v/>
      </c>
      <c r="IU25" s="98"/>
      <c r="IV25" s="98"/>
      <c r="IW25" s="99" t="str">
        <f>IF(JA25="","",IW$3)</f>
        <v/>
      </c>
      <c r="IX25" s="100" t="str">
        <f>IF(JA25="","",IW$1)</f>
        <v/>
      </c>
      <c r="IY25" s="101" t="str">
        <f>IF(JA25="","",IW$2)</f>
        <v/>
      </c>
      <c r="IZ25" s="101" t="str">
        <f>IF(JA25="","",IW$3)</f>
        <v/>
      </c>
      <c r="JA25" s="102" t="str">
        <f>IF(JH25="","",IF(ISNUMBER(SEARCH(":",JH25)),MID(JH25,FIND(":",JH25)+2,FIND("(",JH25)-FIND(":",JH25)-3),LEFT(JH25,FIND("(",JH25)-2)))</f>
        <v/>
      </c>
      <c r="JB25" s="103" t="str">
        <f>IF(JH25="","",MID(JH25,FIND("(",JH25)+1,4))</f>
        <v/>
      </c>
      <c r="JC25" s="104" t="str">
        <f>IF(ISNUMBER(SEARCH("*female*",JH25)),"female",IF(ISNUMBER(SEARCH("*male*",JH25)),"male",""))</f>
        <v/>
      </c>
      <c r="JD25" s="105" t="str">
        <f>IF(JH25="","",IF(ISERROR(MID(JH25,FIND("male,",JH25)+6,(FIND(")",JH25)-(FIND("male,",JH25)+6))))=TRUE,"missing/error",MID(JH25,FIND("male,",JH25)+6,(FIND(")",JH25)-(FIND("male,",JH25)+6)))))</f>
        <v/>
      </c>
      <c r="JE25" s="106" t="str">
        <f>IF(JA25="","",(MID(JA25,(SEARCH("^^",SUBSTITUTE(JA25," ","^^",LEN(JA25)-LEN(SUBSTITUTE(JA25," ","")))))+1,99)&amp;"_"&amp;LEFT(JA25,FIND(" ",JA25)-1)&amp;"_"&amp;JB25))</f>
        <v/>
      </c>
      <c r="JG25" s="98"/>
      <c r="JH25" s="98"/>
      <c r="JI25" s="99" t="str">
        <f>IF(JM25="","",JI$3)</f>
        <v/>
      </c>
      <c r="JJ25" s="100" t="str">
        <f>IF(JM25="","",JI$1)</f>
        <v/>
      </c>
      <c r="JK25" s="101" t="str">
        <f>IF(JM25="","",JI$2)</f>
        <v/>
      </c>
      <c r="JL25" s="101" t="str">
        <f>IF(JM25="","",JI$3)</f>
        <v/>
      </c>
      <c r="JM25" s="102" t="str">
        <f>IF(JT25="","",IF(ISNUMBER(SEARCH(":",JT25)),MID(JT25,FIND(":",JT25)+2,FIND("(",JT25)-FIND(":",JT25)-3),LEFT(JT25,FIND("(",JT25)-2)))</f>
        <v/>
      </c>
      <c r="JN25" s="103" t="str">
        <f>IF(JT25="","",MID(JT25,FIND("(",JT25)+1,4))</f>
        <v/>
      </c>
      <c r="JO25" s="104" t="str">
        <f>IF(ISNUMBER(SEARCH("*female*",JT25)),"female",IF(ISNUMBER(SEARCH("*male*",JT25)),"male",""))</f>
        <v/>
      </c>
      <c r="JP25" s="105" t="str">
        <f>IF(JT25="","",IF(ISERROR(MID(JT25,FIND("male,",JT25)+6,(FIND(")",JT25)-(FIND("male,",JT25)+6))))=TRUE,"missing/error",MID(JT25,FIND("male,",JT25)+6,(FIND(")",JT25)-(FIND("male,",JT25)+6)))))</f>
        <v/>
      </c>
      <c r="JQ25" s="106" t="str">
        <f>IF(JM25="","",(MID(JM25,(SEARCH("^^",SUBSTITUTE(JM25," ","^^",LEN(JM25)-LEN(SUBSTITUTE(JM25," ","")))))+1,99)&amp;"_"&amp;LEFT(JM25,FIND(" ",JM25)-1)&amp;"_"&amp;JN25))</f>
        <v/>
      </c>
      <c r="JS25" s="98"/>
      <c r="JT25" s="98"/>
      <c r="JU25" s="99" t="str">
        <f>IF(JY25="","",JU$3)</f>
        <v/>
      </c>
      <c r="JV25" s="100" t="str">
        <f>IF(JY25="","",JU$1)</f>
        <v/>
      </c>
      <c r="JW25" s="101" t="str">
        <f>IF(JY25="","",JU$2)</f>
        <v/>
      </c>
      <c r="JX25" s="101" t="str">
        <f>IF(JY25="","",JU$3)</f>
        <v/>
      </c>
      <c r="JY25" s="102" t="str">
        <f>IF(KF25="","",IF(ISNUMBER(SEARCH(":",KF25)),MID(KF25,FIND(":",KF25)+2,FIND("(",KF25)-FIND(":",KF25)-3),LEFT(KF25,FIND("(",KF25)-2)))</f>
        <v/>
      </c>
      <c r="JZ25" s="103" t="str">
        <f>IF(KF25="","",MID(KF25,FIND("(",KF25)+1,4))</f>
        <v/>
      </c>
      <c r="KA25" s="104" t="str">
        <f>IF(ISNUMBER(SEARCH("*female*",KF25)),"female",IF(ISNUMBER(SEARCH("*male*",KF25)),"male",""))</f>
        <v/>
      </c>
      <c r="KB25" s="105" t="str">
        <f>IF(KF25="","",IF(ISERROR(MID(KF25,FIND("male,",KF25)+6,(FIND(")",KF25)-(FIND("male,",KF25)+6))))=TRUE,"missing/error",MID(KF25,FIND("male,",KF25)+6,(FIND(")",KF25)-(FIND("male,",KF25)+6)))))</f>
        <v/>
      </c>
      <c r="KC25" s="106" t="str">
        <f>IF(JY25="","",(MID(JY25,(SEARCH("^^",SUBSTITUTE(JY25," ","^^",LEN(JY25)-LEN(SUBSTITUTE(JY25," ","")))))+1,99)&amp;"_"&amp;LEFT(JY25,FIND(" ",JY25)-1)&amp;"_"&amp;JZ25))</f>
        <v/>
      </c>
      <c r="KE25" s="98"/>
      <c r="KF25" s="98"/>
    </row>
    <row r="26" spans="1:292" ht="13.5" customHeight="1" x14ac:dyDescent="0.25">
      <c r="A26" s="16"/>
      <c r="B26" s="98" t="s">
        <v>674</v>
      </c>
      <c r="D26" s="229"/>
      <c r="E26" s="99">
        <f>IF(I26="","",E$3)</f>
        <v>42439</v>
      </c>
      <c r="F26" s="100" t="str">
        <f>IF(I26="","",E$1)</f>
        <v>Kenny I</v>
      </c>
      <c r="G26" s="101">
        <f>IF(I26="","",E$2)</f>
        <v>40611</v>
      </c>
      <c r="H26" s="101">
        <v>41767</v>
      </c>
      <c r="I26" s="102" t="str">
        <f>IF(P26="","",IF(ISNUMBER(SEARCH(":",P26)),MID(P26,FIND(":",P26)+2,FIND("(",P26)-FIND(":",P26)-3),LEFT(P26,FIND("(",P26)-2)))</f>
        <v>Frances FitzGerald</v>
      </c>
      <c r="J26" s="103" t="str">
        <f>IF(P26="","",MID(P26,FIND("(",P26)+1,4))</f>
        <v>1950</v>
      </c>
      <c r="K26" s="104" t="str">
        <f>IF(ISNUMBER(SEARCH("*female*",P26)),"female",IF(ISNUMBER(SEARCH("*male*",P26)),"male",""))</f>
        <v>female</v>
      </c>
      <c r="L26" s="105" t="str">
        <f>IF(P26="","",IF(ISERROR(MID(P26,FIND("male,",P26)+6,(FIND(")",P26)-(FIND("male,",P26)+6))))=TRUE,"missing/error",MID(P26,FIND("male,",P26)+6,(FIND(")",P26)-(FIND("male,",P26)+6)))))</f>
        <v>ie_fg01</v>
      </c>
      <c r="M26" s="106" t="str">
        <f>IF(I26="","",(MID(I26,(SEARCH("^^",SUBSTITUTE(I26," ","^^",LEN(I26)-LEN(SUBSTITUTE(I26," ","")))))+1,99)&amp;"_"&amp;LEFT(I26,FIND(" ",I26)-1)&amp;"_"&amp;J26))</f>
        <v>FitzGerald_Frances_1950</v>
      </c>
      <c r="O26" s="98"/>
      <c r="P26" s="229" t="s">
        <v>725</v>
      </c>
      <c r="Q26" s="99">
        <f>IF(U26="","",Q$3)</f>
        <v>42900</v>
      </c>
      <c r="R26" s="100" t="str">
        <f>IF(U26="","",Q$1)</f>
        <v>Kenny II</v>
      </c>
      <c r="S26" s="101">
        <f>IF(U26="","",Q$2)</f>
        <v>42496</v>
      </c>
      <c r="T26" s="101">
        <f>IF(U26="","",Q$3)</f>
        <v>42900</v>
      </c>
      <c r="U26" s="102" t="str">
        <f>IF(AB26="","",IF(ISNUMBER(SEARCH(":",AB26)),MID(AB26,FIND(":",AB26)+2,FIND("(",AB26)-FIND(":",AB26)-3),LEFT(AB26,FIND("(",AB26)-2)))</f>
        <v>Katherine Zappone</v>
      </c>
      <c r="V26" s="103" t="str">
        <f>IF(AB26="","",MID(AB26,FIND("(",AB26)+1,4))</f>
        <v>1953</v>
      </c>
      <c r="W26" s="104" t="str">
        <f>IF(ISNUMBER(SEARCH("*female*",AB26)),"female",IF(ISNUMBER(SEARCH("*male*",AB26)),"male",""))</f>
        <v>female</v>
      </c>
      <c r="X26" s="105" t="str">
        <f t="shared" si="7"/>
        <v>ie_others01</v>
      </c>
      <c r="Y26" s="106" t="str">
        <f>IF(U26="","",(MID(U26,(SEARCH("^^",SUBSTITUTE(U26," ","^^",LEN(U26)-LEN(SUBSTITUTE(U26," ","")))))+1,99)&amp;"_"&amp;LEFT(U26,FIND(" ",U26)-1)&amp;"_"&amp;V26))</f>
        <v>Zappone_Katherine_1953</v>
      </c>
      <c r="AA26" s="98"/>
      <c r="AB26" s="98" t="s">
        <v>1019</v>
      </c>
      <c r="AC26" s="99">
        <f>IF(AG26="","",AC$3)</f>
        <v>44009</v>
      </c>
      <c r="AD26" s="100" t="str">
        <f>IF(AG26="","",AC$1)</f>
        <v>Varadkar I</v>
      </c>
      <c r="AE26" s="101">
        <f>IF(AG26="","",AC$2)</f>
        <v>42900</v>
      </c>
      <c r="AF26" s="101">
        <f>IF(AG26="","",AC$3)</f>
        <v>44009</v>
      </c>
      <c r="AG26" s="102" t="str">
        <f t="shared" si="8"/>
        <v>Katherine Zappone</v>
      </c>
      <c r="AH26" s="103" t="str">
        <f>IF(AN26="","",MID(AN26,FIND("(",AN26)+1,4))</f>
        <v>1953</v>
      </c>
      <c r="AI26" s="104" t="str">
        <f>IF(ISNUMBER(SEARCH("*female*",AN26)),"female",IF(ISNUMBER(SEARCH("*male*",AN26)),"male",""))</f>
        <v>female</v>
      </c>
      <c r="AJ26" s="105" t="str">
        <f t="shared" si="9"/>
        <v>ie_others01</v>
      </c>
      <c r="AK26" s="106" t="str">
        <f t="shared" si="10"/>
        <v>Zappone_Katherine_1953</v>
      </c>
      <c r="AM26" s="98"/>
      <c r="AN26" s="98" t="s">
        <v>1019</v>
      </c>
      <c r="AO26" s="99">
        <f t="shared" si="12"/>
        <v>44912</v>
      </c>
      <c r="AP26" s="100" t="str">
        <f>IF(AS26="","",AO$1)</f>
        <v>Martin I</v>
      </c>
      <c r="AQ26" s="101">
        <f t="shared" si="13"/>
        <v>44009</v>
      </c>
      <c r="AR26" s="101">
        <f t="shared" si="14"/>
        <v>44912</v>
      </c>
      <c r="AS26" s="102" t="str">
        <f>IF(AZ26="","",IF(ISNUMBER(SEARCH(":",AZ26)),MID(AZ26,FIND(":",AZ26)+2,FIND("(",AZ26)-FIND(":",AZ26)-3),LEFT(AZ26,FIND("(",AZ26)-2)))</f>
        <v>Roderic O'Gorman</v>
      </c>
      <c r="AT26" s="103" t="str">
        <f>IF(AZ26="","",MID(AZ26,FIND("(",AZ26)+1,4))</f>
        <v>1982</v>
      </c>
      <c r="AU26" s="104" t="str">
        <f>IF(ISNUMBER(SEARCH("*female*",AZ26)),"female",IF(ISNUMBER(SEARCH("*male*",AZ26)),"male",""))</f>
        <v>male</v>
      </c>
      <c r="AV26" s="105" t="str">
        <f>IF(AZ26="","",IF(ISERROR(MID(AZ26,FIND("male,",AZ26)+6,(FIND(")",AZ26)-(FIND("male,",AZ26)+6))))=TRUE,"missing/error",MID(AZ26,FIND("male,",AZ26)+6,(FIND(")",AZ26)-(FIND("male,",AZ26)+6)))))</f>
        <v>ie_gp01</v>
      </c>
      <c r="AW26" s="106" t="str">
        <f>IF(AS26="","",(MID(AS26,(SEARCH("^^",SUBSTITUTE(AS26," ","^^",LEN(AS26)-LEN(SUBSTITUTE(AS26," ","")))))+1,99)&amp;"_"&amp;LEFT(AS26,FIND(" ",AS26)-1)&amp;"_"&amp;AT26))</f>
        <v>O'Gorman_Roderic_1982</v>
      </c>
      <c r="AY26" s="98"/>
      <c r="AZ26" s="98" t="s">
        <v>1050</v>
      </c>
      <c r="BA26" s="99" t="str">
        <f t="shared" si="15"/>
        <v/>
      </c>
      <c r="BB26" s="100" t="str">
        <f t="shared" si="16"/>
        <v/>
      </c>
      <c r="BC26" s="101" t="str">
        <f t="shared" si="17"/>
        <v/>
      </c>
      <c r="BD26" s="101" t="str">
        <f t="shared" si="18"/>
        <v/>
      </c>
      <c r="BE26" s="102" t="str">
        <f t="shared" si="19"/>
        <v/>
      </c>
      <c r="BF26" s="103" t="str">
        <f t="shared" si="20"/>
        <v/>
      </c>
      <c r="BG26" s="104" t="str">
        <f t="shared" si="21"/>
        <v/>
      </c>
      <c r="BH26" s="105" t="str">
        <f t="shared" si="22"/>
        <v/>
      </c>
      <c r="BI26" s="106" t="str">
        <f t="shared" si="23"/>
        <v/>
      </c>
      <c r="BK26" s="98"/>
      <c r="BL26" s="98"/>
      <c r="BM26" s="99" t="str">
        <f>IF(BQ26="","",BM$3)</f>
        <v/>
      </c>
      <c r="BN26" s="100" t="str">
        <f>IF(BQ26="","",BM$1)</f>
        <v/>
      </c>
      <c r="BO26" s="101" t="str">
        <f>IF(BQ26="","",BM$2)</f>
        <v/>
      </c>
      <c r="BP26" s="101" t="str">
        <f>IF(BQ26="","",BM$3)</f>
        <v/>
      </c>
      <c r="BQ26" s="102" t="str">
        <f>IF(BX26="","",IF(ISNUMBER(SEARCH(":",BX26)),MID(BX26,FIND(":",BX26)+2,FIND("(",BX26)-FIND(":",BX26)-3),LEFT(BX26,FIND("(",BX26)-2)))</f>
        <v/>
      </c>
      <c r="BR26" s="103" t="str">
        <f>IF(BX26="","",MID(BX26,FIND("(",BX26)+1,4))</f>
        <v/>
      </c>
      <c r="BS26" s="104" t="str">
        <f>IF(ISNUMBER(SEARCH("*female*",BX26)),"female",IF(ISNUMBER(SEARCH("*male*",BX26)),"male",""))</f>
        <v/>
      </c>
      <c r="BT26" s="105" t="str">
        <f>IF(BX26="","",IF(ISERROR(MID(BX26,FIND("male,",BX26)+6,(FIND(")",BX26)-(FIND("male,",BX26)+6))))=TRUE,"missing/error",MID(BX26,FIND("male,",BX26)+6,(FIND(")",BX26)-(FIND("male,",BX26)+6)))))</f>
        <v/>
      </c>
      <c r="BU26" s="106" t="str">
        <f>IF(BQ26="","",(MID(BQ26,(SEARCH("^^",SUBSTITUTE(BQ26," ","^^",LEN(BQ26)-LEN(SUBSTITUTE(BQ26," ","")))))+1,99)&amp;"_"&amp;LEFT(BQ26,FIND(" ",BQ26)-1)&amp;"_"&amp;BR26))</f>
        <v/>
      </c>
      <c r="BW26" s="98"/>
      <c r="BX26" s="98"/>
      <c r="BY26" s="99" t="str">
        <f>IF(CC26="","",BY$3)</f>
        <v/>
      </c>
      <c r="BZ26" s="100" t="str">
        <f>IF(CC26="","",BY$1)</f>
        <v/>
      </c>
      <c r="CA26" s="101" t="str">
        <f>IF(CC26="","",BY$2)</f>
        <v/>
      </c>
      <c r="CB26" s="101" t="str">
        <f>IF(CC26="","",BY$3)</f>
        <v/>
      </c>
      <c r="CC26" s="102" t="str">
        <f>IF(CJ26="","",IF(ISNUMBER(SEARCH(":",CJ26)),MID(CJ26,FIND(":",CJ26)+2,FIND("(",CJ26)-FIND(":",CJ26)-3),LEFT(CJ26,FIND("(",CJ26)-2)))</f>
        <v/>
      </c>
      <c r="CD26" s="103" t="str">
        <f>IF(CJ26="","",MID(CJ26,FIND("(",CJ26)+1,4))</f>
        <v/>
      </c>
      <c r="CE26" s="104" t="str">
        <f>IF(ISNUMBER(SEARCH("*female*",CJ26)),"female",IF(ISNUMBER(SEARCH("*male*",CJ26)),"male",""))</f>
        <v/>
      </c>
      <c r="CF26" s="105" t="str">
        <f>IF(CJ26="","",IF(ISERROR(MID(CJ26,FIND("male,",CJ26)+6,(FIND(")",CJ26)-(FIND("male,",CJ26)+6))))=TRUE,"missing/error",MID(CJ26,FIND("male,",CJ26)+6,(FIND(")",CJ26)-(FIND("male,",CJ26)+6)))))</f>
        <v/>
      </c>
      <c r="CG26" s="106" t="str">
        <f>IF(CC26="","",(MID(CC26,(SEARCH("^^",SUBSTITUTE(CC26," ","^^",LEN(CC26)-LEN(SUBSTITUTE(CC26," ","")))))+1,99)&amp;"_"&amp;LEFT(CC26,FIND(" ",CC26)-1)&amp;"_"&amp;CD26))</f>
        <v/>
      </c>
      <c r="CI26" s="98"/>
      <c r="CJ26" s="98"/>
      <c r="CK26" s="99" t="str">
        <f>IF(CO26="","",CK$3)</f>
        <v/>
      </c>
      <c r="CL26" s="100" t="str">
        <f>IF(CO26="","",CK$1)</f>
        <v/>
      </c>
      <c r="CM26" s="101" t="str">
        <f>IF(CO26="","",CK$2)</f>
        <v/>
      </c>
      <c r="CN26" s="101" t="str">
        <f>IF(CO26="","",CK$3)</f>
        <v/>
      </c>
      <c r="CO26" s="102" t="str">
        <f>IF(CV26="","",IF(ISNUMBER(SEARCH(":",CV26)),MID(CV26,FIND(":",CV26)+2,FIND("(",CV26)-FIND(":",CV26)-3),LEFT(CV26,FIND("(",CV26)-2)))</f>
        <v/>
      </c>
      <c r="CP26" s="103" t="str">
        <f>IF(CV26="","",MID(CV26,FIND("(",CV26)+1,4))</f>
        <v/>
      </c>
      <c r="CQ26" s="104" t="str">
        <f>IF(ISNUMBER(SEARCH("*female*",CV26)),"female",IF(ISNUMBER(SEARCH("*male*",CV26)),"male",""))</f>
        <v/>
      </c>
      <c r="CR26" s="105" t="str">
        <f>IF(CV26="","",IF(ISERROR(MID(CV26,FIND("male,",CV26)+6,(FIND(")",CV26)-(FIND("male,",CV26)+6))))=TRUE,"missing/error",MID(CV26,FIND("male,",CV26)+6,(FIND(")",CV26)-(FIND("male,",CV26)+6)))))</f>
        <v/>
      </c>
      <c r="CS26" s="106" t="str">
        <f>IF(CO26="","",(MID(CO26,(SEARCH("^^",SUBSTITUTE(CO26," ","^^",LEN(CO26)-LEN(SUBSTITUTE(CO26," ","")))))+1,99)&amp;"_"&amp;LEFT(CO26,FIND(" ",CO26)-1)&amp;"_"&amp;CP26))</f>
        <v/>
      </c>
      <c r="CU26" s="98"/>
      <c r="CV26" s="98"/>
      <c r="CW26" s="99" t="str">
        <f>IF(DA26="","",CW$3)</f>
        <v/>
      </c>
      <c r="CX26" s="100" t="str">
        <f>IF(DA26="","",CW$1)</f>
        <v/>
      </c>
      <c r="CY26" s="101" t="str">
        <f>IF(DA26="","",CW$2)</f>
        <v/>
      </c>
      <c r="CZ26" s="101" t="str">
        <f>IF(DA26="","",CW$3)</f>
        <v/>
      </c>
      <c r="DA26" s="102" t="str">
        <f>IF(DH26="","",IF(ISNUMBER(SEARCH(":",DH26)),MID(DH26,FIND(":",DH26)+2,FIND("(",DH26)-FIND(":",DH26)-3),LEFT(DH26,FIND("(",DH26)-2)))</f>
        <v/>
      </c>
      <c r="DB26" s="103" t="str">
        <f>IF(DH26="","",MID(DH26,FIND("(",DH26)+1,4))</f>
        <v/>
      </c>
      <c r="DC26" s="104" t="str">
        <f>IF(ISNUMBER(SEARCH("*female*",DH26)),"female",IF(ISNUMBER(SEARCH("*male*",DH26)),"male",""))</f>
        <v/>
      </c>
      <c r="DD26" s="105" t="str">
        <f>IF(DH26="","",IF(ISERROR(MID(DH26,FIND("male,",DH26)+6,(FIND(")",DH26)-(FIND("male,",DH26)+6))))=TRUE,"missing/error",MID(DH26,FIND("male,",DH26)+6,(FIND(")",DH26)-(FIND("male,",DH26)+6)))))</f>
        <v/>
      </c>
      <c r="DE26" s="106" t="str">
        <f>IF(DA26="","",(MID(DA26,(SEARCH("^^",SUBSTITUTE(DA26," ","^^",LEN(DA26)-LEN(SUBSTITUTE(DA26," ","")))))+1,99)&amp;"_"&amp;LEFT(DA26,FIND(" ",DA26)-1)&amp;"_"&amp;DB26))</f>
        <v/>
      </c>
      <c r="DG26" s="98"/>
      <c r="DH26" s="98"/>
      <c r="DI26" s="99" t="str">
        <f>IF(DM26="","",DI$3)</f>
        <v/>
      </c>
      <c r="DJ26" s="100" t="str">
        <f>IF(DM26="","",DI$1)</f>
        <v/>
      </c>
      <c r="DK26" s="101" t="str">
        <f>IF(DM26="","",DI$2)</f>
        <v/>
      </c>
      <c r="DL26" s="101" t="str">
        <f>IF(DM26="","",DI$3)</f>
        <v/>
      </c>
      <c r="DM26" s="102" t="str">
        <f>IF(DT26="","",IF(ISNUMBER(SEARCH(":",DT26)),MID(DT26,FIND(":",DT26)+2,FIND("(",DT26)-FIND(":",DT26)-3),LEFT(DT26,FIND("(",DT26)-2)))</f>
        <v/>
      </c>
      <c r="DN26" s="103" t="str">
        <f>IF(DT26="","",MID(DT26,FIND("(",DT26)+1,4))</f>
        <v/>
      </c>
      <c r="DO26" s="104" t="str">
        <f>IF(ISNUMBER(SEARCH("*female*",DT26)),"female",IF(ISNUMBER(SEARCH("*male*",DT26)),"male",""))</f>
        <v/>
      </c>
      <c r="DP26" s="105" t="str">
        <f>IF(DT26="","",IF(ISERROR(MID(DT26,FIND("male,",DT26)+6,(FIND(")",DT26)-(FIND("male,",DT26)+6))))=TRUE,"missing/error",MID(DT26,FIND("male,",DT26)+6,(FIND(")",DT26)-(FIND("male,",DT26)+6)))))</f>
        <v/>
      </c>
      <c r="DQ26" s="106" t="str">
        <f>IF(DM26="","",(MID(DM26,(SEARCH("^^",SUBSTITUTE(DM26," ","^^",LEN(DM26)-LEN(SUBSTITUTE(DM26," ","")))))+1,99)&amp;"_"&amp;LEFT(DM26,FIND(" ",DM26)-1)&amp;"_"&amp;DN26))</f>
        <v/>
      </c>
      <c r="DS26" s="98"/>
      <c r="DT26" s="98"/>
      <c r="DU26" s="99" t="str">
        <f>IF(DY26="","",DU$3)</f>
        <v/>
      </c>
      <c r="DV26" s="100" t="str">
        <f>IF(DY26="","",DU$1)</f>
        <v/>
      </c>
      <c r="DW26" s="101" t="str">
        <f>IF(DY26="","",DU$2)</f>
        <v/>
      </c>
      <c r="DX26" s="101" t="str">
        <f>IF(DY26="","",DU$3)</f>
        <v/>
      </c>
      <c r="DY26" s="102" t="str">
        <f>IF(EF26="","",IF(ISNUMBER(SEARCH(":",EF26)),MID(EF26,FIND(":",EF26)+2,FIND("(",EF26)-FIND(":",EF26)-3),LEFT(EF26,FIND("(",EF26)-2)))</f>
        <v/>
      </c>
      <c r="DZ26" s="103" t="str">
        <f>IF(EF26="","",MID(EF26,FIND("(",EF26)+1,4))</f>
        <v/>
      </c>
      <c r="EA26" s="104" t="str">
        <f>IF(ISNUMBER(SEARCH("*female*",EF26)),"female",IF(ISNUMBER(SEARCH("*male*",EF26)),"male",""))</f>
        <v/>
      </c>
      <c r="EB26" s="105" t="str">
        <f>IF(EF26="","",IF(ISERROR(MID(EF26,FIND("male,",EF26)+6,(FIND(")",EF26)-(FIND("male,",EF26)+6))))=TRUE,"missing/error",MID(EF26,FIND("male,",EF26)+6,(FIND(")",EF26)-(FIND("male,",EF26)+6)))))</f>
        <v/>
      </c>
      <c r="EC26" s="106" t="str">
        <f>IF(DY26="","",(MID(DY26,(SEARCH("^^",SUBSTITUTE(DY26," ","^^",LEN(DY26)-LEN(SUBSTITUTE(DY26," ","")))))+1,99)&amp;"_"&amp;LEFT(DY26,FIND(" ",DY26)-1)&amp;"_"&amp;DZ26))</f>
        <v/>
      </c>
      <c r="EE26" s="98"/>
      <c r="EF26" s="98"/>
      <c r="EG26" s="99" t="str">
        <f>IF(EK26="","",EG$3)</f>
        <v/>
      </c>
      <c r="EH26" s="100" t="str">
        <f>IF(EK26="","",EG$1)</f>
        <v/>
      </c>
      <c r="EI26" s="101" t="str">
        <f>IF(EK26="","",EG$2)</f>
        <v/>
      </c>
      <c r="EJ26" s="101" t="str">
        <f>IF(EK26="","",EG$3)</f>
        <v/>
      </c>
      <c r="EK26" s="102" t="str">
        <f>IF(ER26="","",IF(ISNUMBER(SEARCH(":",ER26)),MID(ER26,FIND(":",ER26)+2,FIND("(",ER26)-FIND(":",ER26)-3),LEFT(ER26,FIND("(",ER26)-2)))</f>
        <v/>
      </c>
      <c r="EL26" s="103" t="str">
        <f>IF(ER26="","",MID(ER26,FIND("(",ER26)+1,4))</f>
        <v/>
      </c>
      <c r="EM26" s="104" t="str">
        <f>IF(ISNUMBER(SEARCH("*female*",ER26)),"female",IF(ISNUMBER(SEARCH("*male*",ER26)),"male",""))</f>
        <v/>
      </c>
      <c r="EN26" s="105" t="str">
        <f>IF(ER26="","",IF(ISERROR(MID(ER26,FIND("male,",ER26)+6,(FIND(")",ER26)-(FIND("male,",ER26)+6))))=TRUE,"missing/error",MID(ER26,FIND("male,",ER26)+6,(FIND(")",ER26)-(FIND("male,",ER26)+6)))))</f>
        <v/>
      </c>
      <c r="EO26" s="106" t="str">
        <f>IF(EK26="","",(MID(EK26,(SEARCH("^^",SUBSTITUTE(EK26," ","^^",LEN(EK26)-LEN(SUBSTITUTE(EK26," ","")))))+1,99)&amp;"_"&amp;LEFT(EK26,FIND(" ",EK26)-1)&amp;"_"&amp;EL26))</f>
        <v/>
      </c>
      <c r="EQ26" s="98"/>
      <c r="ER26" s="98"/>
      <c r="ES26" s="99" t="str">
        <f>IF(EW26="","",ES$3)</f>
        <v/>
      </c>
      <c r="ET26" s="100" t="str">
        <f>IF(EW26="","",ES$1)</f>
        <v/>
      </c>
      <c r="EU26" s="101" t="str">
        <f>IF(EW26="","",ES$2)</f>
        <v/>
      </c>
      <c r="EV26" s="101" t="str">
        <f>IF(EW26="","",ES$3)</f>
        <v/>
      </c>
      <c r="EW26" s="102" t="str">
        <f>IF(FD26="","",IF(ISNUMBER(SEARCH(":",FD26)),MID(FD26,FIND(":",FD26)+2,FIND("(",FD26)-FIND(":",FD26)-3),LEFT(FD26,FIND("(",FD26)-2)))</f>
        <v/>
      </c>
      <c r="EX26" s="103" t="str">
        <f>IF(FD26="","",MID(FD26,FIND("(",FD26)+1,4))</f>
        <v/>
      </c>
      <c r="EY26" s="104" t="str">
        <f>IF(ISNUMBER(SEARCH("*female*",FD26)),"female",IF(ISNUMBER(SEARCH("*male*",FD26)),"male",""))</f>
        <v/>
      </c>
      <c r="EZ26" s="105" t="str">
        <f>IF(FD26="","",IF(ISERROR(MID(FD26,FIND("male,",FD26)+6,(FIND(")",FD26)-(FIND("male,",FD26)+6))))=TRUE,"missing/error",MID(FD26,FIND("male,",FD26)+6,(FIND(")",FD26)-(FIND("male,",FD26)+6)))))</f>
        <v/>
      </c>
      <c r="FA26" s="106" t="str">
        <f>IF(EW26="","",(MID(EW26,(SEARCH("^^",SUBSTITUTE(EW26," ","^^",LEN(EW26)-LEN(SUBSTITUTE(EW26," ","")))))+1,99)&amp;"_"&amp;LEFT(EW26,FIND(" ",EW26)-1)&amp;"_"&amp;EX26))</f>
        <v/>
      </c>
      <c r="FC26" s="98"/>
      <c r="FD26" s="98"/>
      <c r="FE26" s="99" t="str">
        <f>IF(FI26="","",FE$3)</f>
        <v/>
      </c>
      <c r="FF26" s="100" t="str">
        <f>IF(FI26="","",FE$1)</f>
        <v/>
      </c>
      <c r="FG26" s="101" t="str">
        <f>IF(FI26="","",FE$2)</f>
        <v/>
      </c>
      <c r="FH26" s="101" t="str">
        <f>IF(FI26="","",FE$3)</f>
        <v/>
      </c>
      <c r="FI26" s="102" t="str">
        <f>IF(FP26="","",IF(ISNUMBER(SEARCH(":",FP26)),MID(FP26,FIND(":",FP26)+2,FIND("(",FP26)-FIND(":",FP26)-3),LEFT(FP26,FIND("(",FP26)-2)))</f>
        <v/>
      </c>
      <c r="FJ26" s="103" t="str">
        <f>IF(FP26="","",MID(FP26,FIND("(",FP26)+1,4))</f>
        <v/>
      </c>
      <c r="FK26" s="104" t="str">
        <f>IF(ISNUMBER(SEARCH("*female*",FP26)),"female",IF(ISNUMBER(SEARCH("*male*",FP26)),"male",""))</f>
        <v/>
      </c>
      <c r="FL26" s="105" t="str">
        <f>IF(FP26="","",IF(ISERROR(MID(FP26,FIND("male,",FP26)+6,(FIND(")",FP26)-(FIND("male,",FP26)+6))))=TRUE,"missing/error",MID(FP26,FIND("male,",FP26)+6,(FIND(")",FP26)-(FIND("male,",FP26)+6)))))</f>
        <v/>
      </c>
      <c r="FM26" s="106" t="str">
        <f>IF(FI26="","",(MID(FI26,(SEARCH("^^",SUBSTITUTE(FI26," ","^^",LEN(FI26)-LEN(SUBSTITUTE(FI26," ","")))))+1,99)&amp;"_"&amp;LEFT(FI26,FIND(" ",FI26)-1)&amp;"_"&amp;FJ26))</f>
        <v/>
      </c>
      <c r="FO26" s="98"/>
      <c r="FP26" s="98"/>
      <c r="FQ26" s="99" t="str">
        <f>IF(FU26="","",#REF!)</f>
        <v/>
      </c>
      <c r="FR26" s="100" t="str">
        <f>IF(FU26="","",FQ$1)</f>
        <v/>
      </c>
      <c r="FS26" s="101" t="str">
        <f>IF(FU26="","",FQ$2)</f>
        <v/>
      </c>
      <c r="FT26" s="101" t="str">
        <f>IF(FU26="","",FQ$3)</f>
        <v/>
      </c>
      <c r="FU26" s="102" t="str">
        <f>IF(GB26="","",IF(ISNUMBER(SEARCH(":",GB26)),MID(GB26,FIND(":",GB26)+2,FIND("(",GB26)-FIND(":",GB26)-3),LEFT(GB26,FIND("(",GB26)-2)))</f>
        <v/>
      </c>
      <c r="FV26" s="103" t="str">
        <f>IF(GB26="","",MID(GB26,FIND("(",GB26)+1,4))</f>
        <v/>
      </c>
      <c r="FW26" s="104" t="str">
        <f>IF(ISNUMBER(SEARCH("*female*",GB26)),"female",IF(ISNUMBER(SEARCH("*male*",GB26)),"male",""))</f>
        <v/>
      </c>
      <c r="FX26" s="105" t="str">
        <f>IF(GB26="","",IF(ISERROR(MID(GB26,FIND("male,",GB26)+6,(FIND(")",GB26)-(FIND("male,",GB26)+6))))=TRUE,"missing/error",MID(GB26,FIND("male,",GB26)+6,(FIND(")",GB26)-(FIND("male,",GB26)+6)))))</f>
        <v/>
      </c>
      <c r="FY26" s="106" t="str">
        <f>IF(FU26="","",(MID(FU26,(SEARCH("^^",SUBSTITUTE(FU26," ","^^",LEN(FU26)-LEN(SUBSTITUTE(FU26," ","")))))+1,99)&amp;"_"&amp;LEFT(FU26,FIND(" ",FU26)-1)&amp;"_"&amp;FV26))</f>
        <v/>
      </c>
      <c r="GA26" s="98"/>
      <c r="GB26" s="98"/>
      <c r="GC26" s="99" t="str">
        <f>IF(GG26="","",GC$3)</f>
        <v/>
      </c>
      <c r="GD26" s="100" t="str">
        <f>IF(GG26="","",GC$1)</f>
        <v/>
      </c>
      <c r="GE26" s="101" t="str">
        <f>IF(GG26="","",GC$2)</f>
        <v/>
      </c>
      <c r="GF26" s="101" t="str">
        <f>IF(GG26="","",GC$3)</f>
        <v/>
      </c>
      <c r="GG26" s="102" t="str">
        <f>IF(GN26="","",IF(ISNUMBER(SEARCH(":",GN26)),MID(GN26,FIND(":",GN26)+2,FIND("(",GN26)-FIND(":",GN26)-3),LEFT(GN26,FIND("(",GN26)-2)))</f>
        <v/>
      </c>
      <c r="GH26" s="103" t="str">
        <f>IF(GN26="","",MID(GN26,FIND("(",GN26)+1,4))</f>
        <v/>
      </c>
      <c r="GI26" s="104" t="str">
        <f>IF(ISNUMBER(SEARCH("*female*",GN26)),"female",IF(ISNUMBER(SEARCH("*male*",GN26)),"male",""))</f>
        <v/>
      </c>
      <c r="GJ26" s="105" t="str">
        <f>IF(GN26="","",IF(ISERROR(MID(GN26,FIND("male,",GN26)+6,(FIND(")",GN26)-(FIND("male,",GN26)+6))))=TRUE,"missing/error",MID(GN26,FIND("male,",GN26)+6,(FIND(")",GN26)-(FIND("male,",GN26)+6)))))</f>
        <v/>
      </c>
      <c r="GK26" s="106" t="str">
        <f>IF(GG26="","",(MID(GG26,(SEARCH("^^",SUBSTITUTE(GG26," ","^^",LEN(GG26)-LEN(SUBSTITUTE(GG26," ","")))))+1,99)&amp;"_"&amp;LEFT(GG26,FIND(" ",GG26)-1)&amp;"_"&amp;GH26))</f>
        <v/>
      </c>
      <c r="GM26" s="98"/>
      <c r="GN26" s="98"/>
      <c r="GO26" s="99" t="str">
        <f>IF(GS26="","",GO$3)</f>
        <v/>
      </c>
      <c r="GP26" s="100" t="str">
        <f>IF(GS26="","",GO$1)</f>
        <v/>
      </c>
      <c r="GQ26" s="101" t="str">
        <f>IF(GS26="","",GO$2)</f>
        <v/>
      </c>
      <c r="GR26" s="101" t="str">
        <f>IF(GS26="","",GO$3)</f>
        <v/>
      </c>
      <c r="GS26" s="102" t="str">
        <f>IF(GZ26="","",IF(ISNUMBER(SEARCH(":",GZ26)),MID(GZ26,FIND(":",GZ26)+2,FIND("(",GZ26)-FIND(":",GZ26)-3),LEFT(GZ26,FIND("(",GZ26)-2)))</f>
        <v/>
      </c>
      <c r="GT26" s="103" t="str">
        <f>IF(GZ26="","",MID(GZ26,FIND("(",GZ26)+1,4))</f>
        <v/>
      </c>
      <c r="GU26" s="104" t="str">
        <f>IF(ISNUMBER(SEARCH("*female*",GZ26)),"female",IF(ISNUMBER(SEARCH("*male*",GZ26)),"male",""))</f>
        <v/>
      </c>
      <c r="GV26" s="105" t="str">
        <f>IF(GZ26="","",IF(ISERROR(MID(GZ26,FIND("male,",GZ26)+6,(FIND(")",GZ26)-(FIND("male,",GZ26)+6))))=TRUE,"missing/error",MID(GZ26,FIND("male,",GZ26)+6,(FIND(")",GZ26)-(FIND("male,",GZ26)+6)))))</f>
        <v/>
      </c>
      <c r="GW26" s="106" t="str">
        <f>IF(GS26="","",(MID(GS26,(SEARCH("^^",SUBSTITUTE(GS26," ","^^",LEN(GS26)-LEN(SUBSTITUTE(GS26," ","")))))+1,99)&amp;"_"&amp;LEFT(GS26,FIND(" ",GS26)-1)&amp;"_"&amp;GT26))</f>
        <v/>
      </c>
      <c r="GY26" s="98"/>
      <c r="GZ26" s="98"/>
      <c r="HA26" s="99" t="str">
        <f>IF(HE26="","",HA$3)</f>
        <v/>
      </c>
      <c r="HB26" s="100" t="str">
        <f>IF(HE26="","",HA$1)</f>
        <v/>
      </c>
      <c r="HC26" s="101" t="str">
        <f>IF(HE26="","",HA$2)</f>
        <v/>
      </c>
      <c r="HD26" s="101" t="str">
        <f>IF(HE26="","",HA$3)</f>
        <v/>
      </c>
      <c r="HE26" s="102" t="str">
        <f>IF(HL26="","",IF(ISNUMBER(SEARCH(":",HL26)),MID(HL26,FIND(":",HL26)+2,FIND("(",HL26)-FIND(":",HL26)-3),LEFT(HL26,FIND("(",HL26)-2)))</f>
        <v/>
      </c>
      <c r="HF26" s="103" t="str">
        <f>IF(HL26="","",MID(HL26,FIND("(",HL26)+1,4))</f>
        <v/>
      </c>
      <c r="HG26" s="104" t="str">
        <f>IF(ISNUMBER(SEARCH("*female*",HL26)),"female",IF(ISNUMBER(SEARCH("*male*",HL26)),"male",""))</f>
        <v/>
      </c>
      <c r="HH26" s="105" t="str">
        <f>IF(HL26="","",IF(ISERROR(MID(HL26,FIND("male,",HL26)+6,(FIND(")",HL26)-(FIND("male,",HL26)+6))))=TRUE,"missing/error",MID(HL26,FIND("male,",HL26)+6,(FIND(")",HL26)-(FIND("male,",HL26)+6)))))</f>
        <v/>
      </c>
      <c r="HI26" s="106" t="str">
        <f>IF(HE26="","",(MID(HE26,(SEARCH("^^",SUBSTITUTE(HE26," ","^^",LEN(HE26)-LEN(SUBSTITUTE(HE26," ","")))))+1,99)&amp;"_"&amp;LEFT(HE26,FIND(" ",HE26)-1)&amp;"_"&amp;HF26))</f>
        <v/>
      </c>
      <c r="HK26" s="98"/>
      <c r="HL26" s="98" t="s">
        <v>291</v>
      </c>
      <c r="HM26" s="99" t="str">
        <f>IF(HQ26="","",HM$3)</f>
        <v/>
      </c>
      <c r="HN26" s="100" t="str">
        <f>IF(HQ26="","",HM$1)</f>
        <v/>
      </c>
      <c r="HO26" s="101" t="str">
        <f>IF(HQ26="","",HM$2)</f>
        <v/>
      </c>
      <c r="HP26" s="101" t="str">
        <f>IF(HQ26="","",HM$3)</f>
        <v/>
      </c>
      <c r="HQ26" s="102" t="str">
        <f>IF(HX26="","",IF(ISNUMBER(SEARCH(":",HX26)),MID(HX26,FIND(":",HX26)+2,FIND("(",HX26)-FIND(":",HX26)-3),LEFT(HX26,FIND("(",HX26)-2)))</f>
        <v/>
      </c>
      <c r="HR26" s="103" t="str">
        <f>IF(HX26="","",MID(HX26,FIND("(",HX26)+1,4))</f>
        <v/>
      </c>
      <c r="HS26" s="104" t="str">
        <f>IF(ISNUMBER(SEARCH("*female*",HX26)),"female",IF(ISNUMBER(SEARCH("*male*",HX26)),"male",""))</f>
        <v/>
      </c>
      <c r="HT26" s="105" t="str">
        <f>IF(HX26="","",IF(ISERROR(MID(HX26,FIND("male,",HX26)+6,(FIND(")",HX26)-(FIND("male,",HX26)+6))))=TRUE,"missing/error",MID(HX26,FIND("male,",HX26)+6,(FIND(")",HX26)-(FIND("male,",HX26)+6)))))</f>
        <v/>
      </c>
      <c r="HU26" s="106" t="str">
        <f>IF(HQ26="","",(MID(HQ26,(SEARCH("^^",SUBSTITUTE(HQ26," ","^^",LEN(HQ26)-LEN(SUBSTITUTE(HQ26," ","")))))+1,99)&amp;"_"&amp;LEFT(HQ26,FIND(" ",HQ26)-1)&amp;"_"&amp;HR26))</f>
        <v/>
      </c>
      <c r="HW26" s="98"/>
      <c r="HX26" s="98"/>
      <c r="HY26" s="99" t="str">
        <f>IF(IC26="","",HY$3)</f>
        <v/>
      </c>
      <c r="HZ26" s="100" t="str">
        <f>IF(IC26="","",HY$1)</f>
        <v/>
      </c>
      <c r="IA26" s="101" t="str">
        <f>IF(IC26="","",HY$2)</f>
        <v/>
      </c>
      <c r="IB26" s="101" t="str">
        <f>IF(IC26="","",HY$3)</f>
        <v/>
      </c>
      <c r="IC26" s="102" t="str">
        <f>IF(IJ26="","",IF(ISNUMBER(SEARCH(":",IJ26)),MID(IJ26,FIND(":",IJ26)+2,FIND("(",IJ26)-FIND(":",IJ26)-3),LEFT(IJ26,FIND("(",IJ26)-2)))</f>
        <v/>
      </c>
      <c r="ID26" s="103" t="str">
        <f>IF(IJ26="","",MID(IJ26,FIND("(",IJ26)+1,4))</f>
        <v/>
      </c>
      <c r="IE26" s="104" t="str">
        <f>IF(ISNUMBER(SEARCH("*female*",IJ26)),"female",IF(ISNUMBER(SEARCH("*male*",IJ26)),"male",""))</f>
        <v/>
      </c>
      <c r="IF26" s="105" t="str">
        <f>IF(IJ26="","",IF(ISERROR(MID(IJ26,FIND("male,",IJ26)+6,(FIND(")",IJ26)-(FIND("male,",IJ26)+6))))=TRUE,"missing/error",MID(IJ26,FIND("male,",IJ26)+6,(FIND(")",IJ26)-(FIND("male,",IJ26)+6)))))</f>
        <v/>
      </c>
      <c r="IG26" s="106" t="str">
        <f>IF(IC26="","",(MID(IC26,(SEARCH("^^",SUBSTITUTE(IC26," ","^^",LEN(IC26)-LEN(SUBSTITUTE(IC26," ","")))))+1,99)&amp;"_"&amp;LEFT(IC26,FIND(" ",IC26)-1)&amp;"_"&amp;ID26))</f>
        <v/>
      </c>
      <c r="II26" s="98"/>
      <c r="IJ26" s="98"/>
      <c r="IK26" s="99" t="str">
        <f>IF(IO26="","",IK$3)</f>
        <v/>
      </c>
      <c r="IL26" s="100" t="str">
        <f>IF(IO26="","",IK$1)</f>
        <v/>
      </c>
      <c r="IM26" s="101" t="str">
        <f>IF(IO26="","",IK$2)</f>
        <v/>
      </c>
      <c r="IN26" s="101" t="str">
        <f>IF(IO26="","",IK$3)</f>
        <v/>
      </c>
      <c r="IO26" s="102" t="str">
        <f>IF(IV26="","",IF(ISNUMBER(SEARCH(":",IV26)),MID(IV26,FIND(":",IV26)+2,FIND("(",IV26)-FIND(":",IV26)-3),LEFT(IV26,FIND("(",IV26)-2)))</f>
        <v/>
      </c>
      <c r="IP26" s="103" t="str">
        <f>IF(IV26="","",MID(IV26,FIND("(",IV26)+1,4))</f>
        <v/>
      </c>
      <c r="IQ26" s="104" t="str">
        <f>IF(ISNUMBER(SEARCH("*female*",IV26)),"female",IF(ISNUMBER(SEARCH("*male*",IV26)),"male",""))</f>
        <v/>
      </c>
      <c r="IR26" s="105" t="str">
        <f>IF(IV26="","",IF(ISERROR(MID(IV26,FIND("male,",IV26)+6,(FIND(")",IV26)-(FIND("male,",IV26)+6))))=TRUE,"missing/error",MID(IV26,FIND("male,",IV26)+6,(FIND(")",IV26)-(FIND("male,",IV26)+6)))))</f>
        <v/>
      </c>
      <c r="IS26" s="106" t="str">
        <f>IF(IO26="","",(MID(IO26,(SEARCH("^^",SUBSTITUTE(IO26," ","^^",LEN(IO26)-LEN(SUBSTITUTE(IO26," ","")))))+1,99)&amp;"_"&amp;LEFT(IO26,FIND(" ",IO26)-1)&amp;"_"&amp;IP26))</f>
        <v/>
      </c>
      <c r="IU26" s="98"/>
      <c r="IV26" s="98"/>
      <c r="IW26" s="99" t="str">
        <f>IF(JA26="","",IW$3)</f>
        <v/>
      </c>
      <c r="IX26" s="100" t="str">
        <f>IF(JA26="","",IW$1)</f>
        <v/>
      </c>
      <c r="IY26" s="101" t="str">
        <f>IF(JA26="","",IW$2)</f>
        <v/>
      </c>
      <c r="IZ26" s="101" t="str">
        <f>IF(JA26="","",IW$3)</f>
        <v/>
      </c>
      <c r="JA26" s="102" t="str">
        <f>IF(JH26="","",IF(ISNUMBER(SEARCH(":",JH26)),MID(JH26,FIND(":",JH26)+2,FIND("(",JH26)-FIND(":",JH26)-3),LEFT(JH26,FIND("(",JH26)-2)))</f>
        <v/>
      </c>
      <c r="JB26" s="103" t="str">
        <f>IF(JH26="","",MID(JH26,FIND("(",JH26)+1,4))</f>
        <v/>
      </c>
      <c r="JC26" s="104" t="str">
        <f>IF(ISNUMBER(SEARCH("*female*",JH26)),"female",IF(ISNUMBER(SEARCH("*male*",JH26)),"male",""))</f>
        <v/>
      </c>
      <c r="JD26" s="105" t="str">
        <f>IF(JH26="","",IF(ISERROR(MID(JH26,FIND("male,",JH26)+6,(FIND(")",JH26)-(FIND("male,",JH26)+6))))=TRUE,"missing/error",MID(JH26,FIND("male,",JH26)+6,(FIND(")",JH26)-(FIND("male,",JH26)+6)))))</f>
        <v/>
      </c>
      <c r="JE26" s="106" t="str">
        <f>IF(JA26="","",(MID(JA26,(SEARCH("^^",SUBSTITUTE(JA26," ","^^",LEN(JA26)-LEN(SUBSTITUTE(JA26," ","")))))+1,99)&amp;"_"&amp;LEFT(JA26,FIND(" ",JA26)-1)&amp;"_"&amp;JB26))</f>
        <v/>
      </c>
      <c r="JG26" s="98"/>
      <c r="JH26" s="98"/>
      <c r="JI26" s="99" t="str">
        <f>IF(JM26="","",JI$3)</f>
        <v/>
      </c>
      <c r="JJ26" s="100" t="str">
        <f>IF(JM26="","",JI$1)</f>
        <v/>
      </c>
      <c r="JK26" s="101" t="str">
        <f>IF(JM26="","",JI$2)</f>
        <v/>
      </c>
      <c r="JL26" s="101" t="str">
        <f>IF(JM26="","",JI$3)</f>
        <v/>
      </c>
      <c r="JM26" s="102" t="str">
        <f>IF(JT26="","",IF(ISNUMBER(SEARCH(":",JT26)),MID(JT26,FIND(":",JT26)+2,FIND("(",JT26)-FIND(":",JT26)-3),LEFT(JT26,FIND("(",JT26)-2)))</f>
        <v/>
      </c>
      <c r="JN26" s="103" t="str">
        <f>IF(JT26="","",MID(JT26,FIND("(",JT26)+1,4))</f>
        <v/>
      </c>
      <c r="JO26" s="104" t="str">
        <f>IF(ISNUMBER(SEARCH("*female*",JT26)),"female",IF(ISNUMBER(SEARCH("*male*",JT26)),"male",""))</f>
        <v/>
      </c>
      <c r="JP26" s="105" t="str">
        <f>IF(JT26="","",IF(ISERROR(MID(JT26,FIND("male,",JT26)+6,(FIND(")",JT26)-(FIND("male,",JT26)+6))))=TRUE,"missing/error",MID(JT26,FIND("male,",JT26)+6,(FIND(")",JT26)-(FIND("male,",JT26)+6)))))</f>
        <v/>
      </c>
      <c r="JQ26" s="106" t="str">
        <f>IF(JM26="","",(MID(JM26,(SEARCH("^^",SUBSTITUTE(JM26," ","^^",LEN(JM26)-LEN(SUBSTITUTE(JM26," ","")))))+1,99)&amp;"_"&amp;LEFT(JM26,FIND(" ",JM26)-1)&amp;"_"&amp;JN26))</f>
        <v/>
      </c>
      <c r="JS26" s="98"/>
      <c r="JT26" s="98"/>
      <c r="JU26" s="99" t="str">
        <f>IF(JY26="","",JU$3)</f>
        <v/>
      </c>
      <c r="JV26" s="100" t="str">
        <f>IF(JY26="","",JU$1)</f>
        <v/>
      </c>
      <c r="JW26" s="101" t="str">
        <f>IF(JY26="","",JU$2)</f>
        <v/>
      </c>
      <c r="JX26" s="101" t="str">
        <f>IF(JY26="","",JU$3)</f>
        <v/>
      </c>
      <c r="JY26" s="102" t="str">
        <f>IF(KF26="","",IF(ISNUMBER(SEARCH(":",KF26)),MID(KF26,FIND(":",KF26)+2,FIND("(",KF26)-FIND(":",KF26)-3),LEFT(KF26,FIND("(",KF26)-2)))</f>
        <v/>
      </c>
      <c r="JZ26" s="103" t="str">
        <f>IF(KF26="","",MID(KF26,FIND("(",KF26)+1,4))</f>
        <v/>
      </c>
      <c r="KA26" s="104" t="str">
        <f>IF(ISNUMBER(SEARCH("*female*",KF26)),"female",IF(ISNUMBER(SEARCH("*male*",KF26)),"male",""))</f>
        <v/>
      </c>
      <c r="KB26" s="105" t="str">
        <f>IF(KF26="","",IF(ISERROR(MID(KF26,FIND("male,",KF26)+6,(FIND(")",KF26)-(FIND("male,",KF26)+6))))=TRUE,"missing/error",MID(KF26,FIND("male,",KF26)+6,(FIND(")",KF26)-(FIND("male,",KF26)+6)))))</f>
        <v/>
      </c>
      <c r="KC26" s="106" t="str">
        <f>IF(JY26="","",(MID(JY26,(SEARCH("^^",SUBSTITUTE(JY26," ","^^",LEN(JY26)-LEN(SUBSTITUTE(JY26," ","")))))+1,99)&amp;"_"&amp;LEFT(JY26,FIND(" ",JY26)-1)&amp;"_"&amp;JZ26))</f>
        <v/>
      </c>
      <c r="KE26" s="98"/>
      <c r="KF26" s="98"/>
    </row>
    <row r="27" spans="1:292" ht="13.5" customHeight="1" x14ac:dyDescent="0.25">
      <c r="A27" s="16"/>
      <c r="B27" s="98" t="s">
        <v>674</v>
      </c>
      <c r="D27" s="229"/>
      <c r="E27" s="99">
        <f>IF(I27="","",E$3)</f>
        <v>42439</v>
      </c>
      <c r="F27" s="100" t="str">
        <f>IF(I27="","",E$1)</f>
        <v>Kenny I</v>
      </c>
      <c r="G27" s="101">
        <v>41767</v>
      </c>
      <c r="H27" s="101">
        <v>41831</v>
      </c>
      <c r="I27" s="102" t="str">
        <f>IF(P27="","",IF(ISNUMBER(SEARCH(":",P27)),MID(P27,FIND(":",P27)+2,FIND("(",P27)-FIND(":",P27)-3),LEFT(P27,FIND("(",P27)-2)))</f>
        <v>Charles Flanagan</v>
      </c>
      <c r="J27" s="103" t="str">
        <f>IF(P27="","",MID(P27,FIND("(",P27)+1,4))</f>
        <v>1956</v>
      </c>
      <c r="K27" s="104" t="str">
        <f>IF(ISNUMBER(SEARCH("*female*",P27)),"female",IF(ISNUMBER(SEARCH("*male*",P27)),"male",""))</f>
        <v>male</v>
      </c>
      <c r="L27" s="105" t="s">
        <v>296</v>
      </c>
      <c r="M27" s="106" t="str">
        <f>IF(I27="","",(MID(I27,(SEARCH("^^",SUBSTITUTE(I27," ","^^",LEN(I27)-LEN(SUBSTITUTE(I27," ","")))))+1,99)&amp;"_"&amp;LEFT(I27,FIND(" ",I27)-1)&amp;"_"&amp;J27))</f>
        <v>Flanagan_Charles_1956</v>
      </c>
      <c r="O27" s="98"/>
      <c r="P27" s="229" t="s">
        <v>930</v>
      </c>
      <c r="Q27" s="99"/>
      <c r="R27" s="100"/>
      <c r="S27" s="101"/>
      <c r="T27" s="101"/>
      <c r="U27" s="102"/>
      <c r="V27" s="103"/>
      <c r="W27" s="104"/>
      <c r="X27" s="105" t="str">
        <f t="shared" si="7"/>
        <v/>
      </c>
      <c r="Y27" s="106"/>
      <c r="AA27" s="98"/>
      <c r="AB27" s="98"/>
      <c r="AC27" s="99"/>
      <c r="AD27" s="100"/>
      <c r="AE27" s="101"/>
      <c r="AF27" s="101"/>
      <c r="AG27" s="102" t="str">
        <f t="shared" si="8"/>
        <v/>
      </c>
      <c r="AH27" s="103"/>
      <c r="AI27" s="104"/>
      <c r="AJ27" s="105" t="str">
        <f t="shared" si="9"/>
        <v/>
      </c>
      <c r="AK27" s="106" t="str">
        <f t="shared" si="10"/>
        <v/>
      </c>
      <c r="AM27" s="98"/>
      <c r="AN27" s="98"/>
      <c r="AO27" s="99" t="str">
        <f t="shared" si="12"/>
        <v/>
      </c>
      <c r="AP27" s="100"/>
      <c r="AQ27" s="101" t="str">
        <f t="shared" si="13"/>
        <v/>
      </c>
      <c r="AR27" s="101" t="str">
        <f t="shared" si="14"/>
        <v/>
      </c>
      <c r="AS27" s="102"/>
      <c r="AT27" s="103"/>
      <c r="AU27" s="104"/>
      <c r="AV27" s="105"/>
      <c r="AW27" s="106"/>
      <c r="AY27" s="98"/>
      <c r="AZ27" s="98"/>
      <c r="BA27" s="99" t="str">
        <f t="shared" si="15"/>
        <v/>
      </c>
      <c r="BB27" s="100" t="str">
        <f t="shared" si="16"/>
        <v/>
      </c>
      <c r="BC27" s="101" t="str">
        <f t="shared" si="17"/>
        <v/>
      </c>
      <c r="BD27" s="101" t="str">
        <f t="shared" si="18"/>
        <v/>
      </c>
      <c r="BE27" s="102" t="str">
        <f t="shared" si="19"/>
        <v/>
      </c>
      <c r="BF27" s="103" t="str">
        <f t="shared" si="20"/>
        <v/>
      </c>
      <c r="BG27" s="104" t="str">
        <f t="shared" si="21"/>
        <v/>
      </c>
      <c r="BH27" s="105" t="str">
        <f t="shared" si="22"/>
        <v/>
      </c>
      <c r="BI27" s="106" t="str">
        <f t="shared" si="23"/>
        <v/>
      </c>
      <c r="BK27" s="98"/>
      <c r="BL27" s="98"/>
      <c r="BM27" s="99"/>
      <c r="BN27" s="100"/>
      <c r="BO27" s="101"/>
      <c r="BP27" s="101"/>
      <c r="BQ27" s="102"/>
      <c r="BR27" s="103"/>
      <c r="BS27" s="104"/>
      <c r="BT27" s="105"/>
      <c r="BU27" s="106"/>
      <c r="BW27" s="98"/>
      <c r="BX27" s="98"/>
      <c r="BY27" s="99"/>
      <c r="BZ27" s="100"/>
      <c r="CA27" s="101"/>
      <c r="CB27" s="101"/>
      <c r="CC27" s="102"/>
      <c r="CD27" s="103"/>
      <c r="CE27" s="104"/>
      <c r="CF27" s="105"/>
      <c r="CG27" s="106"/>
      <c r="CI27" s="98"/>
      <c r="CJ27" s="98"/>
      <c r="CK27" s="99"/>
      <c r="CL27" s="100"/>
      <c r="CM27" s="101"/>
      <c r="CN27" s="101"/>
      <c r="CO27" s="102"/>
      <c r="CP27" s="103"/>
      <c r="CQ27" s="104"/>
      <c r="CR27" s="105"/>
      <c r="CS27" s="106"/>
      <c r="CU27" s="98"/>
      <c r="CV27" s="98"/>
      <c r="CW27" s="99"/>
      <c r="CX27" s="100"/>
      <c r="CY27" s="101"/>
      <c r="CZ27" s="101"/>
      <c r="DA27" s="102"/>
      <c r="DB27" s="103"/>
      <c r="DC27" s="104"/>
      <c r="DD27" s="105"/>
      <c r="DE27" s="106"/>
      <c r="DG27" s="98"/>
      <c r="DH27" s="98"/>
      <c r="DI27" s="99"/>
      <c r="DJ27" s="100"/>
      <c r="DK27" s="101"/>
      <c r="DL27" s="101"/>
      <c r="DM27" s="102"/>
      <c r="DN27" s="103"/>
      <c r="DO27" s="104"/>
      <c r="DP27" s="105"/>
      <c r="DQ27" s="106"/>
      <c r="DS27" s="98"/>
      <c r="DT27" s="98"/>
      <c r="DU27" s="99"/>
      <c r="DV27" s="100"/>
      <c r="DW27" s="101"/>
      <c r="DX27" s="101"/>
      <c r="DY27" s="102"/>
      <c r="DZ27" s="103"/>
      <c r="EA27" s="104"/>
      <c r="EB27" s="105"/>
      <c r="EC27" s="106"/>
      <c r="EE27" s="98"/>
      <c r="EF27" s="98"/>
      <c r="EG27" s="99"/>
      <c r="EH27" s="100"/>
      <c r="EI27" s="101"/>
      <c r="EJ27" s="101"/>
      <c r="EK27" s="102"/>
      <c r="EL27" s="103"/>
      <c r="EM27" s="104"/>
      <c r="EN27" s="105"/>
      <c r="EO27" s="106"/>
      <c r="EQ27" s="98"/>
      <c r="ER27" s="98"/>
      <c r="ES27" s="99"/>
      <c r="ET27" s="100"/>
      <c r="EU27" s="101"/>
      <c r="EV27" s="101"/>
      <c r="EW27" s="102"/>
      <c r="EX27" s="103"/>
      <c r="EY27" s="104"/>
      <c r="EZ27" s="105"/>
      <c r="FA27" s="106"/>
      <c r="FC27" s="98"/>
      <c r="FD27" s="98"/>
      <c r="FE27" s="99"/>
      <c r="FF27" s="100"/>
      <c r="FG27" s="101"/>
      <c r="FH27" s="101"/>
      <c r="FI27" s="102"/>
      <c r="FJ27" s="103"/>
      <c r="FK27" s="104"/>
      <c r="FL27" s="105"/>
      <c r="FM27" s="106"/>
      <c r="FO27" s="98"/>
      <c r="FP27" s="98"/>
      <c r="FQ27" s="99"/>
      <c r="FR27" s="100"/>
      <c r="FS27" s="101"/>
      <c r="FT27" s="101"/>
      <c r="FU27" s="102"/>
      <c r="FV27" s="103"/>
      <c r="FW27" s="104"/>
      <c r="FX27" s="105"/>
      <c r="FY27" s="106"/>
      <c r="GA27" s="98"/>
      <c r="GB27" s="98"/>
      <c r="GC27" s="99"/>
      <c r="GD27" s="100"/>
      <c r="GE27" s="101"/>
      <c r="GF27" s="101"/>
      <c r="GG27" s="102"/>
      <c r="GH27" s="103"/>
      <c r="GI27" s="104"/>
      <c r="GJ27" s="105"/>
      <c r="GK27" s="106"/>
      <c r="GM27" s="98"/>
      <c r="GN27" s="98"/>
      <c r="GO27" s="99"/>
      <c r="GP27" s="100"/>
      <c r="GQ27" s="101"/>
      <c r="GR27" s="101"/>
      <c r="GS27" s="102"/>
      <c r="GT27" s="103"/>
      <c r="GU27" s="104"/>
      <c r="GV27" s="105"/>
      <c r="GW27" s="106"/>
      <c r="GY27" s="98"/>
      <c r="GZ27" s="98"/>
      <c r="HA27" s="99"/>
      <c r="HB27" s="100"/>
      <c r="HC27" s="101"/>
      <c r="HD27" s="101"/>
      <c r="HE27" s="102"/>
      <c r="HF27" s="103"/>
      <c r="HG27" s="104"/>
      <c r="HH27" s="105"/>
      <c r="HI27" s="106"/>
      <c r="HK27" s="98"/>
      <c r="HL27" s="98"/>
      <c r="HM27" s="99"/>
      <c r="HN27" s="100"/>
      <c r="HO27" s="101"/>
      <c r="HP27" s="101"/>
      <c r="HQ27" s="102"/>
      <c r="HR27" s="103"/>
      <c r="HS27" s="104"/>
      <c r="HT27" s="105"/>
      <c r="HU27" s="106"/>
      <c r="HW27" s="98"/>
      <c r="HX27" s="98"/>
      <c r="HY27" s="99"/>
      <c r="HZ27" s="100"/>
      <c r="IA27" s="101"/>
      <c r="IB27" s="101"/>
      <c r="IC27" s="102"/>
      <c r="ID27" s="103"/>
      <c r="IE27" s="104"/>
      <c r="IF27" s="105"/>
      <c r="IG27" s="106"/>
      <c r="II27" s="98"/>
      <c r="IJ27" s="98"/>
      <c r="IK27" s="99"/>
      <c r="IL27" s="100"/>
      <c r="IM27" s="101"/>
      <c r="IN27" s="101"/>
      <c r="IO27" s="102"/>
      <c r="IP27" s="103"/>
      <c r="IQ27" s="104"/>
      <c r="IR27" s="105"/>
      <c r="IS27" s="106"/>
      <c r="IU27" s="98"/>
      <c r="IV27" s="98"/>
      <c r="IW27" s="99"/>
      <c r="IX27" s="100"/>
      <c r="IY27" s="101"/>
      <c r="IZ27" s="101"/>
      <c r="JA27" s="102"/>
      <c r="JB27" s="103"/>
      <c r="JC27" s="104"/>
      <c r="JD27" s="105"/>
      <c r="JE27" s="106"/>
      <c r="JG27" s="98"/>
      <c r="JH27" s="98"/>
      <c r="JI27" s="99"/>
      <c r="JJ27" s="100"/>
      <c r="JK27" s="101"/>
      <c r="JL27" s="101"/>
      <c r="JM27" s="102"/>
      <c r="JN27" s="103"/>
      <c r="JO27" s="104"/>
      <c r="JP27" s="105"/>
      <c r="JQ27" s="106"/>
      <c r="JS27" s="98"/>
      <c r="JT27" s="98"/>
      <c r="JU27" s="99"/>
      <c r="JV27" s="100"/>
      <c r="JW27" s="101"/>
      <c r="JX27" s="101"/>
      <c r="JY27" s="102"/>
      <c r="JZ27" s="103"/>
      <c r="KA27" s="104"/>
      <c r="KB27" s="105"/>
      <c r="KC27" s="106"/>
      <c r="KE27" s="98"/>
      <c r="KF27" s="98"/>
    </row>
    <row r="28" spans="1:292" ht="13.5" customHeight="1" x14ac:dyDescent="0.25">
      <c r="A28" s="16"/>
      <c r="B28" s="98" t="s">
        <v>674</v>
      </c>
      <c r="D28" s="229"/>
      <c r="E28" s="99">
        <f>IF(I28="","",E$3)</f>
        <v>42439</v>
      </c>
      <c r="F28" s="100" t="str">
        <f>IF(I28="","",E$1)</f>
        <v>Kenny I</v>
      </c>
      <c r="G28" s="101">
        <v>41831</v>
      </c>
      <c r="H28" s="101">
        <f>IF(I28="","",E$3)</f>
        <v>42439</v>
      </c>
      <c r="I28" s="102" t="str">
        <f>IF(P28="","",IF(ISNUMBER(SEARCH(":",P28)),MID(P28,FIND(":",P28)+2,FIND("(",P28)-FIND(":",P28)-3),LEFT(P28,FIND("(",P28)-2)))</f>
        <v>James Reilly</v>
      </c>
      <c r="J28" s="103" t="str">
        <f>IF(P28="","",MID(P28,FIND("(",P28)+1,4))</f>
        <v>1955</v>
      </c>
      <c r="K28" s="104" t="str">
        <f>IF(ISNUMBER(SEARCH("*female*",P28)),"female",IF(ISNUMBER(SEARCH("*male*",P28)),"male",""))</f>
        <v>male</v>
      </c>
      <c r="L28" s="105" t="str">
        <f>IF(P28="","",IF(ISERROR(MID(P28,FIND("male,",P28)+6,(FIND(")",P28)-(FIND("male,",P28)+6))))=TRUE,"missing/error",MID(P28,FIND("male,",P28)+6,(FIND(")",P28)-(FIND("male,",P28)+6)))))</f>
        <v>ie_fg01</v>
      </c>
      <c r="M28" s="106" t="str">
        <f>IF(I28="","",(MID(I28,(SEARCH("^^",SUBSTITUTE(I28," ","^^",LEN(I28)-LEN(SUBSTITUTE(I28," ","")))))+1,99)&amp;"_"&amp;LEFT(I28,FIND(" ",I28)-1)&amp;"_"&amp;J28))</f>
        <v>Reilly_James_1955</v>
      </c>
      <c r="O28" s="98"/>
      <c r="P28" s="229" t="s">
        <v>724</v>
      </c>
      <c r="Q28" s="99"/>
      <c r="R28" s="100"/>
      <c r="S28" s="101"/>
      <c r="T28" s="101"/>
      <c r="U28" s="102"/>
      <c r="V28" s="103"/>
      <c r="W28" s="104"/>
      <c r="X28" s="105" t="str">
        <f t="shared" si="7"/>
        <v/>
      </c>
      <c r="Y28" s="106"/>
      <c r="AA28" s="98"/>
      <c r="AB28" s="98"/>
      <c r="AC28" s="99"/>
      <c r="AD28" s="100"/>
      <c r="AE28" s="101"/>
      <c r="AF28" s="101"/>
      <c r="AG28" s="102" t="str">
        <f t="shared" si="8"/>
        <v/>
      </c>
      <c r="AH28" s="103"/>
      <c r="AI28" s="104"/>
      <c r="AJ28" s="105" t="str">
        <f t="shared" si="9"/>
        <v/>
      </c>
      <c r="AK28" s="106" t="str">
        <f t="shared" si="10"/>
        <v/>
      </c>
      <c r="AM28" s="98"/>
      <c r="AN28" s="98"/>
      <c r="AO28" s="99" t="str">
        <f t="shared" si="12"/>
        <v/>
      </c>
      <c r="AP28" s="100"/>
      <c r="AQ28" s="101" t="str">
        <f t="shared" si="13"/>
        <v/>
      </c>
      <c r="AR28" s="101" t="str">
        <f t="shared" si="14"/>
        <v/>
      </c>
      <c r="AS28" s="102"/>
      <c r="AT28" s="103"/>
      <c r="AU28" s="104"/>
      <c r="AV28" s="105"/>
      <c r="AW28" s="106"/>
      <c r="AY28" s="98"/>
      <c r="AZ28" s="98"/>
      <c r="BA28" s="99" t="str">
        <f t="shared" si="15"/>
        <v/>
      </c>
      <c r="BB28" s="100" t="str">
        <f t="shared" si="16"/>
        <v/>
      </c>
      <c r="BC28" s="101" t="str">
        <f t="shared" si="17"/>
        <v/>
      </c>
      <c r="BD28" s="101" t="str">
        <f t="shared" si="18"/>
        <v/>
      </c>
      <c r="BE28" s="102" t="str">
        <f t="shared" si="19"/>
        <v/>
      </c>
      <c r="BF28" s="103" t="str">
        <f t="shared" si="20"/>
        <v/>
      </c>
      <c r="BG28" s="104" t="str">
        <f t="shared" si="21"/>
        <v/>
      </c>
      <c r="BH28" s="105" t="str">
        <f t="shared" si="22"/>
        <v/>
      </c>
      <c r="BI28" s="106" t="str">
        <f t="shared" si="23"/>
        <v/>
      </c>
      <c r="BK28" s="98"/>
      <c r="BL28" s="98"/>
      <c r="BM28" s="99"/>
      <c r="BN28" s="100"/>
      <c r="BO28" s="101"/>
      <c r="BP28" s="101"/>
      <c r="BQ28" s="102"/>
      <c r="BR28" s="103"/>
      <c r="BS28" s="104"/>
      <c r="BT28" s="105"/>
      <c r="BU28" s="106"/>
      <c r="BW28" s="98"/>
      <c r="BX28" s="98"/>
      <c r="BY28" s="99"/>
      <c r="BZ28" s="100"/>
      <c r="CA28" s="101"/>
      <c r="CB28" s="101"/>
      <c r="CC28" s="102"/>
      <c r="CD28" s="103"/>
      <c r="CE28" s="104"/>
      <c r="CF28" s="105"/>
      <c r="CG28" s="106"/>
      <c r="CI28" s="98"/>
      <c r="CJ28" s="98"/>
      <c r="CK28" s="99"/>
      <c r="CL28" s="100"/>
      <c r="CM28" s="101"/>
      <c r="CN28" s="101"/>
      <c r="CO28" s="102"/>
      <c r="CP28" s="103"/>
      <c r="CQ28" s="104"/>
      <c r="CR28" s="105"/>
      <c r="CS28" s="106"/>
      <c r="CU28" s="98"/>
      <c r="CV28" s="98"/>
      <c r="CW28" s="99"/>
      <c r="CX28" s="100"/>
      <c r="CY28" s="101"/>
      <c r="CZ28" s="101"/>
      <c r="DA28" s="102"/>
      <c r="DB28" s="103"/>
      <c r="DC28" s="104"/>
      <c r="DD28" s="105"/>
      <c r="DE28" s="106"/>
      <c r="DG28" s="98"/>
      <c r="DH28" s="98"/>
      <c r="DI28" s="99"/>
      <c r="DJ28" s="100"/>
      <c r="DK28" s="101"/>
      <c r="DL28" s="101"/>
      <c r="DM28" s="102"/>
      <c r="DN28" s="103"/>
      <c r="DO28" s="104"/>
      <c r="DP28" s="105"/>
      <c r="DQ28" s="106"/>
      <c r="DS28" s="98"/>
      <c r="DT28" s="98"/>
      <c r="DU28" s="99"/>
      <c r="DV28" s="100"/>
      <c r="DW28" s="101"/>
      <c r="DX28" s="101"/>
      <c r="DY28" s="102"/>
      <c r="DZ28" s="103"/>
      <c r="EA28" s="104"/>
      <c r="EB28" s="105"/>
      <c r="EC28" s="106"/>
      <c r="EE28" s="98"/>
      <c r="EF28" s="98"/>
      <c r="EG28" s="99"/>
      <c r="EH28" s="100"/>
      <c r="EI28" s="101"/>
      <c r="EJ28" s="101"/>
      <c r="EK28" s="102"/>
      <c r="EL28" s="103"/>
      <c r="EM28" s="104"/>
      <c r="EN28" s="105"/>
      <c r="EO28" s="106"/>
      <c r="EQ28" s="98"/>
      <c r="ER28" s="98"/>
      <c r="ES28" s="99"/>
      <c r="ET28" s="100"/>
      <c r="EU28" s="101"/>
      <c r="EV28" s="101"/>
      <c r="EW28" s="102"/>
      <c r="EX28" s="103"/>
      <c r="EY28" s="104"/>
      <c r="EZ28" s="105"/>
      <c r="FA28" s="106"/>
      <c r="FC28" s="98"/>
      <c r="FD28" s="98"/>
      <c r="FE28" s="99"/>
      <c r="FF28" s="100"/>
      <c r="FG28" s="101"/>
      <c r="FH28" s="101"/>
      <c r="FI28" s="102"/>
      <c r="FJ28" s="103"/>
      <c r="FK28" s="104"/>
      <c r="FL28" s="105"/>
      <c r="FM28" s="106"/>
      <c r="FO28" s="98"/>
      <c r="FP28" s="98"/>
      <c r="FQ28" s="99"/>
      <c r="FR28" s="100"/>
      <c r="FS28" s="101"/>
      <c r="FT28" s="101"/>
      <c r="FU28" s="102"/>
      <c r="FV28" s="103"/>
      <c r="FW28" s="104"/>
      <c r="FX28" s="105"/>
      <c r="FY28" s="106"/>
      <c r="GA28" s="98"/>
      <c r="GB28" s="98"/>
      <c r="GC28" s="99"/>
      <c r="GD28" s="100"/>
      <c r="GE28" s="101"/>
      <c r="GF28" s="101"/>
      <c r="GG28" s="102"/>
      <c r="GH28" s="103"/>
      <c r="GI28" s="104"/>
      <c r="GJ28" s="105"/>
      <c r="GK28" s="106"/>
      <c r="GM28" s="98"/>
      <c r="GN28" s="98"/>
      <c r="GO28" s="99"/>
      <c r="GP28" s="100"/>
      <c r="GQ28" s="101"/>
      <c r="GR28" s="101"/>
      <c r="GS28" s="102"/>
      <c r="GT28" s="103"/>
      <c r="GU28" s="104"/>
      <c r="GV28" s="105"/>
      <c r="GW28" s="106"/>
      <c r="GY28" s="98"/>
      <c r="GZ28" s="98"/>
      <c r="HA28" s="99"/>
      <c r="HB28" s="100"/>
      <c r="HC28" s="101"/>
      <c r="HD28" s="101"/>
      <c r="HE28" s="102"/>
      <c r="HF28" s="103"/>
      <c r="HG28" s="104"/>
      <c r="HH28" s="105"/>
      <c r="HI28" s="106"/>
      <c r="HK28" s="98"/>
      <c r="HL28" s="98"/>
      <c r="HM28" s="99"/>
      <c r="HN28" s="100"/>
      <c r="HO28" s="101"/>
      <c r="HP28" s="101"/>
      <c r="HQ28" s="102"/>
      <c r="HR28" s="103"/>
      <c r="HS28" s="104"/>
      <c r="HT28" s="105"/>
      <c r="HU28" s="106"/>
      <c r="HW28" s="98"/>
      <c r="HX28" s="98"/>
      <c r="HY28" s="99"/>
      <c r="HZ28" s="100"/>
      <c r="IA28" s="101"/>
      <c r="IB28" s="101"/>
      <c r="IC28" s="102"/>
      <c r="ID28" s="103"/>
      <c r="IE28" s="104"/>
      <c r="IF28" s="105"/>
      <c r="IG28" s="106"/>
      <c r="II28" s="98"/>
      <c r="IJ28" s="98"/>
      <c r="IK28" s="99"/>
      <c r="IL28" s="100"/>
      <c r="IM28" s="101"/>
      <c r="IN28" s="101"/>
      <c r="IO28" s="102"/>
      <c r="IP28" s="103"/>
      <c r="IQ28" s="104"/>
      <c r="IR28" s="105"/>
      <c r="IS28" s="106"/>
      <c r="IU28" s="98"/>
      <c r="IV28" s="98"/>
      <c r="IW28" s="99"/>
      <c r="IX28" s="100"/>
      <c r="IY28" s="101"/>
      <c r="IZ28" s="101"/>
      <c r="JA28" s="102"/>
      <c r="JB28" s="103"/>
      <c r="JC28" s="104"/>
      <c r="JD28" s="105"/>
      <c r="JE28" s="106"/>
      <c r="JG28" s="98"/>
      <c r="JH28" s="98"/>
      <c r="JI28" s="99"/>
      <c r="JJ28" s="100"/>
      <c r="JK28" s="101"/>
      <c r="JL28" s="101"/>
      <c r="JM28" s="102"/>
      <c r="JN28" s="103"/>
      <c r="JO28" s="104"/>
      <c r="JP28" s="105"/>
      <c r="JQ28" s="106"/>
      <c r="JS28" s="98"/>
      <c r="JT28" s="98"/>
      <c r="JU28" s="99"/>
      <c r="JV28" s="100"/>
      <c r="JW28" s="101"/>
      <c r="JX28" s="101"/>
      <c r="JY28" s="102"/>
      <c r="JZ28" s="103"/>
      <c r="KA28" s="104"/>
      <c r="KB28" s="105"/>
      <c r="KC28" s="106"/>
      <c r="KE28" s="98"/>
      <c r="KF28" s="98"/>
    </row>
    <row r="29" spans="1:292" ht="13.5" customHeight="1" x14ac:dyDescent="0.25">
      <c r="A29" s="16"/>
      <c r="B29" s="98" t="s">
        <v>1067</v>
      </c>
      <c r="D29" s="229"/>
      <c r="E29" s="99"/>
      <c r="F29" s="100"/>
      <c r="G29" s="101"/>
      <c r="H29" s="101"/>
      <c r="I29" s="102"/>
      <c r="J29" s="103"/>
      <c r="K29" s="104"/>
      <c r="L29" s="105"/>
      <c r="M29" s="106"/>
      <c r="O29" s="98"/>
      <c r="P29" s="229"/>
      <c r="Q29" s="99"/>
      <c r="R29" s="100"/>
      <c r="S29" s="101"/>
      <c r="T29" s="101"/>
      <c r="U29" s="102"/>
      <c r="V29" s="103"/>
      <c r="W29" s="104"/>
      <c r="X29" s="105"/>
      <c r="Y29" s="106"/>
      <c r="AA29" s="98"/>
      <c r="AB29" s="98"/>
      <c r="AC29" s="99"/>
      <c r="AD29" s="100"/>
      <c r="AE29" s="101"/>
      <c r="AF29" s="101"/>
      <c r="AG29" s="102"/>
      <c r="AH29" s="103"/>
      <c r="AI29" s="104"/>
      <c r="AJ29" s="105"/>
      <c r="AK29" s="106"/>
      <c r="AM29" s="98"/>
      <c r="AN29" s="98"/>
      <c r="AO29" s="99"/>
      <c r="AP29" s="100"/>
      <c r="AQ29" s="101"/>
      <c r="AR29" s="101"/>
      <c r="AS29" s="102"/>
      <c r="AT29" s="103"/>
      <c r="AU29" s="104"/>
      <c r="AV29" s="105"/>
      <c r="AW29" s="106"/>
      <c r="AY29" s="98"/>
      <c r="AZ29" s="98"/>
      <c r="BA29" s="99">
        <f t="shared" si="15"/>
        <v>45291</v>
      </c>
      <c r="BB29" s="100" t="str">
        <f t="shared" si="16"/>
        <v>Varadkar II</v>
      </c>
      <c r="BC29" s="101">
        <f t="shared" si="17"/>
        <v>44912</v>
      </c>
      <c r="BD29" s="101">
        <f t="shared" si="18"/>
        <v>45291</v>
      </c>
      <c r="BE29" s="102" t="str">
        <f t="shared" si="19"/>
        <v>Roderic O'Gorman</v>
      </c>
      <c r="BF29" s="103" t="str">
        <f t="shared" si="20"/>
        <v>1982</v>
      </c>
      <c r="BG29" s="104" t="str">
        <f t="shared" si="21"/>
        <v>male</v>
      </c>
      <c r="BH29" s="105" t="str">
        <f t="shared" si="22"/>
        <v>ie_gp01</v>
      </c>
      <c r="BI29" s="106" t="str">
        <f t="shared" si="23"/>
        <v>O'Gorman_Roderic_1982</v>
      </c>
      <c r="BK29" s="98"/>
      <c r="BL29" s="98" t="s">
        <v>1050</v>
      </c>
      <c r="BM29" s="99"/>
      <c r="BN29" s="100"/>
      <c r="BO29" s="101"/>
      <c r="BP29" s="101"/>
      <c r="BQ29" s="102"/>
      <c r="BR29" s="103"/>
      <c r="BS29" s="104"/>
      <c r="BT29" s="105"/>
      <c r="BU29" s="106"/>
      <c r="BW29" s="98"/>
      <c r="BX29" s="98"/>
      <c r="BY29" s="99"/>
      <c r="BZ29" s="100"/>
      <c r="CA29" s="101"/>
      <c r="CB29" s="101"/>
      <c r="CC29" s="102"/>
      <c r="CD29" s="103"/>
      <c r="CE29" s="104"/>
      <c r="CF29" s="105"/>
      <c r="CG29" s="106"/>
      <c r="CI29" s="98"/>
      <c r="CJ29" s="98"/>
      <c r="CK29" s="99"/>
      <c r="CL29" s="100"/>
      <c r="CM29" s="101"/>
      <c r="CN29" s="101"/>
      <c r="CO29" s="102"/>
      <c r="CP29" s="103"/>
      <c r="CQ29" s="104"/>
      <c r="CR29" s="105"/>
      <c r="CS29" s="106"/>
      <c r="CU29" s="98"/>
      <c r="CV29" s="98"/>
      <c r="CW29" s="99"/>
      <c r="CX29" s="100"/>
      <c r="CY29" s="101"/>
      <c r="CZ29" s="101"/>
      <c r="DA29" s="102"/>
      <c r="DB29" s="103"/>
      <c r="DC29" s="104"/>
      <c r="DD29" s="105"/>
      <c r="DE29" s="106"/>
      <c r="DG29" s="98"/>
      <c r="DH29" s="98"/>
      <c r="DI29" s="99"/>
      <c r="DJ29" s="100"/>
      <c r="DK29" s="101"/>
      <c r="DL29" s="101"/>
      <c r="DM29" s="102"/>
      <c r="DN29" s="103"/>
      <c r="DO29" s="104"/>
      <c r="DP29" s="105"/>
      <c r="DQ29" s="106"/>
      <c r="DS29" s="98"/>
      <c r="DT29" s="98"/>
      <c r="DU29" s="99"/>
      <c r="DV29" s="100"/>
      <c r="DW29" s="101"/>
      <c r="DX29" s="101"/>
      <c r="DY29" s="102"/>
      <c r="DZ29" s="103"/>
      <c r="EA29" s="104"/>
      <c r="EB29" s="105"/>
      <c r="EC29" s="106"/>
      <c r="EE29" s="98"/>
      <c r="EF29" s="98"/>
      <c r="EG29" s="99"/>
      <c r="EH29" s="100"/>
      <c r="EI29" s="101"/>
      <c r="EJ29" s="101"/>
      <c r="EK29" s="102"/>
      <c r="EL29" s="103"/>
      <c r="EM29" s="104"/>
      <c r="EN29" s="105"/>
      <c r="EO29" s="106"/>
      <c r="EQ29" s="98"/>
      <c r="ER29" s="98"/>
      <c r="ES29" s="99"/>
      <c r="ET29" s="100"/>
      <c r="EU29" s="101"/>
      <c r="EV29" s="101"/>
      <c r="EW29" s="102"/>
      <c r="EX29" s="103"/>
      <c r="EY29" s="104"/>
      <c r="EZ29" s="105"/>
      <c r="FA29" s="106"/>
      <c r="FC29" s="98"/>
      <c r="FD29" s="98"/>
      <c r="FE29" s="99"/>
      <c r="FF29" s="100"/>
      <c r="FG29" s="101"/>
      <c r="FH29" s="101"/>
      <c r="FI29" s="102"/>
      <c r="FJ29" s="103"/>
      <c r="FK29" s="104"/>
      <c r="FL29" s="105"/>
      <c r="FM29" s="106"/>
      <c r="FO29" s="98"/>
      <c r="FP29" s="98"/>
      <c r="FQ29" s="99"/>
      <c r="FR29" s="100"/>
      <c r="FS29" s="101"/>
      <c r="FT29" s="101"/>
      <c r="FU29" s="102"/>
      <c r="FV29" s="103"/>
      <c r="FW29" s="104"/>
      <c r="FX29" s="105"/>
      <c r="FY29" s="106"/>
      <c r="GA29" s="98"/>
      <c r="GB29" s="98"/>
      <c r="GC29" s="99"/>
      <c r="GD29" s="100"/>
      <c r="GE29" s="101"/>
      <c r="GF29" s="101"/>
      <c r="GG29" s="102"/>
      <c r="GH29" s="103"/>
      <c r="GI29" s="104"/>
      <c r="GJ29" s="105"/>
      <c r="GK29" s="106"/>
      <c r="GM29" s="98"/>
      <c r="GN29" s="98"/>
      <c r="GO29" s="99"/>
      <c r="GP29" s="100"/>
      <c r="GQ29" s="101"/>
      <c r="GR29" s="101"/>
      <c r="GS29" s="102"/>
      <c r="GT29" s="103"/>
      <c r="GU29" s="104"/>
      <c r="GV29" s="105"/>
      <c r="GW29" s="106"/>
      <c r="GY29" s="98"/>
      <c r="GZ29" s="98"/>
      <c r="HA29" s="99"/>
      <c r="HB29" s="100"/>
      <c r="HC29" s="101"/>
      <c r="HD29" s="101"/>
      <c r="HE29" s="102"/>
      <c r="HF29" s="103"/>
      <c r="HG29" s="104"/>
      <c r="HH29" s="105"/>
      <c r="HI29" s="106"/>
      <c r="HK29" s="98"/>
      <c r="HL29" s="98"/>
      <c r="HM29" s="99"/>
      <c r="HN29" s="100"/>
      <c r="HO29" s="101"/>
      <c r="HP29" s="101"/>
      <c r="HQ29" s="102"/>
      <c r="HR29" s="103"/>
      <c r="HS29" s="104"/>
      <c r="HT29" s="105"/>
      <c r="HU29" s="106"/>
      <c r="HW29" s="98"/>
      <c r="HX29" s="98"/>
      <c r="HY29" s="99"/>
      <c r="HZ29" s="100"/>
      <c r="IA29" s="101"/>
      <c r="IB29" s="101"/>
      <c r="IC29" s="102"/>
      <c r="ID29" s="103"/>
      <c r="IE29" s="104"/>
      <c r="IF29" s="105"/>
      <c r="IG29" s="106"/>
      <c r="II29" s="98"/>
      <c r="IJ29" s="98"/>
      <c r="IK29" s="99"/>
      <c r="IL29" s="100"/>
      <c r="IM29" s="101"/>
      <c r="IN29" s="101"/>
      <c r="IO29" s="102"/>
      <c r="IP29" s="103"/>
      <c r="IQ29" s="104"/>
      <c r="IR29" s="105"/>
      <c r="IS29" s="106"/>
      <c r="IU29" s="98"/>
      <c r="IV29" s="98"/>
      <c r="IW29" s="99"/>
      <c r="IX29" s="100"/>
      <c r="IY29" s="101"/>
      <c r="IZ29" s="101"/>
      <c r="JA29" s="102"/>
      <c r="JB29" s="103"/>
      <c r="JC29" s="104"/>
      <c r="JD29" s="105"/>
      <c r="JE29" s="106"/>
      <c r="JG29" s="98"/>
      <c r="JH29" s="98"/>
      <c r="JI29" s="99"/>
      <c r="JJ29" s="100"/>
      <c r="JK29" s="101"/>
      <c r="JL29" s="101"/>
      <c r="JM29" s="102"/>
      <c r="JN29" s="103"/>
      <c r="JO29" s="104"/>
      <c r="JP29" s="105"/>
      <c r="JQ29" s="106"/>
      <c r="JS29" s="98"/>
      <c r="JT29" s="98"/>
      <c r="JU29" s="99"/>
      <c r="JV29" s="100"/>
      <c r="JW29" s="101"/>
      <c r="JX29" s="101"/>
      <c r="JY29" s="102"/>
      <c r="JZ29" s="103"/>
      <c r="KA29" s="104"/>
      <c r="KB29" s="105"/>
      <c r="KC29" s="106"/>
      <c r="KE29" s="98"/>
      <c r="KF29" s="98"/>
    </row>
    <row r="30" spans="1:292" ht="13.5" customHeight="1" x14ac:dyDescent="0.25">
      <c r="A30" s="16"/>
      <c r="B30" s="98" t="s">
        <v>1006</v>
      </c>
      <c r="D30" s="229"/>
      <c r="E30" s="99"/>
      <c r="F30" s="100"/>
      <c r="G30" s="101"/>
      <c r="H30" s="101"/>
      <c r="I30" s="102"/>
      <c r="J30" s="103"/>
      <c r="K30" s="104"/>
      <c r="L30" s="105"/>
      <c r="M30" s="106"/>
      <c r="O30" s="98"/>
      <c r="P30" s="229"/>
      <c r="Q30" s="99">
        <v>42900</v>
      </c>
      <c r="R30" s="100" t="s">
        <v>989</v>
      </c>
      <c r="S30" s="101">
        <f>IF(U30="","",Q$2)</f>
        <v>42496</v>
      </c>
      <c r="T30" s="101">
        <f>IF(U30="","",Q$3)</f>
        <v>42900</v>
      </c>
      <c r="U30" s="102" t="str">
        <f>IF(AB30="","",IF(ISNUMBER(SEARCH(":",AB30)),MID(AB30,FIND(":",AB30)+2,FIND("(",AB30)-FIND(":",AB30)-3),LEFT(AB30,FIND("(",AB30)-2)))</f>
        <v>Shane Ross</v>
      </c>
      <c r="V30" s="103">
        <v>1973</v>
      </c>
      <c r="W30" s="104" t="s">
        <v>997</v>
      </c>
      <c r="X30" s="105" t="str">
        <f t="shared" si="7"/>
        <v>ie_others01</v>
      </c>
      <c r="Y30" s="106" t="str">
        <f>IF(U30="","",(MID(U30,(SEARCH("^^",SUBSTITUTE(U30," ","^^",LEN(U30)-LEN(SUBSTITUTE(U30," ","")))))+1,99)&amp;"_"&amp;LEFT(U30,FIND(" ",U30)-1)&amp;"_"&amp;V30))</f>
        <v>Ross_Shane_1973</v>
      </c>
      <c r="AA30" s="98"/>
      <c r="AB30" s="98" t="s">
        <v>1017</v>
      </c>
      <c r="AC30" s="99">
        <v>43100</v>
      </c>
      <c r="AD30" s="100" t="s">
        <v>1013</v>
      </c>
      <c r="AE30" s="101">
        <f>IF(AG30="","",AC$2)</f>
        <v>42900</v>
      </c>
      <c r="AF30" s="101">
        <v>43384</v>
      </c>
      <c r="AG30" s="102" t="str">
        <f t="shared" si="8"/>
        <v>Denis Naughten</v>
      </c>
      <c r="AH30" s="103" t="str">
        <f>IF(AN30="","",MID(AN30,FIND("(",AN30)+1,4))</f>
        <v>1973</v>
      </c>
      <c r="AI30" s="104" t="str">
        <f>IF(ISNUMBER(SEARCH("*female*",AN30)),"female",IF(ISNUMBER(SEARCH("*male*",AN30)),"male",""))</f>
        <v>male</v>
      </c>
      <c r="AJ30" s="105" t="str">
        <f t="shared" si="9"/>
        <v>ie_others01</v>
      </c>
      <c r="AK30" s="106" t="str">
        <f t="shared" si="10"/>
        <v>Naughten_Denis_1973</v>
      </c>
      <c r="AM30" s="98" t="s">
        <v>1032</v>
      </c>
      <c r="AN30" s="98" t="s">
        <v>1018</v>
      </c>
      <c r="AO30" s="99">
        <f t="shared" ref="AO30" si="223">IF(AS30="","",AO$3)</f>
        <v>44912</v>
      </c>
      <c r="AP30" s="100" t="str">
        <f>IF(AS30="","",AO$1)</f>
        <v>Martin I</v>
      </c>
      <c r="AQ30" s="101">
        <f t="shared" ref="AQ30" si="224">IF(AS30="","",AO$2)</f>
        <v>44009</v>
      </c>
      <c r="AR30" s="101">
        <f t="shared" ref="AR30" si="225">IF(AS30="","",AO$3)</f>
        <v>44912</v>
      </c>
      <c r="AS30" s="102" t="str">
        <f>IF(AZ30="","",IF(ISNUMBER(SEARCH(":",AZ30)),MID(AZ30,FIND(":",AZ30)+2,FIND("(",AZ30)-FIND(":",AZ30)-3),LEFT(AZ30,FIND("(",AZ30)-2)))</f>
        <v>Éamon Ryan</v>
      </c>
      <c r="AT30" s="103" t="str">
        <f>IF(AZ30="","",MID(AZ30,FIND("(",AZ30)+1,4))</f>
        <v>1963</v>
      </c>
      <c r="AU30" s="104" t="str">
        <f>IF(ISNUMBER(SEARCH("*female*",AZ30)),"female",IF(ISNUMBER(SEARCH("*male*",AZ30)),"male",""))</f>
        <v>male</v>
      </c>
      <c r="AV30" s="105" t="str">
        <f>IF(AZ30="","",IF(ISERROR(MID(AZ30,FIND("male,",AZ30)+6,(FIND(")",AZ30)-(FIND("male,",AZ30)+6))))=TRUE,"missing/error",MID(AZ30,FIND("male,",AZ30)+6,(FIND(")",AZ30)-(FIND("male,",AZ30)+6)))))</f>
        <v>ie_gp01</v>
      </c>
      <c r="AW30" s="106" t="str">
        <f>IF(AS30="","",(MID(AS30,(SEARCH("^^",SUBSTITUTE(AS30," ","^^",LEN(AS30)-LEN(SUBSTITUTE(AS30," ","")))))+1,99)&amp;"_"&amp;LEFT(AS30,FIND(" ",AS30)-1)&amp;"_"&amp;AT30))</f>
        <v>Ryan_Éamon_1963</v>
      </c>
      <c r="AY30" s="98"/>
      <c r="AZ30" s="98" t="s">
        <v>1043</v>
      </c>
      <c r="BA30" s="99">
        <f t="shared" si="15"/>
        <v>45291</v>
      </c>
      <c r="BB30" s="100" t="str">
        <f t="shared" si="16"/>
        <v>Varadkar II</v>
      </c>
      <c r="BC30" s="101">
        <f t="shared" si="17"/>
        <v>44912</v>
      </c>
      <c r="BD30" s="101">
        <f t="shared" si="18"/>
        <v>45291</v>
      </c>
      <c r="BE30" s="102" t="str">
        <f t="shared" si="19"/>
        <v>Éamon Ryan</v>
      </c>
      <c r="BF30" s="103" t="str">
        <f t="shared" si="20"/>
        <v>1963</v>
      </c>
      <c r="BG30" s="104" t="str">
        <f t="shared" si="21"/>
        <v>male</v>
      </c>
      <c r="BH30" s="105" t="str">
        <f t="shared" si="22"/>
        <v>ie_gp01</v>
      </c>
      <c r="BI30" s="106" t="str">
        <f t="shared" si="23"/>
        <v>Ryan_Éamon_1963</v>
      </c>
      <c r="BK30" s="98"/>
      <c r="BL30" s="98" t="s">
        <v>1043</v>
      </c>
      <c r="BM30" s="99"/>
      <c r="BN30" s="100"/>
      <c r="BO30" s="101"/>
      <c r="BP30" s="101"/>
      <c r="BQ30" s="102"/>
      <c r="BR30" s="103"/>
      <c r="BS30" s="104"/>
      <c r="BT30" s="105"/>
      <c r="BU30" s="106"/>
      <c r="BW30" s="98"/>
      <c r="BX30" s="98"/>
      <c r="BY30" s="99"/>
      <c r="BZ30" s="100"/>
      <c r="CA30" s="101"/>
      <c r="CB30" s="101"/>
      <c r="CC30" s="102"/>
      <c r="CD30" s="103"/>
      <c r="CE30" s="104"/>
      <c r="CF30" s="105"/>
      <c r="CG30" s="106"/>
      <c r="CI30" s="98"/>
      <c r="CJ30" s="98"/>
      <c r="CK30" s="99"/>
      <c r="CL30" s="100"/>
      <c r="CM30" s="101"/>
      <c r="CN30" s="101"/>
      <c r="CO30" s="102"/>
      <c r="CP30" s="103"/>
      <c r="CQ30" s="104"/>
      <c r="CR30" s="105"/>
      <c r="CS30" s="106"/>
      <c r="CU30" s="98"/>
      <c r="CV30" s="98"/>
      <c r="CW30" s="99"/>
      <c r="CX30" s="100"/>
      <c r="CY30" s="101"/>
      <c r="CZ30" s="101"/>
      <c r="DA30" s="102"/>
      <c r="DB30" s="103"/>
      <c r="DC30" s="104"/>
      <c r="DD30" s="105"/>
      <c r="DE30" s="106"/>
      <c r="DG30" s="98"/>
      <c r="DH30" s="98"/>
      <c r="DI30" s="99"/>
      <c r="DJ30" s="100"/>
      <c r="DK30" s="101"/>
      <c r="DL30" s="101"/>
      <c r="DM30" s="102"/>
      <c r="DN30" s="103"/>
      <c r="DO30" s="104"/>
      <c r="DP30" s="105"/>
      <c r="DQ30" s="106"/>
      <c r="DS30" s="98"/>
      <c r="DT30" s="98"/>
      <c r="DU30" s="99"/>
      <c r="DV30" s="100"/>
      <c r="DW30" s="101"/>
      <c r="DX30" s="101"/>
      <c r="DY30" s="102"/>
      <c r="DZ30" s="103"/>
      <c r="EA30" s="104"/>
      <c r="EB30" s="105"/>
      <c r="EC30" s="106"/>
      <c r="EE30" s="98"/>
      <c r="EF30" s="98"/>
      <c r="EG30" s="99"/>
      <c r="EH30" s="100"/>
      <c r="EI30" s="101"/>
      <c r="EJ30" s="101"/>
      <c r="EK30" s="102"/>
      <c r="EL30" s="103"/>
      <c r="EM30" s="104"/>
      <c r="EN30" s="105"/>
      <c r="EO30" s="106"/>
      <c r="EQ30" s="98"/>
      <c r="ER30" s="98"/>
      <c r="ES30" s="99"/>
      <c r="ET30" s="100"/>
      <c r="EU30" s="101"/>
      <c r="EV30" s="101"/>
      <c r="EW30" s="102"/>
      <c r="EX30" s="103"/>
      <c r="EY30" s="104"/>
      <c r="EZ30" s="105"/>
      <c r="FA30" s="106"/>
      <c r="FC30" s="98"/>
      <c r="FD30" s="98"/>
      <c r="FE30" s="99"/>
      <c r="FF30" s="100"/>
      <c r="FG30" s="101"/>
      <c r="FH30" s="101"/>
      <c r="FI30" s="102"/>
      <c r="FJ30" s="103"/>
      <c r="FK30" s="104"/>
      <c r="FL30" s="105"/>
      <c r="FM30" s="106"/>
      <c r="FO30" s="98"/>
      <c r="FP30" s="98"/>
      <c r="FQ30" s="99"/>
      <c r="FR30" s="100"/>
      <c r="FS30" s="101"/>
      <c r="FT30" s="101"/>
      <c r="FU30" s="102"/>
      <c r="FV30" s="103"/>
      <c r="FW30" s="104"/>
      <c r="FX30" s="105"/>
      <c r="FY30" s="106"/>
      <c r="GA30" s="98"/>
      <c r="GB30" s="98"/>
      <c r="GC30" s="99"/>
      <c r="GD30" s="100"/>
      <c r="GE30" s="101"/>
      <c r="GF30" s="101"/>
      <c r="GG30" s="102"/>
      <c r="GH30" s="103"/>
      <c r="GI30" s="104"/>
      <c r="GJ30" s="105"/>
      <c r="GK30" s="106"/>
      <c r="GM30" s="98"/>
      <c r="GN30" s="98"/>
      <c r="GO30" s="99"/>
      <c r="GP30" s="100"/>
      <c r="GQ30" s="101"/>
      <c r="GR30" s="101"/>
      <c r="GS30" s="102"/>
      <c r="GT30" s="103"/>
      <c r="GU30" s="104"/>
      <c r="GV30" s="105"/>
      <c r="GW30" s="106"/>
      <c r="GY30" s="98"/>
      <c r="GZ30" s="98"/>
      <c r="HA30" s="99"/>
      <c r="HB30" s="100"/>
      <c r="HC30" s="101"/>
      <c r="HD30" s="101"/>
      <c r="HE30" s="102"/>
      <c r="HF30" s="103"/>
      <c r="HG30" s="104"/>
      <c r="HH30" s="105"/>
      <c r="HI30" s="106"/>
      <c r="HK30" s="98"/>
      <c r="HL30" s="98"/>
      <c r="HM30" s="99"/>
      <c r="HN30" s="100"/>
      <c r="HO30" s="101"/>
      <c r="HP30" s="101"/>
      <c r="HQ30" s="102"/>
      <c r="HR30" s="103"/>
      <c r="HS30" s="104"/>
      <c r="HT30" s="105"/>
      <c r="HU30" s="106"/>
      <c r="HW30" s="98"/>
      <c r="HX30" s="98"/>
      <c r="HY30" s="99"/>
      <c r="HZ30" s="100"/>
      <c r="IA30" s="101"/>
      <c r="IB30" s="101"/>
      <c r="IC30" s="102"/>
      <c r="ID30" s="103"/>
      <c r="IE30" s="104"/>
      <c r="IF30" s="105"/>
      <c r="IG30" s="106"/>
      <c r="II30" s="98"/>
      <c r="IJ30" s="98"/>
      <c r="IK30" s="99"/>
      <c r="IL30" s="100"/>
      <c r="IM30" s="101"/>
      <c r="IN30" s="101"/>
      <c r="IO30" s="102"/>
      <c r="IP30" s="103"/>
      <c r="IQ30" s="104"/>
      <c r="IR30" s="105"/>
      <c r="IS30" s="106"/>
      <c r="IU30" s="98"/>
      <c r="IV30" s="98"/>
      <c r="IW30" s="99"/>
      <c r="IX30" s="100"/>
      <c r="IY30" s="101"/>
      <c r="IZ30" s="101"/>
      <c r="JA30" s="102"/>
      <c r="JB30" s="103"/>
      <c r="JC30" s="104"/>
      <c r="JD30" s="105"/>
      <c r="JE30" s="106"/>
      <c r="JG30" s="98"/>
      <c r="JH30" s="98"/>
      <c r="JI30" s="99"/>
      <c r="JJ30" s="100"/>
      <c r="JK30" s="101"/>
      <c r="JL30" s="101"/>
      <c r="JM30" s="102"/>
      <c r="JN30" s="103"/>
      <c r="JO30" s="104"/>
      <c r="JP30" s="105"/>
      <c r="JQ30" s="106"/>
      <c r="JS30" s="98"/>
      <c r="JT30" s="98"/>
      <c r="JU30" s="99"/>
      <c r="JV30" s="100"/>
      <c r="JW30" s="101"/>
      <c r="JX30" s="101"/>
      <c r="JY30" s="102"/>
      <c r="JZ30" s="103"/>
      <c r="KA30" s="104"/>
      <c r="KB30" s="105"/>
      <c r="KC30" s="106"/>
      <c r="KE30" s="98"/>
      <c r="KF30" s="98"/>
    </row>
    <row r="31" spans="1:292" ht="13.5" customHeight="1" x14ac:dyDescent="0.25">
      <c r="A31" s="16"/>
      <c r="B31" s="98" t="s">
        <v>1006</v>
      </c>
      <c r="D31" s="229"/>
      <c r="E31" s="99"/>
      <c r="F31" s="100"/>
      <c r="G31" s="101"/>
      <c r="H31" s="101"/>
      <c r="I31" s="102"/>
      <c r="J31" s="103"/>
      <c r="K31" s="104"/>
      <c r="L31" s="105"/>
      <c r="M31" s="106"/>
      <c r="O31" s="98"/>
      <c r="P31" s="229"/>
      <c r="Q31" s="99"/>
      <c r="R31" s="100"/>
      <c r="S31" s="101"/>
      <c r="T31" s="101"/>
      <c r="U31" s="102"/>
      <c r="V31" s="103"/>
      <c r="W31" s="104"/>
      <c r="X31" s="105"/>
      <c r="Y31" s="106"/>
      <c r="AA31" s="98"/>
      <c r="AB31" s="98"/>
      <c r="AC31" s="99"/>
      <c r="AD31" s="100"/>
      <c r="AE31" s="101">
        <v>43384</v>
      </c>
      <c r="AF31" s="101">
        <f>IF(AG31="","",AC$3)</f>
        <v>44009</v>
      </c>
      <c r="AG31" s="102" t="str">
        <f t="shared" ref="AG31" si="226">IF(AN31="","",IF(ISNUMBER(SEARCH(":",AN31)),MID(AN31,FIND(":",AN31)+2,FIND("(",AN31)-FIND(":",AN31)-3),LEFT(AN31,FIND("(",AN31)-2)))</f>
        <v>Richard Bruton</v>
      </c>
      <c r="AH31" s="103" t="str">
        <f>IF(AN31="","",MID(AN31,FIND("(",AN31)+1,4))</f>
        <v>1953</v>
      </c>
      <c r="AI31" s="104" t="str">
        <f>IF(ISNUMBER(SEARCH("*female*",AN31)),"female",IF(ISNUMBER(SEARCH("*male*",AN31)),"male",""))</f>
        <v>male</v>
      </c>
      <c r="AJ31" s="105" t="str">
        <f t="shared" ref="AJ31" si="227">IF(AN31="","",IF(ISERROR(MID(AN31,FIND("male,",AN31)+6,(FIND(")",AN31)-(FIND("male,",AN31)+6))))=TRUE,"missing/error",MID(AN31,FIND("male,",AN31)+6,(FIND(")",AN31)-(FIND("male,",AN31)+6)))))</f>
        <v>ie_fg01</v>
      </c>
      <c r="AK31" s="106" t="str">
        <f t="shared" ref="AK31" si="228">IF(AG31="","",(MID(AG31,(SEARCH("^^",SUBSTITUTE(AG31," ","^^",LEN(AG31)-LEN(SUBSTITUTE(AG31," ","")))))+1,99)&amp;"_"&amp;LEFT(AG31,FIND(" ",AG31)-1)&amp;"_"&amp;AH31))</f>
        <v>Bruton_Richard_1953</v>
      </c>
      <c r="AM31" s="98"/>
      <c r="AN31" s="98" t="s">
        <v>726</v>
      </c>
      <c r="AO31" s="99" t="str">
        <f t="shared" si="12"/>
        <v/>
      </c>
      <c r="AP31" s="100"/>
      <c r="AQ31" s="101" t="str">
        <f t="shared" si="13"/>
        <v/>
      </c>
      <c r="AR31" s="101" t="str">
        <f t="shared" si="14"/>
        <v/>
      </c>
      <c r="AS31" s="102"/>
      <c r="AT31" s="103"/>
      <c r="AU31" s="104"/>
      <c r="AV31" s="105"/>
      <c r="AW31" s="106"/>
      <c r="AY31" s="98"/>
      <c r="AZ31" s="98"/>
      <c r="BA31" s="99" t="str">
        <f t="shared" si="15"/>
        <v/>
      </c>
      <c r="BB31" s="100" t="str">
        <f t="shared" si="16"/>
        <v/>
      </c>
      <c r="BC31" s="101" t="str">
        <f t="shared" si="17"/>
        <v/>
      </c>
      <c r="BD31" s="101" t="str">
        <f t="shared" si="18"/>
        <v/>
      </c>
      <c r="BE31" s="102" t="str">
        <f t="shared" si="19"/>
        <v/>
      </c>
      <c r="BF31" s="103" t="str">
        <f t="shared" si="20"/>
        <v/>
      </c>
      <c r="BG31" s="104" t="str">
        <f t="shared" si="21"/>
        <v/>
      </c>
      <c r="BH31" s="105" t="str">
        <f t="shared" si="22"/>
        <v/>
      </c>
      <c r="BI31" s="106" t="str">
        <f t="shared" si="23"/>
        <v/>
      </c>
      <c r="BK31" s="98"/>
      <c r="BL31" s="98"/>
      <c r="BM31" s="99"/>
      <c r="BN31" s="100"/>
      <c r="BO31" s="101"/>
      <c r="BP31" s="101"/>
      <c r="BQ31" s="102"/>
      <c r="BR31" s="103"/>
      <c r="BS31" s="104"/>
      <c r="BT31" s="105"/>
      <c r="BU31" s="106"/>
      <c r="BW31" s="98"/>
      <c r="BX31" s="98"/>
      <c r="BY31" s="99"/>
      <c r="BZ31" s="100"/>
      <c r="CA31" s="101"/>
      <c r="CB31" s="101"/>
      <c r="CC31" s="102"/>
      <c r="CD31" s="103"/>
      <c r="CE31" s="104"/>
      <c r="CF31" s="105"/>
      <c r="CG31" s="106"/>
      <c r="CI31" s="98"/>
      <c r="CJ31" s="98"/>
      <c r="CK31" s="99"/>
      <c r="CL31" s="100"/>
      <c r="CM31" s="101"/>
      <c r="CN31" s="101"/>
      <c r="CO31" s="102"/>
      <c r="CP31" s="103"/>
      <c r="CQ31" s="104"/>
      <c r="CR31" s="105"/>
      <c r="CS31" s="106"/>
      <c r="CU31" s="98"/>
      <c r="CV31" s="98"/>
      <c r="CW31" s="99"/>
      <c r="CX31" s="100"/>
      <c r="CY31" s="101"/>
      <c r="CZ31" s="101"/>
      <c r="DA31" s="102"/>
      <c r="DB31" s="103"/>
      <c r="DC31" s="104"/>
      <c r="DD31" s="105"/>
      <c r="DE31" s="106"/>
      <c r="DG31" s="98"/>
      <c r="DH31" s="98"/>
      <c r="DI31" s="99"/>
      <c r="DJ31" s="100"/>
      <c r="DK31" s="101"/>
      <c r="DL31" s="101"/>
      <c r="DM31" s="102"/>
      <c r="DN31" s="103"/>
      <c r="DO31" s="104"/>
      <c r="DP31" s="105"/>
      <c r="DQ31" s="106"/>
      <c r="DS31" s="98"/>
      <c r="DT31" s="98"/>
      <c r="DU31" s="99"/>
      <c r="DV31" s="100"/>
      <c r="DW31" s="101"/>
      <c r="DX31" s="101"/>
      <c r="DY31" s="102"/>
      <c r="DZ31" s="103"/>
      <c r="EA31" s="104"/>
      <c r="EB31" s="105"/>
      <c r="EC31" s="106"/>
      <c r="EE31" s="98"/>
      <c r="EF31" s="98"/>
      <c r="EG31" s="99"/>
      <c r="EH31" s="100"/>
      <c r="EI31" s="101"/>
      <c r="EJ31" s="101"/>
      <c r="EK31" s="102"/>
      <c r="EL31" s="103"/>
      <c r="EM31" s="104"/>
      <c r="EN31" s="105"/>
      <c r="EO31" s="106"/>
      <c r="EQ31" s="98"/>
      <c r="ER31" s="98"/>
      <c r="ES31" s="99"/>
      <c r="ET31" s="100"/>
      <c r="EU31" s="101"/>
      <c r="EV31" s="101"/>
      <c r="EW31" s="102"/>
      <c r="EX31" s="103"/>
      <c r="EY31" s="104"/>
      <c r="EZ31" s="105"/>
      <c r="FA31" s="106"/>
      <c r="FC31" s="98"/>
      <c r="FD31" s="98"/>
      <c r="FE31" s="99"/>
      <c r="FF31" s="100"/>
      <c r="FG31" s="101"/>
      <c r="FH31" s="101"/>
      <c r="FI31" s="102"/>
      <c r="FJ31" s="103"/>
      <c r="FK31" s="104"/>
      <c r="FL31" s="105"/>
      <c r="FM31" s="106"/>
      <c r="FO31" s="98"/>
      <c r="FP31" s="98"/>
      <c r="FQ31" s="99"/>
      <c r="FR31" s="100"/>
      <c r="FS31" s="101"/>
      <c r="FT31" s="101"/>
      <c r="FU31" s="102"/>
      <c r="FV31" s="103"/>
      <c r="FW31" s="104"/>
      <c r="FX31" s="105"/>
      <c r="FY31" s="106"/>
      <c r="GA31" s="98"/>
      <c r="GB31" s="98"/>
      <c r="GC31" s="99"/>
      <c r="GD31" s="100"/>
      <c r="GE31" s="101"/>
      <c r="GF31" s="101"/>
      <c r="GG31" s="102"/>
      <c r="GH31" s="103"/>
      <c r="GI31" s="104"/>
      <c r="GJ31" s="105"/>
      <c r="GK31" s="106"/>
      <c r="GM31" s="98"/>
      <c r="GN31" s="98"/>
      <c r="GO31" s="99"/>
      <c r="GP31" s="100"/>
      <c r="GQ31" s="101"/>
      <c r="GR31" s="101"/>
      <c r="GS31" s="102"/>
      <c r="GT31" s="103"/>
      <c r="GU31" s="104"/>
      <c r="GV31" s="105"/>
      <c r="GW31" s="106"/>
      <c r="GY31" s="98"/>
      <c r="GZ31" s="98"/>
      <c r="HA31" s="99"/>
      <c r="HB31" s="100"/>
      <c r="HC31" s="101"/>
      <c r="HD31" s="101"/>
      <c r="HE31" s="102"/>
      <c r="HF31" s="103"/>
      <c r="HG31" s="104"/>
      <c r="HH31" s="105"/>
      <c r="HI31" s="106"/>
      <c r="HK31" s="98"/>
      <c r="HL31" s="98"/>
      <c r="HM31" s="99"/>
      <c r="HN31" s="100"/>
      <c r="HO31" s="101"/>
      <c r="HP31" s="101"/>
      <c r="HQ31" s="102"/>
      <c r="HR31" s="103"/>
      <c r="HS31" s="104"/>
      <c r="HT31" s="105"/>
      <c r="HU31" s="106"/>
      <c r="HW31" s="98"/>
      <c r="HX31" s="98"/>
      <c r="HY31" s="99"/>
      <c r="HZ31" s="100"/>
      <c r="IA31" s="101"/>
      <c r="IB31" s="101"/>
      <c r="IC31" s="102"/>
      <c r="ID31" s="103"/>
      <c r="IE31" s="104"/>
      <c r="IF31" s="105"/>
      <c r="IG31" s="106"/>
      <c r="II31" s="98"/>
      <c r="IJ31" s="98"/>
      <c r="IK31" s="99"/>
      <c r="IL31" s="100"/>
      <c r="IM31" s="101"/>
      <c r="IN31" s="101"/>
      <c r="IO31" s="102"/>
      <c r="IP31" s="103"/>
      <c r="IQ31" s="104"/>
      <c r="IR31" s="105"/>
      <c r="IS31" s="106"/>
      <c r="IU31" s="98"/>
      <c r="IV31" s="98"/>
      <c r="IW31" s="99"/>
      <c r="IX31" s="100"/>
      <c r="IY31" s="101"/>
      <c r="IZ31" s="101"/>
      <c r="JA31" s="102"/>
      <c r="JB31" s="103"/>
      <c r="JC31" s="104"/>
      <c r="JD31" s="105"/>
      <c r="JE31" s="106"/>
      <c r="JG31" s="98"/>
      <c r="JH31" s="98"/>
      <c r="JI31" s="99"/>
      <c r="JJ31" s="100"/>
      <c r="JK31" s="101"/>
      <c r="JL31" s="101"/>
      <c r="JM31" s="102"/>
      <c r="JN31" s="103"/>
      <c r="JO31" s="104"/>
      <c r="JP31" s="105"/>
      <c r="JQ31" s="106"/>
      <c r="JS31" s="98"/>
      <c r="JT31" s="98"/>
      <c r="JU31" s="99"/>
      <c r="JV31" s="100"/>
      <c r="JW31" s="101"/>
      <c r="JX31" s="101"/>
      <c r="JY31" s="102"/>
      <c r="JZ31" s="103"/>
      <c r="KA31" s="104"/>
      <c r="KB31" s="105"/>
      <c r="KC31" s="106"/>
      <c r="KE31" s="98"/>
      <c r="KF31" s="98"/>
    </row>
    <row r="32" spans="1:292" ht="13.5" customHeight="1" x14ac:dyDescent="0.25">
      <c r="A32" s="16"/>
      <c r="B32" s="98" t="s">
        <v>655</v>
      </c>
      <c r="D32" s="229"/>
      <c r="E32" s="99">
        <f t="shared" ref="E32:E38" si="229">IF(I32="","",E$3)</f>
        <v>42439</v>
      </c>
      <c r="F32" s="100" t="str">
        <f t="shared" ref="F32:F38" si="230">IF(I32="","",E$1)</f>
        <v>Kenny I</v>
      </c>
      <c r="G32" s="101">
        <f>IF(I32="","",E$2)</f>
        <v>40611</v>
      </c>
      <c r="H32" s="101">
        <v>41831</v>
      </c>
      <c r="I32" s="102" t="str">
        <f t="shared" ref="I32:I38" si="231">IF(P32="","",IF(ISNUMBER(SEARCH(":",P32)),MID(P32,FIND(":",P32)+2,FIND("(",P32)-FIND(":",P32)-3),LEFT(P32,FIND("(",P32)-2)))</f>
        <v>Pat Rabbitte</v>
      </c>
      <c r="J32" s="103" t="str">
        <f t="shared" ref="J32:J38" si="232">IF(P32="","",MID(P32,FIND("(",P32)+1,4))</f>
        <v>1949</v>
      </c>
      <c r="K32" s="104" t="str">
        <f t="shared" ref="K32:K38" si="233">IF(ISNUMBER(SEARCH("*female*",P32)),"female",IF(ISNUMBER(SEARCH("*male*",P32)),"male",""))</f>
        <v>male</v>
      </c>
      <c r="L32" s="105" t="str">
        <f>IF(P32="","",IF(ISERROR(MID(P32,FIND("male,",P32)+6,(FIND(")",P32)-(FIND("male,",P32)+6))))=TRUE,"missing/error",MID(P32,FIND("male,",P32)+6,(FIND(")",P32)-(FIND("male,",P32)+6)))))</f>
        <v>ie_lp01</v>
      </c>
      <c r="M32" s="106" t="str">
        <f t="shared" ref="M32:M38" si="234">IF(I32="","",(MID(I32,(SEARCH("^^",SUBSTITUTE(I32," ","^^",LEN(I32)-LEN(SUBSTITUTE(I32," ","")))))+1,99)&amp;"_"&amp;LEFT(I32,FIND(" ",I32)-1)&amp;"_"&amp;J32))</f>
        <v>Rabbitte_Pat_1949</v>
      </c>
      <c r="O32" s="98"/>
      <c r="P32" s="229" t="s">
        <v>728</v>
      </c>
      <c r="Q32" s="99" t="str">
        <f>IF(U32="","",Q$3)</f>
        <v/>
      </c>
      <c r="R32" s="100" t="str">
        <f>IF(U32="","",Q$1)</f>
        <v/>
      </c>
      <c r="S32" s="101" t="str">
        <f>IF(U32="","",Q$2)</f>
        <v/>
      </c>
      <c r="T32" s="101" t="str">
        <f>IF(U32="","",Q$3)</f>
        <v/>
      </c>
      <c r="U32" s="102" t="str">
        <f>IF(AB32="","",IF(ISNUMBER(SEARCH(":",AB32)),MID(AB32,FIND(":",AB32)+2,FIND("(",AB32)-FIND(":",AB32)-3),LEFT(AB32,FIND("(",AB32)-2)))</f>
        <v/>
      </c>
      <c r="V32" s="103" t="str">
        <f>IF(AB32="","",MID(AB32,FIND("(",AB32)+1,4))</f>
        <v/>
      </c>
      <c r="W32" s="104" t="str">
        <f>IF(ISNUMBER(SEARCH("*female*",AB32)),"female",IF(ISNUMBER(SEARCH("*male*",AB32)),"male",""))</f>
        <v/>
      </c>
      <c r="X32" s="105" t="str">
        <f t="shared" si="7"/>
        <v/>
      </c>
      <c r="Y32" s="106" t="str">
        <f>IF(U32="","",(MID(U32,(SEARCH("^^",SUBSTITUTE(U32," ","^^",LEN(U32)-LEN(SUBSTITUTE(U32," ","")))))+1,99)&amp;"_"&amp;LEFT(U32,FIND(" ",U32)-1)&amp;"_"&amp;V32))</f>
        <v/>
      </c>
      <c r="AA32" s="98"/>
      <c r="AB32" s="98"/>
      <c r="AC32" s="99" t="str">
        <f>IF(AG32="","",AC$3)</f>
        <v/>
      </c>
      <c r="AD32" s="100" t="str">
        <f>IF(AG32="","",AC$1)</f>
        <v/>
      </c>
      <c r="AE32" s="101" t="str">
        <f>IF(AG32="","",AC$2)</f>
        <v/>
      </c>
      <c r="AF32" s="101" t="str">
        <f>IF(AG32="","",AC$3)</f>
        <v/>
      </c>
      <c r="AG32" s="102" t="str">
        <f t="shared" si="8"/>
        <v/>
      </c>
      <c r="AH32" s="103" t="str">
        <f>IF(AN32="","",MID(AN32,FIND("(",AN32)+1,4))</f>
        <v/>
      </c>
      <c r="AI32" s="104" t="str">
        <f>IF(ISNUMBER(SEARCH("*female*",AN32)),"female",IF(ISNUMBER(SEARCH("*male*",AN32)),"male",""))</f>
        <v/>
      </c>
      <c r="AJ32" s="105" t="str">
        <f t="shared" si="9"/>
        <v/>
      </c>
      <c r="AK32" s="106" t="str">
        <f t="shared" si="10"/>
        <v/>
      </c>
      <c r="AM32" s="98"/>
      <c r="AN32" s="98"/>
      <c r="AO32" s="99" t="str">
        <f t="shared" si="12"/>
        <v/>
      </c>
      <c r="AP32" s="100" t="str">
        <f>IF(AS32="","",AO$1)</f>
        <v/>
      </c>
      <c r="AQ32" s="101" t="str">
        <f t="shared" si="13"/>
        <v/>
      </c>
      <c r="AR32" s="101" t="str">
        <f t="shared" si="14"/>
        <v/>
      </c>
      <c r="AS32" s="102" t="str">
        <f>IF(AZ32="","",IF(ISNUMBER(SEARCH(":",AZ32)),MID(AZ32,FIND(":",AZ32)+2,FIND("(",AZ32)-FIND(":",AZ32)-3),LEFT(AZ32,FIND("(",AZ32)-2)))</f>
        <v/>
      </c>
      <c r="AT32" s="103" t="str">
        <f>IF(AZ32="","",MID(AZ32,FIND("(",AZ32)+1,4))</f>
        <v/>
      </c>
      <c r="AU32" s="104" t="str">
        <f>IF(ISNUMBER(SEARCH("*female*",AZ32)),"female",IF(ISNUMBER(SEARCH("*male*",AZ32)),"male",""))</f>
        <v/>
      </c>
      <c r="AV32" s="105" t="str">
        <f>IF(AZ32="","",IF(ISERROR(MID(AZ32,FIND("male,",AZ32)+6,(FIND(")",AZ32)-(FIND("male,",AZ32)+6))))=TRUE,"missing/error",MID(AZ32,FIND("male,",AZ32)+6,(FIND(")",AZ32)-(FIND("male,",AZ32)+6)))))</f>
        <v/>
      </c>
      <c r="AW32" s="106" t="str">
        <f>IF(AS32="","",(MID(AS32,(SEARCH("^^",SUBSTITUTE(AS32," ","^^",LEN(AS32)-LEN(SUBSTITUTE(AS32," ","")))))+1,99)&amp;"_"&amp;LEFT(AS32,FIND(" ",AS32)-1)&amp;"_"&amp;AT32))</f>
        <v/>
      </c>
      <c r="AY32" s="98"/>
      <c r="AZ32" s="98"/>
      <c r="BA32" s="99" t="str">
        <f t="shared" ref="BA32:BA95" si="235">IF(BE32="","",BA$3)</f>
        <v/>
      </c>
      <c r="BB32" s="100" t="str">
        <f t="shared" ref="BB32:BB95" si="236">IF(BE32="","",BA$1)</f>
        <v/>
      </c>
      <c r="BC32" s="101" t="str">
        <f t="shared" ref="BC32:BC95" si="237">IF(BE32="","",BA$2)</f>
        <v/>
      </c>
      <c r="BD32" s="101" t="str">
        <f t="shared" ref="BD32:BD95" si="238">IF(BE32="","",BA$3)</f>
        <v/>
      </c>
      <c r="BE32" s="102" t="str">
        <f t="shared" ref="BE32:BE95" si="239">IF(BL32="","",IF(ISNUMBER(SEARCH(":",BL32)),MID(BL32,FIND(":",BL32)+2,FIND("(",BL32)-FIND(":",BL32)-3),LEFT(BL32,FIND("(",BL32)-2)))</f>
        <v/>
      </c>
      <c r="BF32" s="103" t="str">
        <f t="shared" ref="BF32:BF95" si="240">IF(BL32="","",MID(BL32,FIND("(",BL32)+1,4))</f>
        <v/>
      </c>
      <c r="BG32" s="104" t="str">
        <f t="shared" ref="BG32:BG95" si="241">IF(ISNUMBER(SEARCH("*female*",BL32)),"female",IF(ISNUMBER(SEARCH("*male*",BL32)),"male",""))</f>
        <v/>
      </c>
      <c r="BH32" s="105" t="str">
        <f t="shared" ref="BH32:BH95" si="242">IF(BL32="","",IF(ISERROR(MID(BL32,FIND("male,",BL32)+6,(FIND(")",BL32)-(FIND("male,",BL32)+6))))=TRUE,"missing/error",MID(BL32,FIND("male,",BL32)+6,(FIND(")",BL32)-(FIND("male,",BL32)+6)))))</f>
        <v/>
      </c>
      <c r="BI32" s="106" t="str">
        <f t="shared" ref="BI32:BI95" si="243">IF(BE32="","",(MID(BE32,(SEARCH("^^",SUBSTITUTE(BE32," ","^^",LEN(BE32)-LEN(SUBSTITUTE(BE32," ","")))))+1,99)&amp;"_"&amp;LEFT(BE32,FIND(" ",BE32)-1)&amp;"_"&amp;BF32))</f>
        <v/>
      </c>
      <c r="BK32" s="98"/>
      <c r="BL32" s="98"/>
      <c r="BM32" s="99" t="str">
        <f>IF(BQ32="","",BM$3)</f>
        <v/>
      </c>
      <c r="BN32" s="100" t="str">
        <f>IF(BQ32="","",BM$1)</f>
        <v/>
      </c>
      <c r="BO32" s="101" t="str">
        <f>IF(BQ32="","",BM$2)</f>
        <v/>
      </c>
      <c r="BP32" s="101" t="str">
        <f>IF(BQ32="","",BM$3)</f>
        <v/>
      </c>
      <c r="BQ32" s="102" t="str">
        <f>IF(BX32="","",IF(ISNUMBER(SEARCH(":",BX32)),MID(BX32,FIND(":",BX32)+2,FIND("(",BX32)-FIND(":",BX32)-3),LEFT(BX32,FIND("(",BX32)-2)))</f>
        <v/>
      </c>
      <c r="BR32" s="103" t="str">
        <f>IF(BX32="","",MID(BX32,FIND("(",BX32)+1,4))</f>
        <v/>
      </c>
      <c r="BS32" s="104" t="str">
        <f>IF(ISNUMBER(SEARCH("*female*",BX32)),"female",IF(ISNUMBER(SEARCH("*male*",BX32)),"male",""))</f>
        <v/>
      </c>
      <c r="BT32" s="105" t="str">
        <f>IF(BX32="","",IF(ISERROR(MID(BX32,FIND("male,",BX32)+6,(FIND(")",BX32)-(FIND("male,",BX32)+6))))=TRUE,"missing/error",MID(BX32,FIND("male,",BX32)+6,(FIND(")",BX32)-(FIND("male,",BX32)+6)))))</f>
        <v/>
      </c>
      <c r="BU32" s="106" t="str">
        <f>IF(BQ32="","",(MID(BQ32,(SEARCH("^^",SUBSTITUTE(BQ32," ","^^",LEN(BQ32)-LEN(SUBSTITUTE(BQ32," ","")))))+1,99)&amp;"_"&amp;LEFT(BQ32,FIND(" ",BQ32)-1)&amp;"_"&amp;BR32))</f>
        <v/>
      </c>
      <c r="BW32" s="98"/>
      <c r="BX32" s="98"/>
      <c r="BY32" s="99" t="str">
        <f>IF(CC32="","",BY$3)</f>
        <v/>
      </c>
      <c r="BZ32" s="100" t="str">
        <f>IF(CC32="","",BY$1)</f>
        <v/>
      </c>
      <c r="CA32" s="101" t="str">
        <f>IF(CC32="","",BY$2)</f>
        <v/>
      </c>
      <c r="CB32" s="101" t="str">
        <f>IF(CC32="","",BY$3)</f>
        <v/>
      </c>
      <c r="CC32" s="102" t="str">
        <f>IF(CJ32="","",IF(ISNUMBER(SEARCH(":",CJ32)),MID(CJ32,FIND(":",CJ32)+2,FIND("(",CJ32)-FIND(":",CJ32)-3),LEFT(CJ32,FIND("(",CJ32)-2)))</f>
        <v/>
      </c>
      <c r="CD32" s="103" t="str">
        <f>IF(CJ32="","",MID(CJ32,FIND("(",CJ32)+1,4))</f>
        <v/>
      </c>
      <c r="CE32" s="104" t="str">
        <f>IF(ISNUMBER(SEARCH("*female*",CJ32)),"female",IF(ISNUMBER(SEARCH("*male*",CJ32)),"male",""))</f>
        <v/>
      </c>
      <c r="CF32" s="105" t="str">
        <f>IF(CJ32="","",IF(ISERROR(MID(CJ32,FIND("male,",CJ32)+6,(FIND(")",CJ32)-(FIND("male,",CJ32)+6))))=TRUE,"missing/error",MID(CJ32,FIND("male,",CJ32)+6,(FIND(")",CJ32)-(FIND("male,",CJ32)+6)))))</f>
        <v/>
      </c>
      <c r="CG32" s="106" t="str">
        <f>IF(CC32="","",(MID(CC32,(SEARCH("^^",SUBSTITUTE(CC32," ","^^",LEN(CC32)-LEN(SUBSTITUTE(CC32," ","")))))+1,99)&amp;"_"&amp;LEFT(CC32,FIND(" ",CC32)-1)&amp;"_"&amp;CD32))</f>
        <v/>
      </c>
      <c r="CI32" s="98"/>
      <c r="CJ32" s="98"/>
      <c r="CK32" s="99" t="str">
        <f>IF(CO32="","",CK$3)</f>
        <v/>
      </c>
      <c r="CL32" s="100" t="str">
        <f>IF(CO32="","",CK$1)</f>
        <v/>
      </c>
      <c r="CM32" s="101" t="str">
        <f>IF(CO32="","",CK$2)</f>
        <v/>
      </c>
      <c r="CN32" s="101" t="str">
        <f>IF(CO32="","",CK$3)</f>
        <v/>
      </c>
      <c r="CO32" s="102" t="str">
        <f>IF(CV32="","",IF(ISNUMBER(SEARCH(":",CV32)),MID(CV32,FIND(":",CV32)+2,FIND("(",CV32)-FIND(":",CV32)-3),LEFT(CV32,FIND("(",CV32)-2)))</f>
        <v/>
      </c>
      <c r="CP32" s="103" t="str">
        <f>IF(CV32="","",MID(CV32,FIND("(",CV32)+1,4))</f>
        <v/>
      </c>
      <c r="CQ32" s="104" t="str">
        <f>IF(ISNUMBER(SEARCH("*female*",CV32)),"female",IF(ISNUMBER(SEARCH("*male*",CV32)),"male",""))</f>
        <v/>
      </c>
      <c r="CR32" s="105" t="str">
        <f>IF(CV32="","",IF(ISERROR(MID(CV32,FIND("male,",CV32)+6,(FIND(")",CV32)-(FIND("male,",CV32)+6))))=TRUE,"missing/error",MID(CV32,FIND("male,",CV32)+6,(FIND(")",CV32)-(FIND("male,",CV32)+6)))))</f>
        <v/>
      </c>
      <c r="CS32" s="106" t="str">
        <f>IF(CO32="","",(MID(CO32,(SEARCH("^^",SUBSTITUTE(CO32," ","^^",LEN(CO32)-LEN(SUBSTITUTE(CO32," ","")))))+1,99)&amp;"_"&amp;LEFT(CO32,FIND(" ",CO32)-1)&amp;"_"&amp;CP32))</f>
        <v/>
      </c>
      <c r="CU32" s="98"/>
      <c r="CV32" s="98"/>
      <c r="CW32" s="99" t="str">
        <f>IF(DA32="","",CW$3)</f>
        <v/>
      </c>
      <c r="CX32" s="100" t="str">
        <f>IF(DA32="","",CW$1)</f>
        <v/>
      </c>
      <c r="CY32" s="101" t="str">
        <f>IF(DA32="","",CW$2)</f>
        <v/>
      </c>
      <c r="CZ32" s="101" t="str">
        <f>IF(DA32="","",CW$3)</f>
        <v/>
      </c>
      <c r="DA32" s="102" t="str">
        <f>IF(DH32="","",IF(ISNUMBER(SEARCH(":",DH32)),MID(DH32,FIND(":",DH32)+2,FIND("(",DH32)-FIND(":",DH32)-3),LEFT(DH32,FIND("(",DH32)-2)))</f>
        <v/>
      </c>
      <c r="DB32" s="103" t="str">
        <f>IF(DH32="","",MID(DH32,FIND("(",DH32)+1,4))</f>
        <v/>
      </c>
      <c r="DC32" s="104" t="str">
        <f>IF(ISNUMBER(SEARCH("*female*",DH32)),"female",IF(ISNUMBER(SEARCH("*male*",DH32)),"male",""))</f>
        <v/>
      </c>
      <c r="DD32" s="105" t="str">
        <f>IF(DH32="","",IF(ISERROR(MID(DH32,FIND("male,",DH32)+6,(FIND(")",DH32)-(FIND("male,",DH32)+6))))=TRUE,"missing/error",MID(DH32,FIND("male,",DH32)+6,(FIND(")",DH32)-(FIND("male,",DH32)+6)))))</f>
        <v/>
      </c>
      <c r="DE32" s="106" t="str">
        <f>IF(DA32="","",(MID(DA32,(SEARCH("^^",SUBSTITUTE(DA32," ","^^",LEN(DA32)-LEN(SUBSTITUTE(DA32," ","")))))+1,99)&amp;"_"&amp;LEFT(DA32,FIND(" ",DA32)-1)&amp;"_"&amp;DB32))</f>
        <v/>
      </c>
      <c r="DG32" s="98"/>
      <c r="DH32" s="98"/>
      <c r="DI32" s="99" t="str">
        <f>IF(DM32="","",DI$3)</f>
        <v/>
      </c>
      <c r="DJ32" s="100" t="str">
        <f>IF(DM32="","",DI$1)</f>
        <v/>
      </c>
      <c r="DK32" s="101" t="str">
        <f>IF(DM32="","",DI$2)</f>
        <v/>
      </c>
      <c r="DL32" s="101" t="str">
        <f>IF(DM32="","",DI$3)</f>
        <v/>
      </c>
      <c r="DM32" s="102" t="str">
        <f>IF(DT32="","",IF(ISNUMBER(SEARCH(":",DT32)),MID(DT32,FIND(":",DT32)+2,FIND("(",DT32)-FIND(":",DT32)-3),LEFT(DT32,FIND("(",DT32)-2)))</f>
        <v/>
      </c>
      <c r="DN32" s="103" t="str">
        <f>IF(DT32="","",MID(DT32,FIND("(",DT32)+1,4))</f>
        <v/>
      </c>
      <c r="DO32" s="104" t="str">
        <f>IF(ISNUMBER(SEARCH("*female*",DT32)),"female",IF(ISNUMBER(SEARCH("*male*",DT32)),"male",""))</f>
        <v/>
      </c>
      <c r="DP32" s="105" t="str">
        <f>IF(DT32="","",IF(ISERROR(MID(DT32,FIND("male,",DT32)+6,(FIND(")",DT32)-(FIND("male,",DT32)+6))))=TRUE,"missing/error",MID(DT32,FIND("male,",DT32)+6,(FIND(")",DT32)-(FIND("male,",DT32)+6)))))</f>
        <v/>
      </c>
      <c r="DQ32" s="106" t="str">
        <f>IF(DM32="","",(MID(DM32,(SEARCH("^^",SUBSTITUTE(DM32," ","^^",LEN(DM32)-LEN(SUBSTITUTE(DM32," ","")))))+1,99)&amp;"_"&amp;LEFT(DM32,FIND(" ",DM32)-1)&amp;"_"&amp;DN32))</f>
        <v/>
      </c>
      <c r="DS32" s="98"/>
      <c r="DT32" s="98"/>
      <c r="DU32" s="99" t="str">
        <f>IF(DY32="","",DU$3)</f>
        <v/>
      </c>
      <c r="DV32" s="100" t="str">
        <f>IF(DY32="","",DU$1)</f>
        <v/>
      </c>
      <c r="DW32" s="101" t="str">
        <f>IF(DY32="","",DU$2)</f>
        <v/>
      </c>
      <c r="DX32" s="101" t="str">
        <f>IF(DY32="","",DU$3)</f>
        <v/>
      </c>
      <c r="DY32" s="102" t="str">
        <f>IF(EF32="","",IF(ISNUMBER(SEARCH(":",EF32)),MID(EF32,FIND(":",EF32)+2,FIND("(",EF32)-FIND(":",EF32)-3),LEFT(EF32,FIND("(",EF32)-2)))</f>
        <v/>
      </c>
      <c r="DZ32" s="103" t="str">
        <f>IF(EF32="","",MID(EF32,FIND("(",EF32)+1,4))</f>
        <v/>
      </c>
      <c r="EA32" s="104" t="str">
        <f>IF(ISNUMBER(SEARCH("*female*",EF32)),"female",IF(ISNUMBER(SEARCH("*male*",EF32)),"male",""))</f>
        <v/>
      </c>
      <c r="EB32" s="105" t="str">
        <f>IF(EF32="","",IF(ISERROR(MID(EF32,FIND("male,",EF32)+6,(FIND(")",EF32)-(FIND("male,",EF32)+6))))=TRUE,"missing/error",MID(EF32,FIND("male,",EF32)+6,(FIND(")",EF32)-(FIND("male,",EF32)+6)))))</f>
        <v/>
      </c>
      <c r="EC32" s="106" t="str">
        <f>IF(DY32="","",(MID(DY32,(SEARCH("^^",SUBSTITUTE(DY32," ","^^",LEN(DY32)-LEN(SUBSTITUTE(DY32," ","")))))+1,99)&amp;"_"&amp;LEFT(DY32,FIND(" ",DY32)-1)&amp;"_"&amp;DZ32))</f>
        <v/>
      </c>
      <c r="EE32" s="98"/>
      <c r="EF32" s="98"/>
      <c r="EG32" s="99" t="str">
        <f>IF(EK32="","",EG$3)</f>
        <v/>
      </c>
      <c r="EH32" s="100" t="str">
        <f>IF(EK32="","",EG$1)</f>
        <v/>
      </c>
      <c r="EI32" s="101" t="str">
        <f>IF(EK32="","",EG$2)</f>
        <v/>
      </c>
      <c r="EJ32" s="101" t="str">
        <f>IF(EK32="","",EG$3)</f>
        <v/>
      </c>
      <c r="EK32" s="102" t="str">
        <f>IF(ER32="","",IF(ISNUMBER(SEARCH(":",ER32)),MID(ER32,FIND(":",ER32)+2,FIND("(",ER32)-FIND(":",ER32)-3),LEFT(ER32,FIND("(",ER32)-2)))</f>
        <v/>
      </c>
      <c r="EL32" s="103" t="str">
        <f>IF(ER32="","",MID(ER32,FIND("(",ER32)+1,4))</f>
        <v/>
      </c>
      <c r="EM32" s="104" t="str">
        <f>IF(ISNUMBER(SEARCH("*female*",ER32)),"female",IF(ISNUMBER(SEARCH("*male*",ER32)),"male",""))</f>
        <v/>
      </c>
      <c r="EN32" s="105" t="str">
        <f>IF(ER32="","",IF(ISERROR(MID(ER32,FIND("male,",ER32)+6,(FIND(")",ER32)-(FIND("male,",ER32)+6))))=TRUE,"missing/error",MID(ER32,FIND("male,",ER32)+6,(FIND(")",ER32)-(FIND("male,",ER32)+6)))))</f>
        <v/>
      </c>
      <c r="EO32" s="106" t="str">
        <f>IF(EK32="","",(MID(EK32,(SEARCH("^^",SUBSTITUTE(EK32," ","^^",LEN(EK32)-LEN(SUBSTITUTE(EK32," ","")))))+1,99)&amp;"_"&amp;LEFT(EK32,FIND(" ",EK32)-1)&amp;"_"&amp;EL32))</f>
        <v/>
      </c>
      <c r="EQ32" s="98"/>
      <c r="ER32" s="98"/>
      <c r="ES32" s="99" t="str">
        <f>IF(EW32="","",ES$3)</f>
        <v/>
      </c>
      <c r="ET32" s="100" t="str">
        <f>IF(EW32="","",ES$1)</f>
        <v/>
      </c>
      <c r="EU32" s="101" t="str">
        <f>IF(EW32="","",ES$2)</f>
        <v/>
      </c>
      <c r="EV32" s="101" t="str">
        <f>IF(EW32="","",ES$3)</f>
        <v/>
      </c>
      <c r="EW32" s="102" t="str">
        <f>IF(FD32="","",IF(ISNUMBER(SEARCH(":",FD32)),MID(FD32,FIND(":",FD32)+2,FIND("(",FD32)-FIND(":",FD32)-3),LEFT(FD32,FIND("(",FD32)-2)))</f>
        <v/>
      </c>
      <c r="EX32" s="103" t="str">
        <f>IF(FD32="","",MID(FD32,FIND("(",FD32)+1,4))</f>
        <v/>
      </c>
      <c r="EY32" s="104" t="str">
        <f>IF(ISNUMBER(SEARCH("*female*",FD32)),"female",IF(ISNUMBER(SEARCH("*male*",FD32)),"male",""))</f>
        <v/>
      </c>
      <c r="EZ32" s="105" t="str">
        <f>IF(FD32="","",IF(ISERROR(MID(FD32,FIND("male,",FD32)+6,(FIND(")",FD32)-(FIND("male,",FD32)+6))))=TRUE,"missing/error",MID(FD32,FIND("male,",FD32)+6,(FIND(")",FD32)-(FIND("male,",FD32)+6)))))</f>
        <v/>
      </c>
      <c r="FA32" s="106" t="str">
        <f>IF(EW32="","",(MID(EW32,(SEARCH("^^",SUBSTITUTE(EW32," ","^^",LEN(EW32)-LEN(SUBSTITUTE(EW32," ","")))))+1,99)&amp;"_"&amp;LEFT(EW32,FIND(" ",EW32)-1)&amp;"_"&amp;EX32))</f>
        <v/>
      </c>
      <c r="FC32" s="98"/>
      <c r="FD32" s="98"/>
      <c r="FE32" s="99" t="str">
        <f>IF(FI32="","",FE$3)</f>
        <v/>
      </c>
      <c r="FF32" s="100" t="str">
        <f>IF(FI32="","",FE$1)</f>
        <v/>
      </c>
      <c r="FG32" s="101" t="str">
        <f>IF(FI32="","",FE$2)</f>
        <v/>
      </c>
      <c r="FH32" s="101" t="str">
        <f>IF(FI32="","",FE$3)</f>
        <v/>
      </c>
      <c r="FI32" s="102" t="str">
        <f>IF(FP32="","",IF(ISNUMBER(SEARCH(":",FP32)),MID(FP32,FIND(":",FP32)+2,FIND("(",FP32)-FIND(":",FP32)-3),LEFT(FP32,FIND("(",FP32)-2)))</f>
        <v/>
      </c>
      <c r="FJ32" s="103" t="str">
        <f>IF(FP32="","",MID(FP32,FIND("(",FP32)+1,4))</f>
        <v/>
      </c>
      <c r="FK32" s="104" t="str">
        <f>IF(ISNUMBER(SEARCH("*female*",FP32)),"female",IF(ISNUMBER(SEARCH("*male*",FP32)),"male",""))</f>
        <v/>
      </c>
      <c r="FL32" s="105" t="str">
        <f>IF(FP32="","",IF(ISERROR(MID(FP32,FIND("male,",FP32)+6,(FIND(")",FP32)-(FIND("male,",FP32)+6))))=TRUE,"missing/error",MID(FP32,FIND("male,",FP32)+6,(FIND(")",FP32)-(FIND("male,",FP32)+6)))))</f>
        <v/>
      </c>
      <c r="FM32" s="106" t="str">
        <f>IF(FI32="","",(MID(FI32,(SEARCH("^^",SUBSTITUTE(FI32," ","^^",LEN(FI32)-LEN(SUBSTITUTE(FI32," ","")))))+1,99)&amp;"_"&amp;LEFT(FI32,FIND(" ",FI32)-1)&amp;"_"&amp;FJ32))</f>
        <v/>
      </c>
      <c r="FO32" s="98"/>
      <c r="FP32" s="98"/>
      <c r="FQ32" s="99" t="str">
        <f>IF(FU32="","",#REF!)</f>
        <v/>
      </c>
      <c r="FR32" s="100" t="str">
        <f>IF(FU32="","",FQ$1)</f>
        <v/>
      </c>
      <c r="FS32" s="101" t="str">
        <f>IF(FU32="","",FQ$2)</f>
        <v/>
      </c>
      <c r="FT32" s="101" t="str">
        <f>IF(FU32="","",FQ$3)</f>
        <v/>
      </c>
      <c r="FU32" s="102" t="str">
        <f>IF(GB32="","",IF(ISNUMBER(SEARCH(":",GB32)),MID(GB32,FIND(":",GB32)+2,FIND("(",GB32)-FIND(":",GB32)-3),LEFT(GB32,FIND("(",GB32)-2)))</f>
        <v/>
      </c>
      <c r="FV32" s="103" t="str">
        <f>IF(GB32="","",MID(GB32,FIND("(",GB32)+1,4))</f>
        <v/>
      </c>
      <c r="FW32" s="104" t="str">
        <f>IF(ISNUMBER(SEARCH("*female*",GB32)),"female",IF(ISNUMBER(SEARCH("*male*",GB32)),"male",""))</f>
        <v/>
      </c>
      <c r="FX32" s="105" t="str">
        <f>IF(GB32="","",IF(ISERROR(MID(GB32,FIND("male,",GB32)+6,(FIND(")",GB32)-(FIND("male,",GB32)+6))))=TRUE,"missing/error",MID(GB32,FIND("male,",GB32)+6,(FIND(")",GB32)-(FIND("male,",GB32)+6)))))</f>
        <v/>
      </c>
      <c r="FY32" s="106" t="str">
        <f>IF(FU32="","",(MID(FU32,(SEARCH("^^",SUBSTITUTE(FU32," ","^^",LEN(FU32)-LEN(SUBSTITUTE(FU32," ","")))))+1,99)&amp;"_"&amp;LEFT(FU32,FIND(" ",FU32)-1)&amp;"_"&amp;FV32))</f>
        <v/>
      </c>
      <c r="GA32" s="98"/>
      <c r="GB32" s="98"/>
      <c r="GC32" s="99" t="str">
        <f>IF(GG32="","",GC$3)</f>
        <v/>
      </c>
      <c r="GD32" s="100" t="str">
        <f>IF(GG32="","",GC$1)</f>
        <v/>
      </c>
      <c r="GE32" s="101" t="str">
        <f>IF(GG32="","",GC$2)</f>
        <v/>
      </c>
      <c r="GF32" s="101" t="str">
        <f>IF(GG32="","",GC$3)</f>
        <v/>
      </c>
      <c r="GG32" s="102" t="str">
        <f>IF(GN32="","",IF(ISNUMBER(SEARCH(":",GN32)),MID(GN32,FIND(":",GN32)+2,FIND("(",GN32)-FIND(":",GN32)-3),LEFT(GN32,FIND("(",GN32)-2)))</f>
        <v/>
      </c>
      <c r="GH32" s="103" t="str">
        <f>IF(GN32="","",MID(GN32,FIND("(",GN32)+1,4))</f>
        <v/>
      </c>
      <c r="GI32" s="104" t="str">
        <f>IF(ISNUMBER(SEARCH("*female*",GN32)),"female",IF(ISNUMBER(SEARCH("*male*",GN32)),"male",""))</f>
        <v/>
      </c>
      <c r="GJ32" s="105" t="str">
        <f>IF(GN32="","",IF(ISERROR(MID(GN32,FIND("male,",GN32)+6,(FIND(")",GN32)-(FIND("male,",GN32)+6))))=TRUE,"missing/error",MID(GN32,FIND("male,",GN32)+6,(FIND(")",GN32)-(FIND("male,",GN32)+6)))))</f>
        <v/>
      </c>
      <c r="GK32" s="106" t="str">
        <f>IF(GG32="","",(MID(GG32,(SEARCH("^^",SUBSTITUTE(GG32," ","^^",LEN(GG32)-LEN(SUBSTITUTE(GG32," ","")))))+1,99)&amp;"_"&amp;LEFT(GG32,FIND(" ",GG32)-1)&amp;"_"&amp;GH32))</f>
        <v/>
      </c>
      <c r="GM32" s="98"/>
      <c r="GN32" s="98" t="s">
        <v>291</v>
      </c>
      <c r="GO32" s="99" t="str">
        <f>IF(GS32="","",GO$3)</f>
        <v/>
      </c>
      <c r="GP32" s="100" t="str">
        <f>IF(GS32="","",GO$1)</f>
        <v/>
      </c>
      <c r="GQ32" s="101" t="str">
        <f>IF(GS32="","",GO$2)</f>
        <v/>
      </c>
      <c r="GR32" s="101" t="str">
        <f>IF(GS32="","",GO$3)</f>
        <v/>
      </c>
      <c r="GS32" s="102" t="str">
        <f>IF(GZ32="","",IF(ISNUMBER(SEARCH(":",GZ32)),MID(GZ32,FIND(":",GZ32)+2,FIND("(",GZ32)-FIND(":",GZ32)-3),LEFT(GZ32,FIND("(",GZ32)-2)))</f>
        <v/>
      </c>
      <c r="GT32" s="103" t="str">
        <f>IF(GZ32="","",MID(GZ32,FIND("(",GZ32)+1,4))</f>
        <v/>
      </c>
      <c r="GU32" s="104" t="str">
        <f>IF(ISNUMBER(SEARCH("*female*",GZ32)),"female",IF(ISNUMBER(SEARCH("*male*",GZ32)),"male",""))</f>
        <v/>
      </c>
      <c r="GV32" s="105" t="str">
        <f>IF(GZ32="","",IF(ISERROR(MID(GZ32,FIND("male,",GZ32)+6,(FIND(")",GZ32)-(FIND("male,",GZ32)+6))))=TRUE,"missing/error",MID(GZ32,FIND("male,",GZ32)+6,(FIND(")",GZ32)-(FIND("male,",GZ32)+6)))))</f>
        <v/>
      </c>
      <c r="GW32" s="106" t="str">
        <f>IF(GS32="","",(MID(GS32,(SEARCH("^^",SUBSTITUTE(GS32," ","^^",LEN(GS32)-LEN(SUBSTITUTE(GS32," ","")))))+1,99)&amp;"_"&amp;LEFT(GS32,FIND(" ",GS32)-1)&amp;"_"&amp;GT32))</f>
        <v/>
      </c>
      <c r="GY32" s="98"/>
      <c r="GZ32" s="98"/>
      <c r="HA32" s="99" t="str">
        <f>IF(HE32="","",HA$3)</f>
        <v/>
      </c>
      <c r="HB32" s="100" t="str">
        <f>IF(HE32="","",HA$1)</f>
        <v/>
      </c>
      <c r="HC32" s="101" t="str">
        <f>IF(HE32="","",HA$2)</f>
        <v/>
      </c>
      <c r="HD32" s="101" t="str">
        <f>IF(HE32="","",HA$3)</f>
        <v/>
      </c>
      <c r="HE32" s="102" t="str">
        <f>IF(HL32="","",IF(ISNUMBER(SEARCH(":",HL32)),MID(HL32,FIND(":",HL32)+2,FIND("(",HL32)-FIND(":",HL32)-3),LEFT(HL32,FIND("(",HL32)-2)))</f>
        <v/>
      </c>
      <c r="HF32" s="103" t="str">
        <f>IF(HL32="","",MID(HL32,FIND("(",HL32)+1,4))</f>
        <v/>
      </c>
      <c r="HG32" s="104" t="str">
        <f>IF(ISNUMBER(SEARCH("*female*",HL32)),"female",IF(ISNUMBER(SEARCH("*male*",HL32)),"male",""))</f>
        <v/>
      </c>
      <c r="HH32" s="105" t="str">
        <f>IF(HL32="","",IF(ISERROR(MID(HL32,FIND("male,",HL32)+6,(FIND(")",HL32)-(FIND("male,",HL32)+6))))=TRUE,"missing/error",MID(HL32,FIND("male,",HL32)+6,(FIND(")",HL32)-(FIND("male,",HL32)+6)))))</f>
        <v/>
      </c>
      <c r="HI32" s="106" t="str">
        <f>IF(HE32="","",(MID(HE32,(SEARCH("^^",SUBSTITUTE(HE32," ","^^",LEN(HE32)-LEN(SUBSTITUTE(HE32," ","")))))+1,99)&amp;"_"&amp;LEFT(HE32,FIND(" ",HE32)-1)&amp;"_"&amp;HF32))</f>
        <v/>
      </c>
      <c r="HK32" s="98"/>
      <c r="HL32" s="98" t="s">
        <v>291</v>
      </c>
      <c r="HM32" s="99" t="str">
        <f>IF(HQ32="","",HM$3)</f>
        <v/>
      </c>
      <c r="HN32" s="100" t="str">
        <f>IF(HQ32="","",HM$1)</f>
        <v/>
      </c>
      <c r="HO32" s="101" t="str">
        <f>IF(HQ32="","",HM$2)</f>
        <v/>
      </c>
      <c r="HP32" s="101" t="str">
        <f>IF(HQ32="","",HM$3)</f>
        <v/>
      </c>
      <c r="HQ32" s="102" t="str">
        <f>IF(HX32="","",IF(ISNUMBER(SEARCH(":",HX32)),MID(HX32,FIND(":",HX32)+2,FIND("(",HX32)-FIND(":",HX32)-3),LEFT(HX32,FIND("(",HX32)-2)))</f>
        <v/>
      </c>
      <c r="HR32" s="103" t="str">
        <f>IF(HX32="","",MID(HX32,FIND("(",HX32)+1,4))</f>
        <v/>
      </c>
      <c r="HS32" s="104" t="str">
        <f>IF(ISNUMBER(SEARCH("*female*",HX32)),"female",IF(ISNUMBER(SEARCH("*male*",HX32)),"male",""))</f>
        <v/>
      </c>
      <c r="HT32" s="105" t="str">
        <f>IF(HX32="","",IF(ISERROR(MID(HX32,FIND("male,",HX32)+6,(FIND(")",HX32)-(FIND("male,",HX32)+6))))=TRUE,"missing/error",MID(HX32,FIND("male,",HX32)+6,(FIND(")",HX32)-(FIND("male,",HX32)+6)))))</f>
        <v/>
      </c>
      <c r="HU32" s="106" t="str">
        <f>IF(HQ32="","",(MID(HQ32,(SEARCH("^^",SUBSTITUTE(HQ32," ","^^",LEN(HQ32)-LEN(SUBSTITUTE(HQ32," ","")))))+1,99)&amp;"_"&amp;LEFT(HQ32,FIND(" ",HQ32)-1)&amp;"_"&amp;HR32))</f>
        <v/>
      </c>
      <c r="HW32" s="98"/>
      <c r="HX32" s="98"/>
      <c r="HY32" s="99" t="str">
        <f>IF(IC32="","",HY$3)</f>
        <v/>
      </c>
      <c r="HZ32" s="100" t="str">
        <f>IF(IC32="","",HY$1)</f>
        <v/>
      </c>
      <c r="IA32" s="101" t="str">
        <f>IF(IC32="","",HY$2)</f>
        <v/>
      </c>
      <c r="IB32" s="101" t="str">
        <f>IF(IC32="","",HY$3)</f>
        <v/>
      </c>
      <c r="IC32" s="102" t="str">
        <f>IF(IJ32="","",IF(ISNUMBER(SEARCH(":",IJ32)),MID(IJ32,FIND(":",IJ32)+2,FIND("(",IJ32)-FIND(":",IJ32)-3),LEFT(IJ32,FIND("(",IJ32)-2)))</f>
        <v/>
      </c>
      <c r="ID32" s="103" t="str">
        <f>IF(IJ32="","",MID(IJ32,FIND("(",IJ32)+1,4))</f>
        <v/>
      </c>
      <c r="IE32" s="104" t="str">
        <f>IF(ISNUMBER(SEARCH("*female*",IJ32)),"female",IF(ISNUMBER(SEARCH("*male*",IJ32)),"male",""))</f>
        <v/>
      </c>
      <c r="IF32" s="105" t="str">
        <f>IF(IJ32="","",IF(ISERROR(MID(IJ32,FIND("male,",IJ32)+6,(FIND(")",IJ32)-(FIND("male,",IJ32)+6))))=TRUE,"missing/error",MID(IJ32,FIND("male,",IJ32)+6,(FIND(")",IJ32)-(FIND("male,",IJ32)+6)))))</f>
        <v/>
      </c>
      <c r="IG32" s="106" t="str">
        <f>IF(IC32="","",(MID(IC32,(SEARCH("^^",SUBSTITUTE(IC32," ","^^",LEN(IC32)-LEN(SUBSTITUTE(IC32," ","")))))+1,99)&amp;"_"&amp;LEFT(IC32,FIND(" ",IC32)-1)&amp;"_"&amp;ID32))</f>
        <v/>
      </c>
      <c r="II32" s="98"/>
      <c r="IJ32" s="98"/>
      <c r="IK32" s="99" t="str">
        <f>IF(IO32="","",IK$3)</f>
        <v/>
      </c>
      <c r="IL32" s="100" t="str">
        <f>IF(IO32="","",IK$1)</f>
        <v/>
      </c>
      <c r="IM32" s="101" t="str">
        <f>IF(IO32="","",IK$2)</f>
        <v/>
      </c>
      <c r="IN32" s="101" t="str">
        <f>IF(IO32="","",IK$3)</f>
        <v/>
      </c>
      <c r="IO32" s="102" t="str">
        <f>IF(IV32="","",IF(ISNUMBER(SEARCH(":",IV32)),MID(IV32,FIND(":",IV32)+2,FIND("(",IV32)-FIND(":",IV32)-3),LEFT(IV32,FIND("(",IV32)-2)))</f>
        <v/>
      </c>
      <c r="IP32" s="103" t="str">
        <f>IF(IV32="","",MID(IV32,FIND("(",IV32)+1,4))</f>
        <v/>
      </c>
      <c r="IQ32" s="104" t="str">
        <f>IF(ISNUMBER(SEARCH("*female*",IV32)),"female",IF(ISNUMBER(SEARCH("*male*",IV32)),"male",""))</f>
        <v/>
      </c>
      <c r="IR32" s="105" t="str">
        <f>IF(IV32="","",IF(ISERROR(MID(IV32,FIND("male,",IV32)+6,(FIND(")",IV32)-(FIND("male,",IV32)+6))))=TRUE,"missing/error",MID(IV32,FIND("male,",IV32)+6,(FIND(")",IV32)-(FIND("male,",IV32)+6)))))</f>
        <v/>
      </c>
      <c r="IS32" s="106" t="str">
        <f>IF(IO32="","",(MID(IO32,(SEARCH("^^",SUBSTITUTE(IO32," ","^^",LEN(IO32)-LEN(SUBSTITUTE(IO32," ","")))))+1,99)&amp;"_"&amp;LEFT(IO32,FIND(" ",IO32)-1)&amp;"_"&amp;IP32))</f>
        <v/>
      </c>
      <c r="IU32" s="98"/>
      <c r="IV32" s="98"/>
      <c r="IW32" s="99" t="str">
        <f>IF(JA32="","",IW$3)</f>
        <v/>
      </c>
      <c r="IX32" s="100" t="str">
        <f>IF(JA32="","",IW$1)</f>
        <v/>
      </c>
      <c r="IY32" s="101" t="str">
        <f>IF(JA32="","",IW$2)</f>
        <v/>
      </c>
      <c r="IZ32" s="101" t="str">
        <f>IF(JA32="","",IW$3)</f>
        <v/>
      </c>
      <c r="JA32" s="102" t="str">
        <f>IF(JH32="","",IF(ISNUMBER(SEARCH(":",JH32)),MID(JH32,FIND(":",JH32)+2,FIND("(",JH32)-FIND(":",JH32)-3),LEFT(JH32,FIND("(",JH32)-2)))</f>
        <v/>
      </c>
      <c r="JB32" s="103" t="str">
        <f>IF(JH32="","",MID(JH32,FIND("(",JH32)+1,4))</f>
        <v/>
      </c>
      <c r="JC32" s="104" t="str">
        <f>IF(ISNUMBER(SEARCH("*female*",JH32)),"female",IF(ISNUMBER(SEARCH("*male*",JH32)),"male",""))</f>
        <v/>
      </c>
      <c r="JD32" s="105" t="str">
        <f>IF(JH32="","",IF(ISERROR(MID(JH32,FIND("male,",JH32)+6,(FIND(")",JH32)-(FIND("male,",JH32)+6))))=TRUE,"missing/error",MID(JH32,FIND("male,",JH32)+6,(FIND(")",JH32)-(FIND("male,",JH32)+6)))))</f>
        <v/>
      </c>
      <c r="JE32" s="106" t="str">
        <f>IF(JA32="","",(MID(JA32,(SEARCH("^^",SUBSTITUTE(JA32," ","^^",LEN(JA32)-LEN(SUBSTITUTE(JA32," ","")))))+1,99)&amp;"_"&amp;LEFT(JA32,FIND(" ",JA32)-1)&amp;"_"&amp;JB32))</f>
        <v/>
      </c>
      <c r="JG32" s="98"/>
      <c r="JH32" s="98"/>
      <c r="JI32" s="99" t="str">
        <f>IF(JM32="","",JI$3)</f>
        <v/>
      </c>
      <c r="JJ32" s="100" t="str">
        <f>IF(JM32="","",JI$1)</f>
        <v/>
      </c>
      <c r="JK32" s="101" t="str">
        <f>IF(JM32="","",JI$2)</f>
        <v/>
      </c>
      <c r="JL32" s="101" t="str">
        <f>IF(JM32="","",JI$3)</f>
        <v/>
      </c>
      <c r="JM32" s="102" t="str">
        <f>IF(JT32="","",IF(ISNUMBER(SEARCH(":",JT32)),MID(JT32,FIND(":",JT32)+2,FIND("(",JT32)-FIND(":",JT32)-3),LEFT(JT32,FIND("(",JT32)-2)))</f>
        <v/>
      </c>
      <c r="JN32" s="103" t="str">
        <f>IF(JT32="","",MID(JT32,FIND("(",JT32)+1,4))</f>
        <v/>
      </c>
      <c r="JO32" s="104" t="str">
        <f>IF(ISNUMBER(SEARCH("*female*",JT32)),"female",IF(ISNUMBER(SEARCH("*male*",JT32)),"male",""))</f>
        <v/>
      </c>
      <c r="JP32" s="105" t="str">
        <f>IF(JT32="","",IF(ISERROR(MID(JT32,FIND("male,",JT32)+6,(FIND(")",JT32)-(FIND("male,",JT32)+6))))=TRUE,"missing/error",MID(JT32,FIND("male,",JT32)+6,(FIND(")",JT32)-(FIND("male,",JT32)+6)))))</f>
        <v/>
      </c>
      <c r="JQ32" s="106" t="str">
        <f>IF(JM32="","",(MID(JM32,(SEARCH("^^",SUBSTITUTE(JM32," ","^^",LEN(JM32)-LEN(SUBSTITUTE(JM32," ","")))))+1,99)&amp;"_"&amp;LEFT(JM32,FIND(" ",JM32)-1)&amp;"_"&amp;JN32))</f>
        <v/>
      </c>
      <c r="JS32" s="98"/>
      <c r="JT32" s="98"/>
      <c r="JU32" s="99" t="str">
        <f>IF(JY32="","",JU$3)</f>
        <v/>
      </c>
      <c r="JV32" s="100" t="str">
        <f>IF(JY32="","",JU$1)</f>
        <v/>
      </c>
      <c r="JW32" s="101" t="str">
        <f>IF(JY32="","",JU$2)</f>
        <v/>
      </c>
      <c r="JX32" s="101" t="str">
        <f>IF(JY32="","",JU$3)</f>
        <v/>
      </c>
      <c r="JY32" s="102" t="str">
        <f>IF(KF32="","",IF(ISNUMBER(SEARCH(":",KF32)),MID(KF32,FIND(":",KF32)+2,FIND("(",KF32)-FIND(":",KF32)-3),LEFT(KF32,FIND("(",KF32)-2)))</f>
        <v/>
      </c>
      <c r="JZ32" s="103" t="str">
        <f>IF(KF32="","",MID(KF32,FIND("(",KF32)+1,4))</f>
        <v/>
      </c>
      <c r="KA32" s="104" t="str">
        <f>IF(ISNUMBER(SEARCH("*female*",KF32)),"female",IF(ISNUMBER(SEARCH("*male*",KF32)),"male",""))</f>
        <v/>
      </c>
      <c r="KB32" s="105" t="str">
        <f>IF(KF32="","",IF(ISERROR(MID(KF32,FIND("male,",KF32)+6,(FIND(")",KF32)-(FIND("male,",KF32)+6))))=TRUE,"missing/error",MID(KF32,FIND("male,",KF32)+6,(FIND(")",KF32)-(FIND("male,",KF32)+6)))))</f>
        <v/>
      </c>
      <c r="KC32" s="106" t="str">
        <f>IF(JY32="","",(MID(JY32,(SEARCH("^^",SUBSTITUTE(JY32," ","^^",LEN(JY32)-LEN(SUBSTITUTE(JY32," ","")))))+1,99)&amp;"_"&amp;LEFT(JY32,FIND(" ",JY32)-1)&amp;"_"&amp;JZ32))</f>
        <v/>
      </c>
      <c r="KE32" s="98"/>
      <c r="KF32" s="98"/>
    </row>
    <row r="33" spans="1:292" ht="13.5" customHeight="1" x14ac:dyDescent="0.25">
      <c r="A33" s="16"/>
      <c r="B33" s="98" t="s">
        <v>655</v>
      </c>
      <c r="D33" s="229"/>
      <c r="E33" s="99">
        <f t="shared" si="229"/>
        <v>42439</v>
      </c>
      <c r="F33" s="100" t="str">
        <f t="shared" si="230"/>
        <v>Kenny I</v>
      </c>
      <c r="G33" s="101">
        <v>41831</v>
      </c>
      <c r="H33" s="101">
        <f>IF(I33="","",E$3)</f>
        <v>42439</v>
      </c>
      <c r="I33" s="102" t="str">
        <f t="shared" si="231"/>
        <v>Alex White</v>
      </c>
      <c r="J33" s="103" t="str">
        <f t="shared" si="232"/>
        <v>1958</v>
      </c>
      <c r="K33" s="104" t="str">
        <f t="shared" si="233"/>
        <v>male</v>
      </c>
      <c r="L33" s="105" t="s">
        <v>298</v>
      </c>
      <c r="M33" s="106" t="str">
        <f t="shared" si="234"/>
        <v>White_Alex_1958</v>
      </c>
      <c r="O33" s="98"/>
      <c r="P33" s="229" t="s">
        <v>931</v>
      </c>
      <c r="Q33" s="99"/>
      <c r="R33" s="100"/>
      <c r="S33" s="101"/>
      <c r="T33" s="101"/>
      <c r="U33" s="102"/>
      <c r="V33" s="103"/>
      <c r="W33" s="104"/>
      <c r="X33" s="105" t="str">
        <f t="shared" si="7"/>
        <v/>
      </c>
      <c r="Y33" s="106"/>
      <c r="AA33" s="98"/>
      <c r="AB33" s="98"/>
      <c r="AC33" s="99"/>
      <c r="AD33" s="100"/>
      <c r="AE33" s="101"/>
      <c r="AF33" s="101"/>
      <c r="AG33" s="102" t="str">
        <f t="shared" si="8"/>
        <v/>
      </c>
      <c r="AH33" s="103"/>
      <c r="AI33" s="104"/>
      <c r="AJ33" s="105" t="str">
        <f t="shared" si="9"/>
        <v/>
      </c>
      <c r="AK33" s="106" t="str">
        <f t="shared" si="10"/>
        <v/>
      </c>
      <c r="AM33" s="98"/>
      <c r="AN33" s="98"/>
      <c r="AO33" s="99" t="str">
        <f t="shared" si="12"/>
        <v/>
      </c>
      <c r="AP33" s="100"/>
      <c r="AQ33" s="101" t="str">
        <f t="shared" si="13"/>
        <v/>
      </c>
      <c r="AR33" s="101" t="str">
        <f t="shared" si="14"/>
        <v/>
      </c>
      <c r="AS33" s="102"/>
      <c r="AT33" s="103"/>
      <c r="AU33" s="104"/>
      <c r="AV33" s="105"/>
      <c r="AW33" s="106"/>
      <c r="AY33" s="98"/>
      <c r="AZ33" s="98"/>
      <c r="BA33" s="99" t="str">
        <f t="shared" si="235"/>
        <v/>
      </c>
      <c r="BB33" s="100" t="str">
        <f t="shared" si="236"/>
        <v/>
      </c>
      <c r="BC33" s="101" t="str">
        <f t="shared" si="237"/>
        <v/>
      </c>
      <c r="BD33" s="101" t="str">
        <f t="shared" si="238"/>
        <v/>
      </c>
      <c r="BE33" s="102" t="str">
        <f t="shared" si="239"/>
        <v/>
      </c>
      <c r="BF33" s="103" t="str">
        <f t="shared" si="240"/>
        <v/>
      </c>
      <c r="BG33" s="104" t="str">
        <f t="shared" si="241"/>
        <v/>
      </c>
      <c r="BH33" s="105" t="str">
        <f t="shared" si="242"/>
        <v/>
      </c>
      <c r="BI33" s="106" t="str">
        <f t="shared" si="243"/>
        <v/>
      </c>
      <c r="BK33" s="98"/>
      <c r="BL33" s="98"/>
      <c r="BM33" s="99"/>
      <c r="BN33" s="100"/>
      <c r="BO33" s="101"/>
      <c r="BP33" s="101"/>
      <c r="BQ33" s="102"/>
      <c r="BR33" s="103"/>
      <c r="BS33" s="104"/>
      <c r="BT33" s="105"/>
      <c r="BU33" s="106"/>
      <c r="BW33" s="98"/>
      <c r="BX33" s="98"/>
      <c r="BY33" s="99"/>
      <c r="BZ33" s="100"/>
      <c r="CA33" s="101"/>
      <c r="CB33" s="101"/>
      <c r="CC33" s="102"/>
      <c r="CD33" s="103"/>
      <c r="CE33" s="104"/>
      <c r="CF33" s="105"/>
      <c r="CG33" s="106"/>
      <c r="CI33" s="98"/>
      <c r="CJ33" s="98"/>
      <c r="CK33" s="99"/>
      <c r="CL33" s="100"/>
      <c r="CM33" s="101"/>
      <c r="CN33" s="101"/>
      <c r="CO33" s="102"/>
      <c r="CP33" s="103"/>
      <c r="CQ33" s="104"/>
      <c r="CR33" s="105"/>
      <c r="CS33" s="106"/>
      <c r="CU33" s="98"/>
      <c r="CV33" s="98"/>
      <c r="CW33" s="99"/>
      <c r="CX33" s="100"/>
      <c r="CY33" s="101"/>
      <c r="CZ33" s="101"/>
      <c r="DA33" s="102"/>
      <c r="DB33" s="103"/>
      <c r="DC33" s="104"/>
      <c r="DD33" s="105"/>
      <c r="DE33" s="106"/>
      <c r="DG33" s="98"/>
      <c r="DH33" s="98"/>
      <c r="DI33" s="99"/>
      <c r="DJ33" s="100"/>
      <c r="DK33" s="101"/>
      <c r="DL33" s="101"/>
      <c r="DM33" s="102"/>
      <c r="DN33" s="103"/>
      <c r="DO33" s="104"/>
      <c r="DP33" s="105"/>
      <c r="DQ33" s="106"/>
      <c r="DS33" s="98"/>
      <c r="DT33" s="98"/>
      <c r="DU33" s="99"/>
      <c r="DV33" s="100"/>
      <c r="DW33" s="101"/>
      <c r="DX33" s="101"/>
      <c r="DY33" s="102"/>
      <c r="DZ33" s="103"/>
      <c r="EA33" s="104"/>
      <c r="EB33" s="105"/>
      <c r="EC33" s="106"/>
      <c r="EE33" s="98"/>
      <c r="EF33" s="98"/>
      <c r="EG33" s="99"/>
      <c r="EH33" s="100"/>
      <c r="EI33" s="101"/>
      <c r="EJ33" s="101"/>
      <c r="EK33" s="102"/>
      <c r="EL33" s="103"/>
      <c r="EM33" s="104"/>
      <c r="EN33" s="105"/>
      <c r="EO33" s="106"/>
      <c r="EQ33" s="98"/>
      <c r="ER33" s="98"/>
      <c r="ES33" s="99"/>
      <c r="ET33" s="100"/>
      <c r="EU33" s="101"/>
      <c r="EV33" s="101"/>
      <c r="EW33" s="102"/>
      <c r="EX33" s="103"/>
      <c r="EY33" s="104"/>
      <c r="EZ33" s="105"/>
      <c r="FA33" s="106"/>
      <c r="FC33" s="98"/>
      <c r="FD33" s="98"/>
      <c r="FE33" s="99"/>
      <c r="FF33" s="100"/>
      <c r="FG33" s="101"/>
      <c r="FH33" s="101"/>
      <c r="FI33" s="102"/>
      <c r="FJ33" s="103"/>
      <c r="FK33" s="104"/>
      <c r="FL33" s="105"/>
      <c r="FM33" s="106"/>
      <c r="FO33" s="98"/>
      <c r="FP33" s="98"/>
      <c r="FQ33" s="99"/>
      <c r="FR33" s="100"/>
      <c r="FS33" s="101"/>
      <c r="FT33" s="101"/>
      <c r="FU33" s="102"/>
      <c r="FV33" s="103"/>
      <c r="FW33" s="104"/>
      <c r="FX33" s="105"/>
      <c r="FY33" s="106"/>
      <c r="GA33" s="98"/>
      <c r="GB33" s="98"/>
      <c r="GC33" s="99"/>
      <c r="GD33" s="100"/>
      <c r="GE33" s="101"/>
      <c r="GF33" s="101"/>
      <c r="GG33" s="102"/>
      <c r="GH33" s="103"/>
      <c r="GI33" s="104"/>
      <c r="GJ33" s="105"/>
      <c r="GK33" s="106"/>
      <c r="GM33" s="98"/>
      <c r="GN33" s="98"/>
      <c r="GO33" s="99"/>
      <c r="GP33" s="100"/>
      <c r="GQ33" s="101"/>
      <c r="GR33" s="101"/>
      <c r="GS33" s="102"/>
      <c r="GT33" s="103"/>
      <c r="GU33" s="104"/>
      <c r="GV33" s="105"/>
      <c r="GW33" s="106"/>
      <c r="GY33" s="98"/>
      <c r="GZ33" s="98"/>
      <c r="HA33" s="99"/>
      <c r="HB33" s="100"/>
      <c r="HC33" s="101"/>
      <c r="HD33" s="101"/>
      <c r="HE33" s="102"/>
      <c r="HF33" s="103"/>
      <c r="HG33" s="104"/>
      <c r="HH33" s="105"/>
      <c r="HI33" s="106"/>
      <c r="HK33" s="98"/>
      <c r="HL33" s="98"/>
      <c r="HM33" s="99"/>
      <c r="HN33" s="100"/>
      <c r="HO33" s="101"/>
      <c r="HP33" s="101"/>
      <c r="HQ33" s="102"/>
      <c r="HR33" s="103"/>
      <c r="HS33" s="104"/>
      <c r="HT33" s="105"/>
      <c r="HU33" s="106"/>
      <c r="HW33" s="98"/>
      <c r="HX33" s="98"/>
      <c r="HY33" s="99"/>
      <c r="HZ33" s="100"/>
      <c r="IA33" s="101"/>
      <c r="IB33" s="101"/>
      <c r="IC33" s="102"/>
      <c r="ID33" s="103"/>
      <c r="IE33" s="104"/>
      <c r="IF33" s="105"/>
      <c r="IG33" s="106"/>
      <c r="II33" s="98"/>
      <c r="IJ33" s="98"/>
      <c r="IK33" s="99"/>
      <c r="IL33" s="100"/>
      <c r="IM33" s="101"/>
      <c r="IN33" s="101"/>
      <c r="IO33" s="102"/>
      <c r="IP33" s="103"/>
      <c r="IQ33" s="104"/>
      <c r="IR33" s="105"/>
      <c r="IS33" s="106"/>
      <c r="IU33" s="98"/>
      <c r="IV33" s="98"/>
      <c r="IW33" s="99"/>
      <c r="IX33" s="100"/>
      <c r="IY33" s="101"/>
      <c r="IZ33" s="101"/>
      <c r="JA33" s="102"/>
      <c r="JB33" s="103"/>
      <c r="JC33" s="104"/>
      <c r="JD33" s="105"/>
      <c r="JE33" s="106"/>
      <c r="JG33" s="98"/>
      <c r="JH33" s="98"/>
      <c r="JI33" s="99"/>
      <c r="JJ33" s="100"/>
      <c r="JK33" s="101"/>
      <c r="JL33" s="101"/>
      <c r="JM33" s="102"/>
      <c r="JN33" s="103"/>
      <c r="JO33" s="104"/>
      <c r="JP33" s="105"/>
      <c r="JQ33" s="106"/>
      <c r="JS33" s="98"/>
      <c r="JT33" s="98"/>
      <c r="JU33" s="99"/>
      <c r="JV33" s="100"/>
      <c r="JW33" s="101"/>
      <c r="JX33" s="101"/>
      <c r="JY33" s="102"/>
      <c r="JZ33" s="103"/>
      <c r="KA33" s="104"/>
      <c r="KB33" s="105"/>
      <c r="KC33" s="106"/>
      <c r="KE33" s="98"/>
      <c r="KF33" s="98"/>
    </row>
    <row r="34" spans="1:292" ht="13.5" customHeight="1" x14ac:dyDescent="0.25">
      <c r="A34" s="16"/>
      <c r="B34" s="98" t="s">
        <v>685</v>
      </c>
      <c r="D34" s="229"/>
      <c r="E34" s="99" t="str">
        <f t="shared" si="229"/>
        <v/>
      </c>
      <c r="F34" s="100" t="str">
        <f t="shared" si="230"/>
        <v/>
      </c>
      <c r="G34" s="101" t="str">
        <f>IF(I34="","",E$2)</f>
        <v/>
      </c>
      <c r="H34" s="101" t="str">
        <f>IF(I34="","",E$3)</f>
        <v/>
      </c>
      <c r="I34" s="102" t="str">
        <f t="shared" si="231"/>
        <v/>
      </c>
      <c r="J34" s="103" t="str">
        <f t="shared" si="232"/>
        <v/>
      </c>
      <c r="K34" s="104" t="str">
        <f t="shared" si="233"/>
        <v/>
      </c>
      <c r="L34" s="105" t="str">
        <f>IF(P34="","",IF(ISERROR(MID(P34,FIND("male,",P34)+6,(FIND(")",P34)-(FIND("male,",P34)+6))))=TRUE,"missing/error",MID(P34,FIND("male,",P34)+6,(FIND(")",P34)-(FIND("male,",P34)+6)))))</f>
        <v/>
      </c>
      <c r="M34" s="106" t="str">
        <f t="shared" si="234"/>
        <v/>
      </c>
      <c r="O34" s="98"/>
      <c r="P34" s="229"/>
      <c r="Q34" s="99" t="str">
        <f>IF(U34="","",Q$3)</f>
        <v/>
      </c>
      <c r="R34" s="100" t="str">
        <f>IF(U34="","",Q$1)</f>
        <v/>
      </c>
      <c r="S34" s="101" t="str">
        <f>IF(U34="","",Q$2)</f>
        <v/>
      </c>
      <c r="T34" s="101" t="str">
        <f>IF(U34="","",Q$3)</f>
        <v/>
      </c>
      <c r="U34" s="102" t="str">
        <f>IF(AB34="","",IF(ISNUMBER(SEARCH(":",AB34)),MID(AB34,FIND(":",AB34)+2,FIND("(",AB34)-FIND(":",AB34)-3),LEFT(AB34,FIND("(",AB34)-2)))</f>
        <v/>
      </c>
      <c r="V34" s="103" t="str">
        <f>IF(AB34="","",MID(AB34,FIND("(",AB34)+1,4))</f>
        <v/>
      </c>
      <c r="W34" s="104" t="str">
        <f>IF(ISNUMBER(SEARCH("*female*",AB34)),"female",IF(ISNUMBER(SEARCH("*male*",AB34)),"male",""))</f>
        <v/>
      </c>
      <c r="X34" s="105" t="str">
        <f t="shared" si="7"/>
        <v/>
      </c>
      <c r="Y34" s="106" t="str">
        <f>IF(U34="","",(MID(U34,(SEARCH("^^",SUBSTITUTE(U34," ","^^",LEN(U34)-LEN(SUBSTITUTE(U34," ","")))))+1,99)&amp;"_"&amp;LEFT(U34,FIND(" ",U34)-1)&amp;"_"&amp;V34))</f>
        <v/>
      </c>
      <c r="AA34" s="98"/>
      <c r="AB34" s="98"/>
      <c r="AC34" s="99" t="str">
        <f>IF(AG34="","",AC$3)</f>
        <v/>
      </c>
      <c r="AD34" s="100" t="str">
        <f>IF(AG34="","",AC$1)</f>
        <v/>
      </c>
      <c r="AE34" s="101" t="str">
        <f>IF(AG34="","",AC$2)</f>
        <v/>
      </c>
      <c r="AF34" s="101" t="str">
        <f>IF(AG34="","",AC$3)</f>
        <v/>
      </c>
      <c r="AG34" s="102" t="str">
        <f t="shared" si="8"/>
        <v/>
      </c>
      <c r="AH34" s="103" t="str">
        <f>IF(AN34="","",MID(AN34,FIND("(",AN34)+1,4))</f>
        <v/>
      </c>
      <c r="AI34" s="104" t="str">
        <f>IF(ISNUMBER(SEARCH("*female*",AN34)),"female",IF(ISNUMBER(SEARCH("*male*",AN34)),"male",""))</f>
        <v/>
      </c>
      <c r="AJ34" s="105" t="str">
        <f t="shared" si="9"/>
        <v/>
      </c>
      <c r="AK34" s="106" t="str">
        <f t="shared" si="10"/>
        <v/>
      </c>
      <c r="AM34" s="98"/>
      <c r="AN34" s="98"/>
      <c r="AO34" s="99" t="str">
        <f t="shared" si="12"/>
        <v/>
      </c>
      <c r="AP34" s="100" t="str">
        <f>IF(AS34="","",AO$1)</f>
        <v/>
      </c>
      <c r="AQ34" s="101" t="str">
        <f t="shared" si="13"/>
        <v/>
      </c>
      <c r="AR34" s="101" t="str">
        <f t="shared" si="14"/>
        <v/>
      </c>
      <c r="AS34" s="102" t="str">
        <f>IF(AZ34="","",IF(ISNUMBER(SEARCH(":",AZ34)),MID(AZ34,FIND(":",AZ34)+2,FIND("(",AZ34)-FIND(":",AZ34)-3),LEFT(AZ34,FIND("(",AZ34)-2)))</f>
        <v/>
      </c>
      <c r="AT34" s="103" t="str">
        <f>IF(AZ34="","",MID(AZ34,FIND("(",AZ34)+1,4))</f>
        <v/>
      </c>
      <c r="AU34" s="104" t="str">
        <f>IF(ISNUMBER(SEARCH("*female*",AZ34)),"female",IF(ISNUMBER(SEARCH("*male*",AZ34)),"male",""))</f>
        <v/>
      </c>
      <c r="AV34" s="105" t="str">
        <f>IF(AZ34="","",IF(ISERROR(MID(AZ34,FIND("male,",AZ34)+6,(FIND(")",AZ34)-(FIND("male,",AZ34)+6))))=TRUE,"missing/error",MID(AZ34,FIND("male,",AZ34)+6,(FIND(")",AZ34)-(FIND("male,",AZ34)+6)))))</f>
        <v/>
      </c>
      <c r="AW34" s="106" t="str">
        <f>IF(AS34="","",(MID(AS34,(SEARCH("^^",SUBSTITUTE(AS34," ","^^",LEN(AS34)-LEN(SUBSTITUTE(AS34," ","")))))+1,99)&amp;"_"&amp;LEFT(AS34,FIND(" ",AS34)-1)&amp;"_"&amp;AT34))</f>
        <v/>
      </c>
      <c r="AY34" s="98"/>
      <c r="AZ34" s="98"/>
      <c r="BA34" s="99" t="str">
        <f t="shared" si="235"/>
        <v/>
      </c>
      <c r="BB34" s="100" t="str">
        <f t="shared" si="236"/>
        <v/>
      </c>
      <c r="BC34" s="101" t="str">
        <f t="shared" si="237"/>
        <v/>
      </c>
      <c r="BD34" s="101" t="str">
        <f t="shared" si="238"/>
        <v/>
      </c>
      <c r="BE34" s="102" t="str">
        <f t="shared" si="239"/>
        <v/>
      </c>
      <c r="BF34" s="103" t="str">
        <f t="shared" si="240"/>
        <v/>
      </c>
      <c r="BG34" s="104" t="str">
        <f t="shared" si="241"/>
        <v/>
      </c>
      <c r="BH34" s="105" t="str">
        <f t="shared" si="242"/>
        <v/>
      </c>
      <c r="BI34" s="106" t="str">
        <f t="shared" si="243"/>
        <v/>
      </c>
      <c r="BK34" s="98"/>
      <c r="BL34" s="98"/>
      <c r="BM34" s="99" t="str">
        <f>IF(BQ34="","",BM$3)</f>
        <v/>
      </c>
      <c r="BN34" s="100" t="str">
        <f>IF(BQ34="","",BM$1)</f>
        <v/>
      </c>
      <c r="BO34" s="101" t="str">
        <f>IF(BQ34="","",BM$2)</f>
        <v/>
      </c>
      <c r="BP34" s="101" t="str">
        <f>IF(BQ34="","",BM$3)</f>
        <v/>
      </c>
      <c r="BQ34" s="102" t="str">
        <f>IF(BX34="","",IF(ISNUMBER(SEARCH(":",BX34)),MID(BX34,FIND(":",BX34)+2,FIND("(",BX34)-FIND(":",BX34)-3),LEFT(BX34,FIND("(",BX34)-2)))</f>
        <v/>
      </c>
      <c r="BR34" s="103" t="str">
        <f>IF(BX34="","",MID(BX34,FIND("(",BX34)+1,4))</f>
        <v/>
      </c>
      <c r="BS34" s="104" t="str">
        <f>IF(ISNUMBER(SEARCH("*female*",BX34)),"female",IF(ISNUMBER(SEARCH("*male*",BX34)),"male",""))</f>
        <v/>
      </c>
      <c r="BT34" s="105" t="str">
        <f>IF(BX34="","",IF(ISERROR(MID(BX34,FIND("male,",BX34)+6,(FIND(")",BX34)-(FIND("male,",BX34)+6))))=TRUE,"missing/error",MID(BX34,FIND("male,",BX34)+6,(FIND(")",BX34)-(FIND("male,",BX34)+6)))))</f>
        <v/>
      </c>
      <c r="BU34" s="106" t="str">
        <f>IF(BQ34="","",(MID(BQ34,(SEARCH("^^",SUBSTITUTE(BQ34," ","^^",LEN(BQ34)-LEN(SUBSTITUTE(BQ34," ","")))))+1,99)&amp;"_"&amp;LEFT(BQ34,FIND(" ",BQ34)-1)&amp;"_"&amp;BR34))</f>
        <v/>
      </c>
      <c r="BW34" s="98"/>
      <c r="BX34" s="98"/>
      <c r="BY34" s="99" t="str">
        <f>IF(CC34="","",BY$3)</f>
        <v/>
      </c>
      <c r="BZ34" s="100" t="str">
        <f>IF(CC34="","",BY$1)</f>
        <v/>
      </c>
      <c r="CA34" s="101" t="str">
        <f>IF(CC34="","",BY$2)</f>
        <v/>
      </c>
      <c r="CB34" s="101" t="str">
        <f>IF(CC34="","",BY$3)</f>
        <v/>
      </c>
      <c r="CC34" s="102" t="str">
        <f>IF(CJ34="","",IF(ISNUMBER(SEARCH(":",CJ34)),MID(CJ34,FIND(":",CJ34)+2,FIND("(",CJ34)-FIND(":",CJ34)-3),LEFT(CJ34,FIND("(",CJ34)-2)))</f>
        <v/>
      </c>
      <c r="CD34" s="103" t="str">
        <f>IF(CJ34="","",MID(CJ34,FIND("(",CJ34)+1,4))</f>
        <v/>
      </c>
      <c r="CE34" s="104" t="str">
        <f>IF(ISNUMBER(SEARCH("*female*",CJ34)),"female",IF(ISNUMBER(SEARCH("*male*",CJ34)),"male",""))</f>
        <v/>
      </c>
      <c r="CF34" s="105" t="str">
        <f>IF(CJ34="","",IF(ISERROR(MID(CJ34,FIND("male,",CJ34)+6,(FIND(")",CJ34)-(FIND("male,",CJ34)+6))))=TRUE,"missing/error",MID(CJ34,FIND("male,",CJ34)+6,(FIND(")",CJ34)-(FIND("male,",CJ34)+6)))))</f>
        <v/>
      </c>
      <c r="CG34" s="106" t="str">
        <f>IF(CC34="","",(MID(CC34,(SEARCH("^^",SUBSTITUTE(CC34," ","^^",LEN(CC34)-LEN(SUBSTITUTE(CC34," ","")))))+1,99)&amp;"_"&amp;LEFT(CC34,FIND(" ",CC34)-1)&amp;"_"&amp;CD34))</f>
        <v/>
      </c>
      <c r="CI34" s="98"/>
      <c r="CJ34" s="98"/>
      <c r="CK34" s="99" t="str">
        <f>IF(CO34="","",CK$3)</f>
        <v/>
      </c>
      <c r="CL34" s="100" t="str">
        <f>IF(CO34="","",CK$1)</f>
        <v/>
      </c>
      <c r="CM34" s="101" t="str">
        <f>IF(CO34="","",CK$2)</f>
        <v/>
      </c>
      <c r="CN34" s="101" t="str">
        <f>IF(CO34="","",CK$3)</f>
        <v/>
      </c>
      <c r="CO34" s="102" t="str">
        <f>IF(CV34="","",IF(ISNUMBER(SEARCH(":",CV34)),MID(CV34,FIND(":",CV34)+2,FIND("(",CV34)-FIND(":",CV34)-3),LEFT(CV34,FIND("(",CV34)-2)))</f>
        <v/>
      </c>
      <c r="CP34" s="103" t="str">
        <f>IF(CV34="","",MID(CV34,FIND("(",CV34)+1,4))</f>
        <v/>
      </c>
      <c r="CQ34" s="104" t="str">
        <f>IF(ISNUMBER(SEARCH("*female*",CV34)),"female",IF(ISNUMBER(SEARCH("*male*",CV34)),"male",""))</f>
        <v/>
      </c>
      <c r="CR34" s="105" t="str">
        <f>IF(CV34="","",IF(ISERROR(MID(CV34,FIND("male,",CV34)+6,(FIND(")",CV34)-(FIND("male,",CV34)+6))))=TRUE,"missing/error",MID(CV34,FIND("male,",CV34)+6,(FIND(")",CV34)-(FIND("male,",CV34)+6)))))</f>
        <v/>
      </c>
      <c r="CS34" s="106" t="str">
        <f>IF(CO34="","",(MID(CO34,(SEARCH("^^",SUBSTITUTE(CO34," ","^^",LEN(CO34)-LEN(SUBSTITUTE(CO34," ","")))))+1,99)&amp;"_"&amp;LEFT(CO34,FIND(" ",CO34)-1)&amp;"_"&amp;CP34))</f>
        <v/>
      </c>
      <c r="CU34" s="98"/>
      <c r="CV34" s="98"/>
      <c r="CW34" s="99" t="str">
        <f>IF(DA34="","",CW$3)</f>
        <v/>
      </c>
      <c r="CX34" s="100" t="str">
        <f>IF(DA34="","",CW$1)</f>
        <v/>
      </c>
      <c r="CY34" s="101" t="str">
        <f>IF(DA34="","",CW$2)</f>
        <v/>
      </c>
      <c r="CZ34" s="101" t="str">
        <f>IF(DA34="","",CW$3)</f>
        <v/>
      </c>
      <c r="DA34" s="102" t="str">
        <f>IF(DH34="","",IF(ISNUMBER(SEARCH(":",DH34)),MID(DH34,FIND(":",DH34)+2,FIND("(",DH34)-FIND(":",DH34)-3),LEFT(DH34,FIND("(",DH34)-2)))</f>
        <v/>
      </c>
      <c r="DB34" s="103" t="str">
        <f>IF(DH34="","",MID(DH34,FIND("(",DH34)+1,4))</f>
        <v/>
      </c>
      <c r="DC34" s="104" t="str">
        <f>IF(ISNUMBER(SEARCH("*female*",DH34)),"female",IF(ISNUMBER(SEARCH("*male*",DH34)),"male",""))</f>
        <v/>
      </c>
      <c r="DD34" s="105" t="str">
        <f>IF(DH34="","",IF(ISERROR(MID(DH34,FIND("male,",DH34)+6,(FIND(")",DH34)-(FIND("male,",DH34)+6))))=TRUE,"missing/error",MID(DH34,FIND("male,",DH34)+6,(FIND(")",DH34)-(FIND("male,",DH34)+6)))))</f>
        <v/>
      </c>
      <c r="DE34" s="106" t="str">
        <f>IF(DA34="","",(MID(DA34,(SEARCH("^^",SUBSTITUTE(DA34," ","^^",LEN(DA34)-LEN(SUBSTITUTE(DA34," ","")))))+1,99)&amp;"_"&amp;LEFT(DA34,FIND(" ",DA34)-1)&amp;"_"&amp;DB34))</f>
        <v/>
      </c>
      <c r="DG34" s="98"/>
      <c r="DH34" s="98"/>
      <c r="DI34" s="99" t="str">
        <f>IF(DM34="","",DI$3)</f>
        <v/>
      </c>
      <c r="DJ34" s="100" t="str">
        <f>IF(DM34="","",DI$1)</f>
        <v/>
      </c>
      <c r="DK34" s="101" t="str">
        <f>IF(DM34="","",DI$2)</f>
        <v/>
      </c>
      <c r="DL34" s="101" t="str">
        <f>IF(DM34="","",DI$3)</f>
        <v/>
      </c>
      <c r="DM34" s="102" t="str">
        <f>IF(DT34="","",IF(ISNUMBER(SEARCH(":",DT34)),MID(DT34,FIND(":",DT34)+2,FIND("(",DT34)-FIND(":",DT34)-3),LEFT(DT34,FIND("(",DT34)-2)))</f>
        <v/>
      </c>
      <c r="DN34" s="103" t="str">
        <f>IF(DT34="","",MID(DT34,FIND("(",DT34)+1,4))</f>
        <v/>
      </c>
      <c r="DO34" s="104" t="str">
        <f>IF(ISNUMBER(SEARCH("*female*",DT34)),"female",IF(ISNUMBER(SEARCH("*male*",DT34)),"male",""))</f>
        <v/>
      </c>
      <c r="DP34" s="105" t="str">
        <f>IF(DT34="","",IF(ISERROR(MID(DT34,FIND("male,",DT34)+6,(FIND(")",DT34)-(FIND("male,",DT34)+6))))=TRUE,"missing/error",MID(DT34,FIND("male,",DT34)+6,(FIND(")",DT34)-(FIND("male,",DT34)+6)))))</f>
        <v/>
      </c>
      <c r="DQ34" s="106" t="str">
        <f>IF(DM34="","",(MID(DM34,(SEARCH("^^",SUBSTITUTE(DM34," ","^^",LEN(DM34)-LEN(SUBSTITUTE(DM34," ","")))))+1,99)&amp;"_"&amp;LEFT(DM34,FIND(" ",DM34)-1)&amp;"_"&amp;DN34))</f>
        <v/>
      </c>
      <c r="DS34" s="98"/>
      <c r="DT34" s="98"/>
      <c r="DU34" s="99" t="str">
        <f>IF(DY34="","",DU$3)</f>
        <v/>
      </c>
      <c r="DV34" s="100" t="str">
        <f>IF(DY34="","",DU$1)</f>
        <v/>
      </c>
      <c r="DW34" s="101" t="str">
        <f>IF(DY34="","",DU$2)</f>
        <v/>
      </c>
      <c r="DX34" s="101" t="str">
        <f>IF(DY34="","",DU$3)</f>
        <v/>
      </c>
      <c r="DY34" s="102" t="str">
        <f>IF(EF34="","",IF(ISNUMBER(SEARCH(":",EF34)),MID(EF34,FIND(":",EF34)+2,FIND("(",EF34)-FIND(":",EF34)-3),LEFT(EF34,FIND("(",EF34)-2)))</f>
        <v/>
      </c>
      <c r="DZ34" s="103" t="str">
        <f>IF(EF34="","",MID(EF34,FIND("(",EF34)+1,4))</f>
        <v/>
      </c>
      <c r="EA34" s="104" t="str">
        <f>IF(ISNUMBER(SEARCH("*female*",EF34)),"female",IF(ISNUMBER(SEARCH("*male*",EF34)),"male",""))</f>
        <v/>
      </c>
      <c r="EB34" s="105" t="str">
        <f>IF(EF34="","",IF(ISERROR(MID(EF34,FIND("male,",EF34)+6,(FIND(")",EF34)-(FIND("male,",EF34)+6))))=TRUE,"missing/error",MID(EF34,FIND("male,",EF34)+6,(FIND(")",EF34)-(FIND("male,",EF34)+6)))))</f>
        <v/>
      </c>
      <c r="EC34" s="106" t="str">
        <f>IF(DY34="","",(MID(DY34,(SEARCH("^^",SUBSTITUTE(DY34," ","^^",LEN(DY34)-LEN(SUBSTITUTE(DY34," ","")))))+1,99)&amp;"_"&amp;LEFT(DY34,FIND(" ",DY34)-1)&amp;"_"&amp;DZ34))</f>
        <v/>
      </c>
      <c r="EE34" s="98"/>
      <c r="EF34" s="98"/>
      <c r="EG34" s="99" t="str">
        <f>IF(EK34="","",EG$3)</f>
        <v/>
      </c>
      <c r="EH34" s="100" t="str">
        <f>IF(EK34="","",EG$1)</f>
        <v/>
      </c>
      <c r="EI34" s="101" t="str">
        <f>IF(EK34="","",EG$2)</f>
        <v/>
      </c>
      <c r="EJ34" s="101" t="str">
        <f>IF(EK34="","",EG$3)</f>
        <v/>
      </c>
      <c r="EK34" s="102" t="str">
        <f>IF(ER34="","",IF(ISNUMBER(SEARCH(":",ER34)),MID(ER34,FIND(":",ER34)+2,FIND("(",ER34)-FIND(":",ER34)-3),LEFT(ER34,FIND("(",ER34)-2)))</f>
        <v/>
      </c>
      <c r="EL34" s="103" t="str">
        <f>IF(ER34="","",MID(ER34,FIND("(",ER34)+1,4))</f>
        <v/>
      </c>
      <c r="EM34" s="104" t="str">
        <f>IF(ISNUMBER(SEARCH("*female*",ER34)),"female",IF(ISNUMBER(SEARCH("*male*",ER34)),"male",""))</f>
        <v/>
      </c>
      <c r="EN34" s="105" t="str">
        <f>IF(ER34="","",IF(ISERROR(MID(ER34,FIND("male,",ER34)+6,(FIND(")",ER34)-(FIND("male,",ER34)+6))))=TRUE,"missing/error",MID(ER34,FIND("male,",ER34)+6,(FIND(")",ER34)-(FIND("male,",ER34)+6)))))</f>
        <v/>
      </c>
      <c r="EO34" s="106" t="str">
        <f>IF(EK34="","",(MID(EK34,(SEARCH("^^",SUBSTITUTE(EK34," ","^^",LEN(EK34)-LEN(SUBSTITUTE(EK34," ","")))))+1,99)&amp;"_"&amp;LEFT(EK34,FIND(" ",EK34)-1)&amp;"_"&amp;EL34))</f>
        <v/>
      </c>
      <c r="EQ34" s="98"/>
      <c r="ER34" s="98"/>
      <c r="ES34" s="99" t="str">
        <f>IF(EW34="","",ES$3)</f>
        <v/>
      </c>
      <c r="ET34" s="100" t="str">
        <f>IF(EW34="","",ES$1)</f>
        <v/>
      </c>
      <c r="EU34" s="101" t="str">
        <f>IF(EW34="","",ES$2)</f>
        <v/>
      </c>
      <c r="EV34" s="101" t="str">
        <f>IF(EW34="","",ES$3)</f>
        <v/>
      </c>
      <c r="EW34" s="102" t="str">
        <f>IF(FD34="","",IF(ISNUMBER(SEARCH(":",FD34)),MID(FD34,FIND(":",FD34)+2,FIND("(",FD34)-FIND(":",FD34)-3),LEFT(FD34,FIND("(",FD34)-2)))</f>
        <v/>
      </c>
      <c r="EX34" s="103" t="str">
        <f>IF(FD34="","",MID(FD34,FIND("(",FD34)+1,4))</f>
        <v/>
      </c>
      <c r="EY34" s="104" t="str">
        <f>IF(ISNUMBER(SEARCH("*female*",FD34)),"female",IF(ISNUMBER(SEARCH("*male*",FD34)),"male",""))</f>
        <v/>
      </c>
      <c r="EZ34" s="105" t="str">
        <f>IF(FD34="","",IF(ISERROR(MID(FD34,FIND("male,",FD34)+6,(FIND(")",FD34)-(FIND("male,",FD34)+6))))=TRUE,"missing/error",MID(FD34,FIND("male,",FD34)+6,(FIND(")",FD34)-(FIND("male,",FD34)+6)))))</f>
        <v/>
      </c>
      <c r="FA34" s="106" t="str">
        <f>IF(EW34="","",(MID(EW34,(SEARCH("^^",SUBSTITUTE(EW34," ","^^",LEN(EW34)-LEN(SUBSTITUTE(EW34," ","")))))+1,99)&amp;"_"&amp;LEFT(EW34,FIND(" ",EW34)-1)&amp;"_"&amp;EX34))</f>
        <v/>
      </c>
      <c r="FC34" s="98"/>
      <c r="FD34" s="98"/>
      <c r="FE34" s="99" t="str">
        <f>IF(FI34="","",FE$3)</f>
        <v/>
      </c>
      <c r="FF34" s="100" t="str">
        <f>IF(FI34="","",FE$1)</f>
        <v/>
      </c>
      <c r="FG34" s="101" t="str">
        <f>IF(FI34="","",FE$2)</f>
        <v/>
      </c>
      <c r="FH34" s="101" t="str">
        <f>IF(FI34="","",FE$3)</f>
        <v/>
      </c>
      <c r="FI34" s="102" t="str">
        <f>IF(FP34="","",IF(ISNUMBER(SEARCH(":",FP34)),MID(FP34,FIND(":",FP34)+2,FIND("(",FP34)-FIND(":",FP34)-3),LEFT(FP34,FIND("(",FP34)-2)))</f>
        <v/>
      </c>
      <c r="FJ34" s="103" t="str">
        <f>IF(FP34="","",MID(FP34,FIND("(",FP34)+1,4))</f>
        <v/>
      </c>
      <c r="FK34" s="104" t="str">
        <f>IF(ISNUMBER(SEARCH("*female*",FP34)),"female",IF(ISNUMBER(SEARCH("*male*",FP34)),"male",""))</f>
        <v/>
      </c>
      <c r="FL34" s="105" t="str">
        <f>IF(FP34="","",IF(ISERROR(MID(FP34,FIND("male,",FP34)+6,(FIND(")",FP34)-(FIND("male,",FP34)+6))))=TRUE,"missing/error",MID(FP34,FIND("male,",FP34)+6,(FIND(")",FP34)-(FIND("male,",FP34)+6)))))</f>
        <v/>
      </c>
      <c r="FM34" s="106" t="str">
        <f>IF(FI34="","",(MID(FI34,(SEARCH("^^",SUBSTITUTE(FI34," ","^^",LEN(FI34)-LEN(SUBSTITUTE(FI34," ","")))))+1,99)&amp;"_"&amp;LEFT(FI34,FIND(" ",FI34)-1)&amp;"_"&amp;FJ34))</f>
        <v/>
      </c>
      <c r="FO34" s="98"/>
      <c r="FP34" s="98"/>
      <c r="FQ34" s="99" t="str">
        <f>IF(FU34="","",#REF!)</f>
        <v/>
      </c>
      <c r="FR34" s="100" t="str">
        <f>IF(FU34="","",FQ$1)</f>
        <v/>
      </c>
      <c r="FS34" s="101" t="str">
        <f>IF(FU34="","",FQ$2)</f>
        <v/>
      </c>
      <c r="FT34" s="101" t="str">
        <f>IF(FU34="","",FQ$3)</f>
        <v/>
      </c>
      <c r="FU34" s="102" t="str">
        <f>IF(GB34="","",IF(ISNUMBER(SEARCH(":",GB34)),MID(GB34,FIND(":",GB34)+2,FIND("(",GB34)-FIND(":",GB34)-3),LEFT(GB34,FIND("(",GB34)-2)))</f>
        <v/>
      </c>
      <c r="FV34" s="103" t="str">
        <f>IF(GB34="","",MID(GB34,FIND("(",GB34)+1,4))</f>
        <v/>
      </c>
      <c r="FW34" s="104" t="str">
        <f>IF(ISNUMBER(SEARCH("*female*",GB34)),"female",IF(ISNUMBER(SEARCH("*male*",GB34)),"male",""))</f>
        <v/>
      </c>
      <c r="FX34" s="105" t="str">
        <f>IF(GB34="","",IF(ISERROR(MID(GB34,FIND("male,",GB34)+6,(FIND(")",GB34)-(FIND("male,",GB34)+6))))=TRUE,"missing/error",MID(GB34,FIND("male,",GB34)+6,(FIND(")",GB34)-(FIND("male,",GB34)+6)))))</f>
        <v/>
      </c>
      <c r="FY34" s="106" t="str">
        <f>IF(FU34="","",(MID(FU34,(SEARCH("^^",SUBSTITUTE(FU34," ","^^",LEN(FU34)-LEN(SUBSTITUTE(FU34," ","")))))+1,99)&amp;"_"&amp;LEFT(FU34,FIND(" ",FU34)-1)&amp;"_"&amp;FV34))</f>
        <v/>
      </c>
      <c r="GA34" s="98"/>
      <c r="GB34" s="98"/>
      <c r="GC34" s="99" t="str">
        <f>IF(GG34="","",GC$3)</f>
        <v/>
      </c>
      <c r="GD34" s="100" t="str">
        <f>IF(GG34="","",GC$1)</f>
        <v/>
      </c>
      <c r="GE34" s="101" t="str">
        <f>IF(GG34="","",GC$2)</f>
        <v/>
      </c>
      <c r="GF34" s="101" t="str">
        <f>IF(GG34="","",GC$3)</f>
        <v/>
      </c>
      <c r="GG34" s="102" t="str">
        <f>IF(GN34="","",IF(ISNUMBER(SEARCH(":",GN34)),MID(GN34,FIND(":",GN34)+2,FIND("(",GN34)-FIND(":",GN34)-3),LEFT(GN34,FIND("(",GN34)-2)))</f>
        <v/>
      </c>
      <c r="GH34" s="103" t="str">
        <f>IF(GN34="","",MID(GN34,FIND("(",GN34)+1,4))</f>
        <v/>
      </c>
      <c r="GI34" s="104" t="str">
        <f>IF(ISNUMBER(SEARCH("*female*",GN34)),"female",IF(ISNUMBER(SEARCH("*male*",GN34)),"male",""))</f>
        <v/>
      </c>
      <c r="GJ34" s="105" t="str">
        <f>IF(GN34="","",IF(ISERROR(MID(GN34,FIND("male,",GN34)+6,(FIND(")",GN34)-(FIND("male,",GN34)+6))))=TRUE,"missing/error",MID(GN34,FIND("male,",GN34)+6,(FIND(")",GN34)-(FIND("male,",GN34)+6)))))</f>
        <v/>
      </c>
      <c r="GK34" s="106" t="str">
        <f>IF(GG34="","",(MID(GG34,(SEARCH("^^",SUBSTITUTE(GG34," ","^^",LEN(GG34)-LEN(SUBSTITUTE(GG34," ","")))))+1,99)&amp;"_"&amp;LEFT(GG34,FIND(" ",GG34)-1)&amp;"_"&amp;GH34))</f>
        <v/>
      </c>
      <c r="GM34" s="98"/>
      <c r="GN34" s="98"/>
      <c r="GO34" s="99" t="str">
        <f>IF(GS34="","",GO$3)</f>
        <v/>
      </c>
      <c r="GP34" s="100" t="str">
        <f>IF(GS34="","",GO$1)</f>
        <v/>
      </c>
      <c r="GQ34" s="101" t="str">
        <f>IF(GS34="","",GO$2)</f>
        <v/>
      </c>
      <c r="GR34" s="101" t="str">
        <f>IF(GS34="","",GO$3)</f>
        <v/>
      </c>
      <c r="GS34" s="102" t="str">
        <f>IF(GZ34="","",IF(ISNUMBER(SEARCH(":",GZ34)),MID(GZ34,FIND(":",GZ34)+2,FIND("(",GZ34)-FIND(":",GZ34)-3),LEFT(GZ34,FIND("(",GZ34)-2)))</f>
        <v/>
      </c>
      <c r="GT34" s="103" t="str">
        <f>IF(GZ34="","",MID(GZ34,FIND("(",GZ34)+1,4))</f>
        <v/>
      </c>
      <c r="GU34" s="104" t="str">
        <f>IF(ISNUMBER(SEARCH("*female*",GZ34)),"female",IF(ISNUMBER(SEARCH("*male*",GZ34)),"male",""))</f>
        <v/>
      </c>
      <c r="GV34" s="105" t="str">
        <f>IF(GZ34="","",IF(ISERROR(MID(GZ34,FIND("male,",GZ34)+6,(FIND(")",GZ34)-(FIND("male,",GZ34)+6))))=TRUE,"missing/error",MID(GZ34,FIND("male,",GZ34)+6,(FIND(")",GZ34)-(FIND("male,",GZ34)+6)))))</f>
        <v/>
      </c>
      <c r="GW34" s="106" t="str">
        <f>IF(GS34="","",(MID(GS34,(SEARCH("^^",SUBSTITUTE(GS34," ","^^",LEN(GS34)-LEN(SUBSTITUTE(GS34," ","")))))+1,99)&amp;"_"&amp;LEFT(GS34,FIND(" ",GS34)-1)&amp;"_"&amp;GT34))</f>
        <v/>
      </c>
      <c r="GY34" s="98"/>
      <c r="GZ34" s="98"/>
      <c r="HA34" s="99" t="str">
        <f>IF(HE34="","",HA$3)</f>
        <v/>
      </c>
      <c r="HB34" s="100" t="str">
        <f>IF(HE34="","",HA$1)</f>
        <v/>
      </c>
      <c r="HC34" s="101" t="str">
        <f>IF(HE34="","",HA$2)</f>
        <v/>
      </c>
      <c r="HD34" s="101" t="str">
        <f>IF(HE34="","",HA$3)</f>
        <v/>
      </c>
      <c r="HE34" s="102" t="str">
        <f>IF(HL34="","",IF(ISNUMBER(SEARCH(":",HL34)),MID(HL34,FIND(":",HL34)+2,FIND("(",HL34)-FIND(":",HL34)-3),LEFT(HL34,FIND("(",HL34)-2)))</f>
        <v/>
      </c>
      <c r="HF34" s="103" t="str">
        <f>IF(HL34="","",MID(HL34,FIND("(",HL34)+1,4))</f>
        <v/>
      </c>
      <c r="HG34" s="104" t="str">
        <f>IF(ISNUMBER(SEARCH("*female*",HL34)),"female",IF(ISNUMBER(SEARCH("*male*",HL34)),"male",""))</f>
        <v/>
      </c>
      <c r="HH34" s="105" t="str">
        <f>IF(HL34="","",IF(ISERROR(MID(HL34,FIND("male,",HL34)+6,(FIND(")",HL34)-(FIND("male,",HL34)+6))))=TRUE,"missing/error",MID(HL34,FIND("male,",HL34)+6,(FIND(")",HL34)-(FIND("male,",HL34)+6)))))</f>
        <v/>
      </c>
      <c r="HI34" s="106" t="str">
        <f>IF(HE34="","",(MID(HE34,(SEARCH("^^",SUBSTITUTE(HE34," ","^^",LEN(HE34)-LEN(SUBSTITUTE(HE34," ","")))))+1,99)&amp;"_"&amp;LEFT(HE34,FIND(" ",HE34)-1)&amp;"_"&amp;HF34))</f>
        <v/>
      </c>
      <c r="HK34" s="98"/>
      <c r="HL34" s="98" t="s">
        <v>291</v>
      </c>
      <c r="HM34" s="99" t="str">
        <f>IF(HQ34="","",HM$3)</f>
        <v/>
      </c>
      <c r="HN34" s="100" t="str">
        <f>IF(HQ34="","",HM$1)</f>
        <v/>
      </c>
      <c r="HO34" s="101" t="str">
        <f>IF(HQ34="","",HM$2)</f>
        <v/>
      </c>
      <c r="HP34" s="101" t="str">
        <f>IF(HQ34="","",HM$3)</f>
        <v/>
      </c>
      <c r="HQ34" s="102" t="str">
        <f>IF(HX34="","",IF(ISNUMBER(SEARCH(":",HX34)),MID(HX34,FIND(":",HX34)+2,FIND("(",HX34)-FIND(":",HX34)-3),LEFT(HX34,FIND("(",HX34)-2)))</f>
        <v/>
      </c>
      <c r="HR34" s="103" t="str">
        <f>IF(HX34="","",MID(HX34,FIND("(",HX34)+1,4))</f>
        <v/>
      </c>
      <c r="HS34" s="104" t="str">
        <f>IF(ISNUMBER(SEARCH("*female*",HX34)),"female",IF(ISNUMBER(SEARCH("*male*",HX34)),"male",""))</f>
        <v/>
      </c>
      <c r="HT34" s="105" t="str">
        <f>IF(HX34="","",IF(ISERROR(MID(HX34,FIND("male,",HX34)+6,(FIND(")",HX34)-(FIND("male,",HX34)+6))))=TRUE,"missing/error",MID(HX34,FIND("male,",HX34)+6,(FIND(")",HX34)-(FIND("male,",HX34)+6)))))</f>
        <v/>
      </c>
      <c r="HU34" s="106" t="str">
        <f>IF(HQ34="","",(MID(HQ34,(SEARCH("^^",SUBSTITUTE(HQ34," ","^^",LEN(HQ34)-LEN(SUBSTITUTE(HQ34," ","")))))+1,99)&amp;"_"&amp;LEFT(HQ34,FIND(" ",HQ34)-1)&amp;"_"&amp;HR34))</f>
        <v/>
      </c>
      <c r="HW34" s="98"/>
      <c r="HX34" s="98"/>
      <c r="HY34" s="99" t="str">
        <f>IF(IC34="","",HY$3)</f>
        <v/>
      </c>
      <c r="HZ34" s="100" t="str">
        <f>IF(IC34="","",HY$1)</f>
        <v/>
      </c>
      <c r="IA34" s="101" t="str">
        <f>IF(IC34="","",HY$2)</f>
        <v/>
      </c>
      <c r="IB34" s="101" t="str">
        <f>IF(IC34="","",HY$3)</f>
        <v/>
      </c>
      <c r="IC34" s="102" t="str">
        <f>IF(IJ34="","",IF(ISNUMBER(SEARCH(":",IJ34)),MID(IJ34,FIND(":",IJ34)+2,FIND("(",IJ34)-FIND(":",IJ34)-3),LEFT(IJ34,FIND("(",IJ34)-2)))</f>
        <v/>
      </c>
      <c r="ID34" s="103" t="str">
        <f>IF(IJ34="","",MID(IJ34,FIND("(",IJ34)+1,4))</f>
        <v/>
      </c>
      <c r="IE34" s="104" t="str">
        <f>IF(ISNUMBER(SEARCH("*female*",IJ34)),"female",IF(ISNUMBER(SEARCH("*male*",IJ34)),"male",""))</f>
        <v/>
      </c>
      <c r="IF34" s="105" t="str">
        <f>IF(IJ34="","",IF(ISERROR(MID(IJ34,FIND("male,",IJ34)+6,(FIND(")",IJ34)-(FIND("male,",IJ34)+6))))=TRUE,"missing/error",MID(IJ34,FIND("male,",IJ34)+6,(FIND(")",IJ34)-(FIND("male,",IJ34)+6)))))</f>
        <v/>
      </c>
      <c r="IG34" s="106" t="str">
        <f>IF(IC34="","",(MID(IC34,(SEARCH("^^",SUBSTITUTE(IC34," ","^^",LEN(IC34)-LEN(SUBSTITUTE(IC34," ","")))))+1,99)&amp;"_"&amp;LEFT(IC34,FIND(" ",IC34)-1)&amp;"_"&amp;ID34))</f>
        <v/>
      </c>
      <c r="II34" s="98"/>
      <c r="IJ34" s="98"/>
      <c r="IK34" s="99" t="str">
        <f>IF(IO34="","",IK$3)</f>
        <v/>
      </c>
      <c r="IL34" s="100" t="str">
        <f>IF(IO34="","",IK$1)</f>
        <v/>
      </c>
      <c r="IM34" s="101" t="str">
        <f>IF(IO34="","",IK$2)</f>
        <v/>
      </c>
      <c r="IN34" s="101" t="str">
        <f>IF(IO34="","",IK$3)</f>
        <v/>
      </c>
      <c r="IO34" s="102" t="str">
        <f>IF(IV34="","",IF(ISNUMBER(SEARCH(":",IV34)),MID(IV34,FIND(":",IV34)+2,FIND("(",IV34)-FIND(":",IV34)-3),LEFT(IV34,FIND("(",IV34)-2)))</f>
        <v/>
      </c>
      <c r="IP34" s="103" t="str">
        <f>IF(IV34="","",MID(IV34,FIND("(",IV34)+1,4))</f>
        <v/>
      </c>
      <c r="IQ34" s="104" t="str">
        <f>IF(ISNUMBER(SEARCH("*female*",IV34)),"female",IF(ISNUMBER(SEARCH("*male*",IV34)),"male",""))</f>
        <v/>
      </c>
      <c r="IR34" s="105" t="str">
        <f>IF(IV34="","",IF(ISERROR(MID(IV34,FIND("male,",IV34)+6,(FIND(")",IV34)-(FIND("male,",IV34)+6))))=TRUE,"missing/error",MID(IV34,FIND("male,",IV34)+6,(FIND(")",IV34)-(FIND("male,",IV34)+6)))))</f>
        <v/>
      </c>
      <c r="IS34" s="106" t="str">
        <f>IF(IO34="","",(MID(IO34,(SEARCH("^^",SUBSTITUTE(IO34," ","^^",LEN(IO34)-LEN(SUBSTITUTE(IO34," ","")))))+1,99)&amp;"_"&amp;LEFT(IO34,FIND(" ",IO34)-1)&amp;"_"&amp;IP34))</f>
        <v/>
      </c>
      <c r="IU34" s="98"/>
      <c r="IV34" s="98"/>
      <c r="IW34" s="99" t="str">
        <f>IF(JA34="","",IW$3)</f>
        <v/>
      </c>
      <c r="IX34" s="100" t="str">
        <f>IF(JA34="","",IW$1)</f>
        <v/>
      </c>
      <c r="IY34" s="101" t="str">
        <f>IF(JA34="","",IW$2)</f>
        <v/>
      </c>
      <c r="IZ34" s="101" t="str">
        <f>IF(JA34="","",IW$3)</f>
        <v/>
      </c>
      <c r="JA34" s="102" t="str">
        <f>IF(JH34="","",IF(ISNUMBER(SEARCH(":",JH34)),MID(JH34,FIND(":",JH34)+2,FIND("(",JH34)-FIND(":",JH34)-3),LEFT(JH34,FIND("(",JH34)-2)))</f>
        <v/>
      </c>
      <c r="JB34" s="103" t="str">
        <f>IF(JH34="","",MID(JH34,FIND("(",JH34)+1,4))</f>
        <v/>
      </c>
      <c r="JC34" s="104" t="str">
        <f>IF(ISNUMBER(SEARCH("*female*",JH34)),"female",IF(ISNUMBER(SEARCH("*male*",JH34)),"male",""))</f>
        <v/>
      </c>
      <c r="JD34" s="105" t="str">
        <f>IF(JH34="","",IF(ISERROR(MID(JH34,FIND("male,",JH34)+6,(FIND(")",JH34)-(FIND("male,",JH34)+6))))=TRUE,"missing/error",MID(JH34,FIND("male,",JH34)+6,(FIND(")",JH34)-(FIND("male,",JH34)+6)))))</f>
        <v/>
      </c>
      <c r="JE34" s="106" t="str">
        <f>IF(JA34="","",(MID(JA34,(SEARCH("^^",SUBSTITUTE(JA34," ","^^",LEN(JA34)-LEN(SUBSTITUTE(JA34," ","")))))+1,99)&amp;"_"&amp;LEFT(JA34,FIND(" ",JA34)-1)&amp;"_"&amp;JB34))</f>
        <v/>
      </c>
      <c r="JG34" s="98"/>
      <c r="JH34" s="98"/>
      <c r="JI34" s="99" t="str">
        <f>IF(JM34="","",JI$3)</f>
        <v/>
      </c>
      <c r="JJ34" s="100" t="str">
        <f>IF(JM34="","",JI$1)</f>
        <v/>
      </c>
      <c r="JK34" s="101" t="str">
        <f>IF(JM34="","",JI$2)</f>
        <v/>
      </c>
      <c r="JL34" s="101" t="str">
        <f>IF(JM34="","",JI$3)</f>
        <v/>
      </c>
      <c r="JM34" s="102" t="str">
        <f>IF(JT34="","",IF(ISNUMBER(SEARCH(":",JT34)),MID(JT34,FIND(":",JT34)+2,FIND("(",JT34)-FIND(":",JT34)-3),LEFT(JT34,FIND("(",JT34)-2)))</f>
        <v/>
      </c>
      <c r="JN34" s="103" t="str">
        <f>IF(JT34="","",MID(JT34,FIND("(",JT34)+1,4))</f>
        <v/>
      </c>
      <c r="JO34" s="104" t="str">
        <f>IF(ISNUMBER(SEARCH("*female*",JT34)),"female",IF(ISNUMBER(SEARCH("*male*",JT34)),"male",""))</f>
        <v/>
      </c>
      <c r="JP34" s="105" t="str">
        <f>IF(JT34="","",IF(ISERROR(MID(JT34,FIND("male,",JT34)+6,(FIND(")",JT34)-(FIND("male,",JT34)+6))))=TRUE,"missing/error",MID(JT34,FIND("male,",JT34)+6,(FIND(")",JT34)-(FIND("male,",JT34)+6)))))</f>
        <v/>
      </c>
      <c r="JQ34" s="106" t="str">
        <f>IF(JM34="","",(MID(JM34,(SEARCH("^^",SUBSTITUTE(JM34," ","^^",LEN(JM34)-LEN(SUBSTITUTE(JM34," ","")))))+1,99)&amp;"_"&amp;LEFT(JM34,FIND(" ",JM34)-1)&amp;"_"&amp;JN34))</f>
        <v/>
      </c>
      <c r="JS34" s="98"/>
      <c r="JT34" s="98"/>
      <c r="JU34" s="99" t="str">
        <f>IF(JY34="","",JU$3)</f>
        <v/>
      </c>
      <c r="JV34" s="100" t="str">
        <f>IF(JY34="","",JU$1)</f>
        <v/>
      </c>
      <c r="JW34" s="101" t="str">
        <f>IF(JY34="","",JU$2)</f>
        <v/>
      </c>
      <c r="JX34" s="101" t="str">
        <f>IF(JY34="","",JU$3)</f>
        <v/>
      </c>
      <c r="JY34" s="102" t="str">
        <f>IF(KF34="","",IF(ISNUMBER(SEARCH(":",KF34)),MID(KF34,FIND(":",KF34)+2,FIND("(",KF34)-FIND(":",KF34)-3),LEFT(KF34,FIND("(",KF34)-2)))</f>
        <v/>
      </c>
      <c r="JZ34" s="103" t="str">
        <f>IF(KF34="","",MID(KF34,FIND("(",KF34)+1,4))</f>
        <v/>
      </c>
      <c r="KA34" s="104" t="str">
        <f>IF(ISNUMBER(SEARCH("*female*",KF34)),"female",IF(ISNUMBER(SEARCH("*male*",KF34)),"male",""))</f>
        <v/>
      </c>
      <c r="KB34" s="105" t="str">
        <f>IF(KF34="","",IF(ISERROR(MID(KF34,FIND("male,",KF34)+6,(FIND(")",KF34)-(FIND("male,",KF34)+6))))=TRUE,"missing/error",MID(KF34,FIND("male,",KF34)+6,(FIND(")",KF34)-(FIND("male,",KF34)+6)))))</f>
        <v/>
      </c>
      <c r="KC34" s="106" t="str">
        <f>IF(JY34="","",(MID(JY34,(SEARCH("^^",SUBSTITUTE(JY34," ","^^",LEN(JY34)-LEN(SUBSTITUTE(JY34," ","")))))+1,99)&amp;"_"&amp;LEFT(JY34,FIND(" ",JY34)-1)&amp;"_"&amp;JZ34))</f>
        <v/>
      </c>
      <c r="KE34" s="98"/>
      <c r="KF34" s="98"/>
    </row>
    <row r="35" spans="1:292" ht="13.5" customHeight="1" x14ac:dyDescent="0.25">
      <c r="A35" s="16"/>
      <c r="B35" s="98" t="s">
        <v>1016</v>
      </c>
      <c r="D35" s="229"/>
      <c r="E35" s="99" t="str">
        <f t="shared" si="229"/>
        <v/>
      </c>
      <c r="F35" s="100" t="str">
        <f t="shared" si="230"/>
        <v/>
      </c>
      <c r="G35" s="101" t="str">
        <f>IF(I35="","",E$2)</f>
        <v/>
      </c>
      <c r="H35" s="101" t="str">
        <f>IF(I35="","",E$3)</f>
        <v/>
      </c>
      <c r="I35" s="102" t="str">
        <f t="shared" si="231"/>
        <v/>
      </c>
      <c r="J35" s="103" t="str">
        <f t="shared" si="232"/>
        <v/>
      </c>
      <c r="K35" s="104" t="str">
        <f t="shared" si="233"/>
        <v/>
      </c>
      <c r="L35" s="105" t="str">
        <f>IF(P35="","",IF(ISERROR(MID(P35,FIND("male,",P35)+6,(FIND(")",P35)-(FIND("male,",P35)+6))))=TRUE,"missing/error",MID(P35,FIND("male,",P35)+6,(FIND(")",P35)-(FIND("male,",P35)+6)))))</f>
        <v/>
      </c>
      <c r="M35" s="106" t="str">
        <f t="shared" si="234"/>
        <v/>
      </c>
      <c r="O35" s="98"/>
      <c r="P35" s="229"/>
      <c r="Q35" s="99" t="str">
        <f>IF(U35="","",Q$3)</f>
        <v/>
      </c>
      <c r="R35" s="100" t="str">
        <f>IF(U35="","",Q$1)</f>
        <v/>
      </c>
      <c r="S35" s="101" t="str">
        <f>IF(U35="","",Q$2)</f>
        <v/>
      </c>
      <c r="T35" s="101" t="str">
        <f>IF(U35="","",Q$3)</f>
        <v/>
      </c>
      <c r="U35" s="102" t="str">
        <f>IF(AB35="","",IF(ISNUMBER(SEARCH(":",AB35)),MID(AB35,FIND(":",AB35)+2,FIND("(",AB35)-FIND(":",AB35)-3),LEFT(AB35,FIND("(",AB35)-2)))</f>
        <v/>
      </c>
      <c r="V35" s="103" t="str">
        <f>IF(AB35="","",MID(AB35,FIND("(",AB35)+1,4))</f>
        <v/>
      </c>
      <c r="W35" s="104" t="str">
        <f>IF(ISNUMBER(SEARCH("*female*",AB35)),"female",IF(ISNUMBER(SEARCH("*male*",AB35)),"male",""))</f>
        <v/>
      </c>
      <c r="X35" s="105" t="str">
        <f t="shared" si="7"/>
        <v/>
      </c>
      <c r="Y35" s="106" t="str">
        <f>IF(U35="","",(MID(U35,(SEARCH("^^",SUBSTITUTE(U35," ","^^",LEN(U35)-LEN(SUBSTITUTE(U35," ","")))))+1,99)&amp;"_"&amp;LEFT(U35,FIND(" ",U35)-1)&amp;"_"&amp;V35))</f>
        <v/>
      </c>
      <c r="AA35" s="98"/>
      <c r="AB35" s="98"/>
      <c r="AC35" s="99">
        <f>IF(AG35="","",AC$3)</f>
        <v>44009</v>
      </c>
      <c r="AD35" s="100" t="str">
        <f>IF(AG35="","",AC$1)</f>
        <v>Varadkar I</v>
      </c>
      <c r="AE35" s="101">
        <f>IF(AG35="","",AC$2)</f>
        <v>42900</v>
      </c>
      <c r="AF35" s="101">
        <f>IF(AG35="","",AC$3)</f>
        <v>44009</v>
      </c>
      <c r="AG35" s="102" t="str">
        <f t="shared" si="8"/>
        <v>Michael Ring</v>
      </c>
      <c r="AH35" s="103" t="str">
        <f>IF(AN35="","",MID(AN35,FIND("(",AN35)+1,4))</f>
        <v>1953</v>
      </c>
      <c r="AI35" s="104" t="str">
        <f>IF(ISNUMBER(SEARCH("*female*",AN35)),"female",IF(ISNUMBER(SEARCH("*male*",AN35)),"male",""))</f>
        <v>male</v>
      </c>
      <c r="AJ35" s="105" t="str">
        <f t="shared" si="9"/>
        <v>ie_fg01</v>
      </c>
      <c r="AK35" s="106" t="str">
        <f t="shared" si="10"/>
        <v>Ring_Michael_1953</v>
      </c>
      <c r="AM35" s="98"/>
      <c r="AN35" s="98" t="s">
        <v>1012</v>
      </c>
      <c r="AO35" s="99" t="str">
        <f t="shared" si="12"/>
        <v/>
      </c>
      <c r="AP35" s="100" t="str">
        <f>IF(AS35="","",AO$1)</f>
        <v/>
      </c>
      <c r="AQ35" s="101" t="str">
        <f t="shared" si="13"/>
        <v/>
      </c>
      <c r="AR35" s="101" t="str">
        <f t="shared" si="14"/>
        <v/>
      </c>
      <c r="AS35" s="102" t="str">
        <f>IF(AZ35="","",IF(ISNUMBER(SEARCH(":",AZ35)),MID(AZ35,FIND(":",AZ35)+2,FIND("(",AZ35)-FIND(":",AZ35)-3),LEFT(AZ35,FIND("(",AZ35)-2)))</f>
        <v/>
      </c>
      <c r="AT35" s="103" t="str">
        <f>IF(AZ35="","",MID(AZ35,FIND("(",AZ35)+1,4))</f>
        <v/>
      </c>
      <c r="AU35" s="104" t="str">
        <f>IF(ISNUMBER(SEARCH("*female*",AZ35)),"female",IF(ISNUMBER(SEARCH("*male*",AZ35)),"male",""))</f>
        <v/>
      </c>
      <c r="AV35" s="105" t="str">
        <f>IF(AZ35="","",IF(ISERROR(MID(AZ35,FIND("male,",AZ35)+6,(FIND(")",AZ35)-(FIND("male,",AZ35)+6))))=TRUE,"missing/error",MID(AZ35,FIND("male,",AZ35)+6,(FIND(")",AZ35)-(FIND("male,",AZ35)+6)))))</f>
        <v/>
      </c>
      <c r="AW35" s="106" t="str">
        <f>IF(AS35="","",(MID(AS35,(SEARCH("^^",SUBSTITUTE(AS35," ","^^",LEN(AS35)-LEN(SUBSTITUTE(AS35," ","")))))+1,99)&amp;"_"&amp;LEFT(AS35,FIND(" ",AS35)-1)&amp;"_"&amp;AT35))</f>
        <v/>
      </c>
      <c r="AY35" s="98"/>
      <c r="AZ35" s="98"/>
      <c r="BA35" s="99" t="str">
        <f t="shared" si="235"/>
        <v/>
      </c>
      <c r="BB35" s="100" t="str">
        <f t="shared" si="236"/>
        <v/>
      </c>
      <c r="BC35" s="101" t="str">
        <f t="shared" si="237"/>
        <v/>
      </c>
      <c r="BD35" s="101" t="str">
        <f t="shared" si="238"/>
        <v/>
      </c>
      <c r="BE35" s="102" t="str">
        <f t="shared" si="239"/>
        <v/>
      </c>
      <c r="BF35" s="103" t="str">
        <f t="shared" si="240"/>
        <v/>
      </c>
      <c r="BG35" s="104" t="str">
        <f t="shared" si="241"/>
        <v/>
      </c>
      <c r="BH35" s="105" t="str">
        <f t="shared" si="242"/>
        <v/>
      </c>
      <c r="BI35" s="106" t="str">
        <f t="shared" si="243"/>
        <v/>
      </c>
      <c r="BK35" s="98"/>
      <c r="BL35" s="98"/>
      <c r="BM35" s="99" t="str">
        <f>IF(BQ35="","",BM$3)</f>
        <v/>
      </c>
      <c r="BN35" s="100" t="str">
        <f>IF(BQ35="","",BM$1)</f>
        <v/>
      </c>
      <c r="BO35" s="101" t="str">
        <f>IF(BQ35="","",BM$2)</f>
        <v/>
      </c>
      <c r="BP35" s="101" t="str">
        <f>IF(BQ35="","",BM$3)</f>
        <v/>
      </c>
      <c r="BQ35" s="102" t="str">
        <f>IF(BX35="","",IF(ISNUMBER(SEARCH(":",BX35)),MID(BX35,FIND(":",BX35)+2,FIND("(",BX35)-FIND(":",BX35)-3),LEFT(BX35,FIND("(",BX35)-2)))</f>
        <v/>
      </c>
      <c r="BR35" s="103" t="str">
        <f>IF(BX35="","",MID(BX35,FIND("(",BX35)+1,4))</f>
        <v/>
      </c>
      <c r="BS35" s="104" t="str">
        <f>IF(ISNUMBER(SEARCH("*female*",BX35)),"female",IF(ISNUMBER(SEARCH("*male*",BX35)),"male",""))</f>
        <v/>
      </c>
      <c r="BT35" s="105" t="str">
        <f>IF(BX35="","",IF(ISERROR(MID(BX35,FIND("male,",BX35)+6,(FIND(")",BX35)-(FIND("male,",BX35)+6))))=TRUE,"missing/error",MID(BX35,FIND("male,",BX35)+6,(FIND(")",BX35)-(FIND("male,",BX35)+6)))))</f>
        <v/>
      </c>
      <c r="BU35" s="106" t="str">
        <f>IF(BQ35="","",(MID(BQ35,(SEARCH("^^",SUBSTITUTE(BQ35," ","^^",LEN(BQ35)-LEN(SUBSTITUTE(BQ35," ","")))))+1,99)&amp;"_"&amp;LEFT(BQ35,FIND(" ",BQ35)-1)&amp;"_"&amp;BR35))</f>
        <v/>
      </c>
      <c r="BW35" s="98"/>
      <c r="BX35" s="98"/>
      <c r="BY35" s="99" t="str">
        <f>IF(CC35="","",BY$3)</f>
        <v/>
      </c>
      <c r="BZ35" s="100" t="str">
        <f>IF(CC35="","",BY$1)</f>
        <v/>
      </c>
      <c r="CA35" s="101" t="str">
        <f>IF(CC35="","",BY$2)</f>
        <v/>
      </c>
      <c r="CB35" s="101" t="str">
        <f>IF(CC35="","",BY$3)</f>
        <v/>
      </c>
      <c r="CC35" s="102" t="str">
        <f>IF(CJ35="","",IF(ISNUMBER(SEARCH(":",CJ35)),MID(CJ35,FIND(":",CJ35)+2,FIND("(",CJ35)-FIND(":",CJ35)-3),LEFT(CJ35,FIND("(",CJ35)-2)))</f>
        <v/>
      </c>
      <c r="CD35" s="103" t="str">
        <f>IF(CJ35="","",MID(CJ35,FIND("(",CJ35)+1,4))</f>
        <v/>
      </c>
      <c r="CE35" s="104" t="str">
        <f>IF(ISNUMBER(SEARCH("*female*",CJ35)),"female",IF(ISNUMBER(SEARCH("*male*",CJ35)),"male",""))</f>
        <v/>
      </c>
      <c r="CF35" s="105" t="str">
        <f>IF(CJ35="","",IF(ISERROR(MID(CJ35,FIND("male,",CJ35)+6,(FIND(")",CJ35)-(FIND("male,",CJ35)+6))))=TRUE,"missing/error",MID(CJ35,FIND("male,",CJ35)+6,(FIND(")",CJ35)-(FIND("male,",CJ35)+6)))))</f>
        <v/>
      </c>
      <c r="CG35" s="106" t="str">
        <f>IF(CC35="","",(MID(CC35,(SEARCH("^^",SUBSTITUTE(CC35," ","^^",LEN(CC35)-LEN(SUBSTITUTE(CC35," ","")))))+1,99)&amp;"_"&amp;LEFT(CC35,FIND(" ",CC35)-1)&amp;"_"&amp;CD35))</f>
        <v/>
      </c>
      <c r="CI35" s="98"/>
      <c r="CJ35" s="98"/>
      <c r="CK35" s="99" t="str">
        <f>IF(CO35="","",CK$3)</f>
        <v/>
      </c>
      <c r="CL35" s="100" t="str">
        <f>IF(CO35="","",CK$1)</f>
        <v/>
      </c>
      <c r="CM35" s="101" t="str">
        <f>IF(CO35="","",CK$2)</f>
        <v/>
      </c>
      <c r="CN35" s="101" t="str">
        <f>IF(CO35="","",CK$3)</f>
        <v/>
      </c>
      <c r="CO35" s="102" t="str">
        <f>IF(CV35="","",IF(ISNUMBER(SEARCH(":",CV35)),MID(CV35,FIND(":",CV35)+2,FIND("(",CV35)-FIND(":",CV35)-3),LEFT(CV35,FIND("(",CV35)-2)))</f>
        <v/>
      </c>
      <c r="CP35" s="103" t="str">
        <f>IF(CV35="","",MID(CV35,FIND("(",CV35)+1,4))</f>
        <v/>
      </c>
      <c r="CQ35" s="104" t="str">
        <f>IF(ISNUMBER(SEARCH("*female*",CV35)),"female",IF(ISNUMBER(SEARCH("*male*",CV35)),"male",""))</f>
        <v/>
      </c>
      <c r="CR35" s="105" t="str">
        <f>IF(CV35="","",IF(ISERROR(MID(CV35,FIND("male,",CV35)+6,(FIND(")",CV35)-(FIND("male,",CV35)+6))))=TRUE,"missing/error",MID(CV35,FIND("male,",CV35)+6,(FIND(")",CV35)-(FIND("male,",CV35)+6)))))</f>
        <v/>
      </c>
      <c r="CS35" s="106" t="str">
        <f>IF(CO35="","",(MID(CO35,(SEARCH("^^",SUBSTITUTE(CO35," ","^^",LEN(CO35)-LEN(SUBSTITUTE(CO35," ","")))))+1,99)&amp;"_"&amp;LEFT(CO35,FIND(" ",CO35)-1)&amp;"_"&amp;CP35))</f>
        <v/>
      </c>
      <c r="CU35" s="98"/>
      <c r="CV35" s="98"/>
      <c r="CW35" s="99" t="str">
        <f>IF(DA35="","",CW$3)</f>
        <v/>
      </c>
      <c r="CX35" s="100" t="str">
        <f>IF(DA35="","",CW$1)</f>
        <v/>
      </c>
      <c r="CY35" s="101" t="str">
        <f>IF(DA35="","",CW$2)</f>
        <v/>
      </c>
      <c r="CZ35" s="101" t="str">
        <f>IF(DA35="","",CW$3)</f>
        <v/>
      </c>
      <c r="DA35" s="102" t="str">
        <f>IF(DH35="","",IF(ISNUMBER(SEARCH(":",DH35)),MID(DH35,FIND(":",DH35)+2,FIND("(",DH35)-FIND(":",DH35)-3),LEFT(DH35,FIND("(",DH35)-2)))</f>
        <v/>
      </c>
      <c r="DB35" s="103" t="str">
        <f>IF(DH35="","",MID(DH35,FIND("(",DH35)+1,4))</f>
        <v/>
      </c>
      <c r="DC35" s="104" t="str">
        <f>IF(ISNUMBER(SEARCH("*female*",DH35)),"female",IF(ISNUMBER(SEARCH("*male*",DH35)),"male",""))</f>
        <v/>
      </c>
      <c r="DD35" s="105" t="str">
        <f>IF(DH35="","",IF(ISERROR(MID(DH35,FIND("male,",DH35)+6,(FIND(")",DH35)-(FIND("male,",DH35)+6))))=TRUE,"missing/error",MID(DH35,FIND("male,",DH35)+6,(FIND(")",DH35)-(FIND("male,",DH35)+6)))))</f>
        <v/>
      </c>
      <c r="DE35" s="106" t="str">
        <f>IF(DA35="","",(MID(DA35,(SEARCH("^^",SUBSTITUTE(DA35," ","^^",LEN(DA35)-LEN(SUBSTITUTE(DA35," ","")))))+1,99)&amp;"_"&amp;LEFT(DA35,FIND(" ",DA35)-1)&amp;"_"&amp;DB35))</f>
        <v/>
      </c>
      <c r="DG35" s="98"/>
      <c r="DH35" s="98"/>
      <c r="DI35" s="99" t="str">
        <f>IF(DM35="","",DI$3)</f>
        <v/>
      </c>
      <c r="DJ35" s="100" t="str">
        <f>IF(DM35="","",DI$1)</f>
        <v/>
      </c>
      <c r="DK35" s="101" t="str">
        <f>IF(DM35="","",DI$2)</f>
        <v/>
      </c>
      <c r="DL35" s="101" t="str">
        <f>IF(DM35="","",DI$3)</f>
        <v/>
      </c>
      <c r="DM35" s="102" t="str">
        <f>IF(DT35="","",IF(ISNUMBER(SEARCH(":",DT35)),MID(DT35,FIND(":",DT35)+2,FIND("(",DT35)-FIND(":",DT35)-3),LEFT(DT35,FIND("(",DT35)-2)))</f>
        <v/>
      </c>
      <c r="DN35" s="103" t="str">
        <f>IF(DT35="","",MID(DT35,FIND("(",DT35)+1,4))</f>
        <v/>
      </c>
      <c r="DO35" s="104" t="str">
        <f>IF(ISNUMBER(SEARCH("*female*",DT35)),"female",IF(ISNUMBER(SEARCH("*male*",DT35)),"male",""))</f>
        <v/>
      </c>
      <c r="DP35" s="105" t="str">
        <f>IF(DT35="","",IF(ISERROR(MID(DT35,FIND("male,",DT35)+6,(FIND(")",DT35)-(FIND("male,",DT35)+6))))=TRUE,"missing/error",MID(DT35,FIND("male,",DT35)+6,(FIND(")",DT35)-(FIND("male,",DT35)+6)))))</f>
        <v/>
      </c>
      <c r="DQ35" s="106" t="str">
        <f>IF(DM35="","",(MID(DM35,(SEARCH("^^",SUBSTITUTE(DM35," ","^^",LEN(DM35)-LEN(SUBSTITUTE(DM35," ","")))))+1,99)&amp;"_"&amp;LEFT(DM35,FIND(" ",DM35)-1)&amp;"_"&amp;DN35))</f>
        <v/>
      </c>
      <c r="DS35" s="98"/>
      <c r="DT35" s="98"/>
      <c r="DU35" s="99" t="str">
        <f>IF(DY35="","",DU$3)</f>
        <v/>
      </c>
      <c r="DV35" s="100" t="str">
        <f>IF(DY35="","",DU$1)</f>
        <v/>
      </c>
      <c r="DW35" s="101" t="str">
        <f>IF(DY35="","",DU$2)</f>
        <v/>
      </c>
      <c r="DX35" s="101" t="str">
        <f>IF(DY35="","",DU$3)</f>
        <v/>
      </c>
      <c r="DY35" s="102" t="str">
        <f>IF(EF35="","",IF(ISNUMBER(SEARCH(":",EF35)),MID(EF35,FIND(":",EF35)+2,FIND("(",EF35)-FIND(":",EF35)-3),LEFT(EF35,FIND("(",EF35)-2)))</f>
        <v/>
      </c>
      <c r="DZ35" s="103" t="str">
        <f>IF(EF35="","",MID(EF35,FIND("(",EF35)+1,4))</f>
        <v/>
      </c>
      <c r="EA35" s="104" t="str">
        <f>IF(ISNUMBER(SEARCH("*female*",EF35)),"female",IF(ISNUMBER(SEARCH("*male*",EF35)),"male",""))</f>
        <v/>
      </c>
      <c r="EB35" s="105" t="str">
        <f>IF(EF35="","",IF(ISERROR(MID(EF35,FIND("male,",EF35)+6,(FIND(")",EF35)-(FIND("male,",EF35)+6))))=TRUE,"missing/error",MID(EF35,FIND("male,",EF35)+6,(FIND(")",EF35)-(FIND("male,",EF35)+6)))))</f>
        <v/>
      </c>
      <c r="EC35" s="106" t="str">
        <f>IF(DY35="","",(MID(DY35,(SEARCH("^^",SUBSTITUTE(DY35," ","^^",LEN(DY35)-LEN(SUBSTITUTE(DY35," ","")))))+1,99)&amp;"_"&amp;LEFT(DY35,FIND(" ",DY35)-1)&amp;"_"&amp;DZ35))</f>
        <v/>
      </c>
      <c r="EE35" s="98"/>
      <c r="EF35" s="98"/>
      <c r="EG35" s="99" t="str">
        <f>IF(EK35="","",EG$3)</f>
        <v/>
      </c>
      <c r="EH35" s="100" t="str">
        <f>IF(EK35="","",EG$1)</f>
        <v/>
      </c>
      <c r="EI35" s="101" t="str">
        <f>IF(EK35="","",EG$2)</f>
        <v/>
      </c>
      <c r="EJ35" s="101" t="str">
        <f>IF(EK35="","",EG$3)</f>
        <v/>
      </c>
      <c r="EK35" s="102" t="str">
        <f>IF(ER35="","",IF(ISNUMBER(SEARCH(":",ER35)),MID(ER35,FIND(":",ER35)+2,FIND("(",ER35)-FIND(":",ER35)-3),LEFT(ER35,FIND("(",ER35)-2)))</f>
        <v/>
      </c>
      <c r="EL35" s="103" t="str">
        <f>IF(ER35="","",MID(ER35,FIND("(",ER35)+1,4))</f>
        <v/>
      </c>
      <c r="EM35" s="104" t="str">
        <f>IF(ISNUMBER(SEARCH("*female*",ER35)),"female",IF(ISNUMBER(SEARCH("*male*",ER35)),"male",""))</f>
        <v/>
      </c>
      <c r="EN35" s="105" t="str">
        <f>IF(ER35="","",IF(ISERROR(MID(ER35,FIND("male,",ER35)+6,(FIND(")",ER35)-(FIND("male,",ER35)+6))))=TRUE,"missing/error",MID(ER35,FIND("male,",ER35)+6,(FIND(")",ER35)-(FIND("male,",ER35)+6)))))</f>
        <v/>
      </c>
      <c r="EO35" s="106" t="str">
        <f>IF(EK35="","",(MID(EK35,(SEARCH("^^",SUBSTITUTE(EK35," ","^^",LEN(EK35)-LEN(SUBSTITUTE(EK35," ","")))))+1,99)&amp;"_"&amp;LEFT(EK35,FIND(" ",EK35)-1)&amp;"_"&amp;EL35))</f>
        <v/>
      </c>
      <c r="EQ35" s="98"/>
      <c r="ER35" s="98"/>
      <c r="ES35" s="99" t="str">
        <f>IF(EW35="","",ES$3)</f>
        <v/>
      </c>
      <c r="ET35" s="100" t="str">
        <f>IF(EW35="","",ES$1)</f>
        <v/>
      </c>
      <c r="EU35" s="101" t="str">
        <f>IF(EW35="","",ES$2)</f>
        <v/>
      </c>
      <c r="EV35" s="101" t="str">
        <f>IF(EW35="","",ES$3)</f>
        <v/>
      </c>
      <c r="EW35" s="102" t="str">
        <f>IF(FD35="","",IF(ISNUMBER(SEARCH(":",FD35)),MID(FD35,FIND(":",FD35)+2,FIND("(",FD35)-FIND(":",FD35)-3),LEFT(FD35,FIND("(",FD35)-2)))</f>
        <v/>
      </c>
      <c r="EX35" s="103" t="str">
        <f>IF(FD35="","",MID(FD35,FIND("(",FD35)+1,4))</f>
        <v/>
      </c>
      <c r="EY35" s="104" t="str">
        <f>IF(ISNUMBER(SEARCH("*female*",FD35)),"female",IF(ISNUMBER(SEARCH("*male*",FD35)),"male",""))</f>
        <v/>
      </c>
      <c r="EZ35" s="105" t="str">
        <f>IF(FD35="","",IF(ISERROR(MID(FD35,FIND("male,",FD35)+6,(FIND(")",FD35)-(FIND("male,",FD35)+6))))=TRUE,"missing/error",MID(FD35,FIND("male,",FD35)+6,(FIND(")",FD35)-(FIND("male,",FD35)+6)))))</f>
        <v/>
      </c>
      <c r="FA35" s="106" t="str">
        <f>IF(EW35="","",(MID(EW35,(SEARCH("^^",SUBSTITUTE(EW35," ","^^",LEN(EW35)-LEN(SUBSTITUTE(EW35," ","")))))+1,99)&amp;"_"&amp;LEFT(EW35,FIND(" ",EW35)-1)&amp;"_"&amp;EX35))</f>
        <v/>
      </c>
      <c r="FC35" s="98"/>
      <c r="FD35" s="98"/>
      <c r="FE35" s="99" t="str">
        <f>IF(FI35="","",FE$3)</f>
        <v/>
      </c>
      <c r="FF35" s="100" t="str">
        <f>IF(FI35="","",FE$1)</f>
        <v/>
      </c>
      <c r="FG35" s="101" t="str">
        <f>IF(FI35="","",FE$2)</f>
        <v/>
      </c>
      <c r="FH35" s="101" t="str">
        <f>IF(FI35="","",FE$3)</f>
        <v/>
      </c>
      <c r="FI35" s="102" t="str">
        <f>IF(FP35="","",IF(ISNUMBER(SEARCH(":",FP35)),MID(FP35,FIND(":",FP35)+2,FIND("(",FP35)-FIND(":",FP35)-3),LEFT(FP35,FIND("(",FP35)-2)))</f>
        <v/>
      </c>
      <c r="FJ35" s="103" t="str">
        <f>IF(FP35="","",MID(FP35,FIND("(",FP35)+1,4))</f>
        <v/>
      </c>
      <c r="FK35" s="104" t="str">
        <f>IF(ISNUMBER(SEARCH("*female*",FP35)),"female",IF(ISNUMBER(SEARCH("*male*",FP35)),"male",""))</f>
        <v/>
      </c>
      <c r="FL35" s="105" t="str">
        <f>IF(FP35="","",IF(ISERROR(MID(FP35,FIND("male,",FP35)+6,(FIND(")",FP35)-(FIND("male,",FP35)+6))))=TRUE,"missing/error",MID(FP35,FIND("male,",FP35)+6,(FIND(")",FP35)-(FIND("male,",FP35)+6)))))</f>
        <v/>
      </c>
      <c r="FM35" s="106" t="str">
        <f>IF(FI35="","",(MID(FI35,(SEARCH("^^",SUBSTITUTE(FI35," ","^^",LEN(FI35)-LEN(SUBSTITUTE(FI35," ","")))))+1,99)&amp;"_"&amp;LEFT(FI35,FIND(" ",FI35)-1)&amp;"_"&amp;FJ35))</f>
        <v/>
      </c>
      <c r="FO35" s="98"/>
      <c r="FP35" s="98"/>
      <c r="FQ35" s="99" t="str">
        <f>IF(FU35="","",#REF!)</f>
        <v/>
      </c>
      <c r="FR35" s="100" t="str">
        <f>IF(FU35="","",FQ$1)</f>
        <v/>
      </c>
      <c r="FS35" s="101" t="str">
        <f>IF(FU35="","",FQ$2)</f>
        <v/>
      </c>
      <c r="FT35" s="101" t="str">
        <f>IF(FU35="","",FQ$3)</f>
        <v/>
      </c>
      <c r="FU35" s="102" t="str">
        <f>IF(GB35="","",IF(ISNUMBER(SEARCH(":",GB35)),MID(GB35,FIND(":",GB35)+2,FIND("(",GB35)-FIND(":",GB35)-3),LEFT(GB35,FIND("(",GB35)-2)))</f>
        <v/>
      </c>
      <c r="FV35" s="103" t="str">
        <f>IF(GB35="","",MID(GB35,FIND("(",GB35)+1,4))</f>
        <v/>
      </c>
      <c r="FW35" s="104" t="str">
        <f>IF(ISNUMBER(SEARCH("*female*",GB35)),"female",IF(ISNUMBER(SEARCH("*male*",GB35)),"male",""))</f>
        <v/>
      </c>
      <c r="FX35" s="105" t="str">
        <f>IF(GB35="","",IF(ISERROR(MID(GB35,FIND("male,",GB35)+6,(FIND(")",GB35)-(FIND("male,",GB35)+6))))=TRUE,"missing/error",MID(GB35,FIND("male,",GB35)+6,(FIND(")",GB35)-(FIND("male,",GB35)+6)))))</f>
        <v/>
      </c>
      <c r="FY35" s="106" t="str">
        <f>IF(FU35="","",(MID(FU35,(SEARCH("^^",SUBSTITUTE(FU35," ","^^",LEN(FU35)-LEN(SUBSTITUTE(FU35," ","")))))+1,99)&amp;"_"&amp;LEFT(FU35,FIND(" ",FU35)-1)&amp;"_"&amp;FV35))</f>
        <v/>
      </c>
      <c r="GA35" s="98"/>
      <c r="GB35" s="98"/>
      <c r="GC35" s="99" t="str">
        <f>IF(GG35="","",GC$3)</f>
        <v/>
      </c>
      <c r="GD35" s="100" t="str">
        <f>IF(GG35="","",GC$1)</f>
        <v/>
      </c>
      <c r="GE35" s="101" t="str">
        <f>IF(GG35="","",GC$2)</f>
        <v/>
      </c>
      <c r="GF35" s="101" t="str">
        <f>IF(GG35="","",GC$3)</f>
        <v/>
      </c>
      <c r="GG35" s="102" t="str">
        <f>IF(GN35="","",IF(ISNUMBER(SEARCH(":",GN35)),MID(GN35,FIND(":",GN35)+2,FIND("(",GN35)-FIND(":",GN35)-3),LEFT(GN35,FIND("(",GN35)-2)))</f>
        <v/>
      </c>
      <c r="GH35" s="103" t="str">
        <f>IF(GN35="","",MID(GN35,FIND("(",GN35)+1,4))</f>
        <v/>
      </c>
      <c r="GI35" s="104" t="str">
        <f>IF(ISNUMBER(SEARCH("*female*",GN35)),"female",IF(ISNUMBER(SEARCH("*male*",GN35)),"male",""))</f>
        <v/>
      </c>
      <c r="GJ35" s="105" t="str">
        <f>IF(GN35="","",IF(ISERROR(MID(GN35,FIND("male,",GN35)+6,(FIND(")",GN35)-(FIND("male,",GN35)+6))))=TRUE,"missing/error",MID(GN35,FIND("male,",GN35)+6,(FIND(")",GN35)-(FIND("male,",GN35)+6)))))</f>
        <v/>
      </c>
      <c r="GK35" s="106" t="str">
        <f>IF(GG35="","",(MID(GG35,(SEARCH("^^",SUBSTITUTE(GG35," ","^^",LEN(GG35)-LEN(SUBSTITUTE(GG35," ","")))))+1,99)&amp;"_"&amp;LEFT(GG35,FIND(" ",GG35)-1)&amp;"_"&amp;GH35))</f>
        <v/>
      </c>
      <c r="GM35" s="98"/>
      <c r="GN35" s="98" t="s">
        <v>291</v>
      </c>
      <c r="GO35" s="99" t="str">
        <f>IF(GS35="","",GO$3)</f>
        <v/>
      </c>
      <c r="GP35" s="100" t="str">
        <f>IF(GS35="","",GO$1)</f>
        <v/>
      </c>
      <c r="GQ35" s="101" t="str">
        <f>IF(GS35="","",GO$2)</f>
        <v/>
      </c>
      <c r="GR35" s="101" t="str">
        <f>IF(GS35="","",GO$3)</f>
        <v/>
      </c>
      <c r="GS35" s="102" t="str">
        <f>IF(GZ35="","",IF(ISNUMBER(SEARCH(":",GZ35)),MID(GZ35,FIND(":",GZ35)+2,FIND("(",GZ35)-FIND(":",GZ35)-3),LEFT(GZ35,FIND("(",GZ35)-2)))</f>
        <v/>
      </c>
      <c r="GT35" s="103" t="str">
        <f>IF(GZ35="","",MID(GZ35,FIND("(",GZ35)+1,4))</f>
        <v/>
      </c>
      <c r="GU35" s="104" t="str">
        <f>IF(ISNUMBER(SEARCH("*female*",GZ35)),"female",IF(ISNUMBER(SEARCH("*male*",GZ35)),"male",""))</f>
        <v/>
      </c>
      <c r="GV35" s="105" t="str">
        <f>IF(GZ35="","",IF(ISERROR(MID(GZ35,FIND("male,",GZ35)+6,(FIND(")",GZ35)-(FIND("male,",GZ35)+6))))=TRUE,"missing/error",MID(GZ35,FIND("male,",GZ35)+6,(FIND(")",GZ35)-(FIND("male,",GZ35)+6)))))</f>
        <v/>
      </c>
      <c r="GW35" s="106" t="str">
        <f>IF(GS35="","",(MID(GS35,(SEARCH("^^",SUBSTITUTE(GS35," ","^^",LEN(GS35)-LEN(SUBSTITUTE(GS35," ","")))))+1,99)&amp;"_"&amp;LEFT(GS35,FIND(" ",GS35)-1)&amp;"_"&amp;GT35))</f>
        <v/>
      </c>
      <c r="GY35" s="98"/>
      <c r="GZ35" s="98"/>
      <c r="HA35" s="99" t="str">
        <f>IF(HE35="","",HA$3)</f>
        <v/>
      </c>
      <c r="HB35" s="100" t="str">
        <f>IF(HE35="","",HA$1)</f>
        <v/>
      </c>
      <c r="HC35" s="101" t="str">
        <f>IF(HE35="","",HA$2)</f>
        <v/>
      </c>
      <c r="HD35" s="101" t="str">
        <f>IF(HE35="","",HA$3)</f>
        <v/>
      </c>
      <c r="HE35" s="102" t="str">
        <f>IF(HL35="","",IF(ISNUMBER(SEARCH(":",HL35)),MID(HL35,FIND(":",HL35)+2,FIND("(",HL35)-FIND(":",HL35)-3),LEFT(HL35,FIND("(",HL35)-2)))</f>
        <v/>
      </c>
      <c r="HF35" s="103" t="str">
        <f>IF(HL35="","",MID(HL35,FIND("(",HL35)+1,4))</f>
        <v/>
      </c>
      <c r="HG35" s="104" t="str">
        <f>IF(ISNUMBER(SEARCH("*female*",HL35)),"female",IF(ISNUMBER(SEARCH("*male*",HL35)),"male",""))</f>
        <v/>
      </c>
      <c r="HH35" s="105" t="str">
        <f>IF(HL35="","",IF(ISERROR(MID(HL35,FIND("male,",HL35)+6,(FIND(")",HL35)-(FIND("male,",HL35)+6))))=TRUE,"missing/error",MID(HL35,FIND("male,",HL35)+6,(FIND(")",HL35)-(FIND("male,",HL35)+6)))))</f>
        <v/>
      </c>
      <c r="HI35" s="106" t="str">
        <f>IF(HE35="","",(MID(HE35,(SEARCH("^^",SUBSTITUTE(HE35," ","^^",LEN(HE35)-LEN(SUBSTITUTE(HE35," ","")))))+1,99)&amp;"_"&amp;LEFT(HE35,FIND(" ",HE35)-1)&amp;"_"&amp;HF35))</f>
        <v/>
      </c>
      <c r="HK35" s="98"/>
      <c r="HL35" s="98" t="s">
        <v>291</v>
      </c>
      <c r="HM35" s="99" t="str">
        <f>IF(HQ35="","",HM$3)</f>
        <v/>
      </c>
      <c r="HN35" s="100" t="str">
        <f>IF(HQ35="","",HM$1)</f>
        <v/>
      </c>
      <c r="HO35" s="101" t="str">
        <f>IF(HQ35="","",HM$2)</f>
        <v/>
      </c>
      <c r="HP35" s="101" t="str">
        <f>IF(HQ35="","",HM$3)</f>
        <v/>
      </c>
      <c r="HQ35" s="102" t="str">
        <f>IF(HX35="","",IF(ISNUMBER(SEARCH(":",HX35)),MID(HX35,FIND(":",HX35)+2,FIND("(",HX35)-FIND(":",HX35)-3),LEFT(HX35,FIND("(",HX35)-2)))</f>
        <v/>
      </c>
      <c r="HR35" s="103" t="str">
        <f>IF(HX35="","",MID(HX35,FIND("(",HX35)+1,4))</f>
        <v/>
      </c>
      <c r="HS35" s="104" t="str">
        <f>IF(ISNUMBER(SEARCH("*female*",HX35)),"female",IF(ISNUMBER(SEARCH("*male*",HX35)),"male",""))</f>
        <v/>
      </c>
      <c r="HT35" s="105" t="str">
        <f>IF(HX35="","",IF(ISERROR(MID(HX35,FIND("male,",HX35)+6,(FIND(")",HX35)-(FIND("male,",HX35)+6))))=TRUE,"missing/error",MID(HX35,FIND("male,",HX35)+6,(FIND(")",HX35)-(FIND("male,",HX35)+6)))))</f>
        <v/>
      </c>
      <c r="HU35" s="106" t="str">
        <f>IF(HQ35="","",(MID(HQ35,(SEARCH("^^",SUBSTITUTE(HQ35," ","^^",LEN(HQ35)-LEN(SUBSTITUTE(HQ35," ","")))))+1,99)&amp;"_"&amp;LEFT(HQ35,FIND(" ",HQ35)-1)&amp;"_"&amp;HR35))</f>
        <v/>
      </c>
      <c r="HW35" s="98"/>
      <c r="HX35" s="98"/>
      <c r="HY35" s="99" t="str">
        <f>IF(IC35="","",HY$3)</f>
        <v/>
      </c>
      <c r="HZ35" s="100" t="str">
        <f>IF(IC35="","",HY$1)</f>
        <v/>
      </c>
      <c r="IA35" s="101" t="str">
        <f>IF(IC35="","",HY$2)</f>
        <v/>
      </c>
      <c r="IB35" s="101" t="str">
        <f>IF(IC35="","",HY$3)</f>
        <v/>
      </c>
      <c r="IC35" s="102" t="str">
        <f>IF(IJ35="","",IF(ISNUMBER(SEARCH(":",IJ35)),MID(IJ35,FIND(":",IJ35)+2,FIND("(",IJ35)-FIND(":",IJ35)-3),LEFT(IJ35,FIND("(",IJ35)-2)))</f>
        <v/>
      </c>
      <c r="ID35" s="103" t="str">
        <f>IF(IJ35="","",MID(IJ35,FIND("(",IJ35)+1,4))</f>
        <v/>
      </c>
      <c r="IE35" s="104" t="str">
        <f>IF(ISNUMBER(SEARCH("*female*",IJ35)),"female",IF(ISNUMBER(SEARCH("*male*",IJ35)),"male",""))</f>
        <v/>
      </c>
      <c r="IF35" s="105" t="str">
        <f>IF(IJ35="","",IF(ISERROR(MID(IJ35,FIND("male,",IJ35)+6,(FIND(")",IJ35)-(FIND("male,",IJ35)+6))))=TRUE,"missing/error",MID(IJ35,FIND("male,",IJ35)+6,(FIND(")",IJ35)-(FIND("male,",IJ35)+6)))))</f>
        <v/>
      </c>
      <c r="IG35" s="106" t="str">
        <f>IF(IC35="","",(MID(IC35,(SEARCH("^^",SUBSTITUTE(IC35," ","^^",LEN(IC35)-LEN(SUBSTITUTE(IC35," ","")))))+1,99)&amp;"_"&amp;LEFT(IC35,FIND(" ",IC35)-1)&amp;"_"&amp;ID35))</f>
        <v/>
      </c>
      <c r="II35" s="98"/>
      <c r="IJ35" s="98"/>
      <c r="IK35" s="99" t="str">
        <f>IF(IO35="","",IK$3)</f>
        <v/>
      </c>
      <c r="IL35" s="100" t="str">
        <f>IF(IO35="","",IK$1)</f>
        <v/>
      </c>
      <c r="IM35" s="101" t="str">
        <f>IF(IO35="","",IK$2)</f>
        <v/>
      </c>
      <c r="IN35" s="101" t="str">
        <f>IF(IO35="","",IK$3)</f>
        <v/>
      </c>
      <c r="IO35" s="102" t="str">
        <f>IF(IV35="","",IF(ISNUMBER(SEARCH(":",IV35)),MID(IV35,FIND(":",IV35)+2,FIND("(",IV35)-FIND(":",IV35)-3),LEFT(IV35,FIND("(",IV35)-2)))</f>
        <v/>
      </c>
      <c r="IP35" s="103" t="str">
        <f>IF(IV35="","",MID(IV35,FIND("(",IV35)+1,4))</f>
        <v/>
      </c>
      <c r="IQ35" s="104" t="str">
        <f>IF(ISNUMBER(SEARCH("*female*",IV35)),"female",IF(ISNUMBER(SEARCH("*male*",IV35)),"male",""))</f>
        <v/>
      </c>
      <c r="IR35" s="105" t="str">
        <f>IF(IV35="","",IF(ISERROR(MID(IV35,FIND("male,",IV35)+6,(FIND(")",IV35)-(FIND("male,",IV35)+6))))=TRUE,"missing/error",MID(IV35,FIND("male,",IV35)+6,(FIND(")",IV35)-(FIND("male,",IV35)+6)))))</f>
        <v/>
      </c>
      <c r="IS35" s="106" t="str">
        <f>IF(IO35="","",(MID(IO35,(SEARCH("^^",SUBSTITUTE(IO35," ","^^",LEN(IO35)-LEN(SUBSTITUTE(IO35," ","")))))+1,99)&amp;"_"&amp;LEFT(IO35,FIND(" ",IO35)-1)&amp;"_"&amp;IP35))</f>
        <v/>
      </c>
      <c r="IU35" s="98"/>
      <c r="IV35" s="98"/>
      <c r="IW35" s="99" t="str">
        <f>IF(JA35="","",IW$3)</f>
        <v/>
      </c>
      <c r="IX35" s="100" t="str">
        <f>IF(JA35="","",IW$1)</f>
        <v/>
      </c>
      <c r="IY35" s="101" t="str">
        <f>IF(JA35="","",IW$2)</f>
        <v/>
      </c>
      <c r="IZ35" s="101" t="str">
        <f>IF(JA35="","",IW$3)</f>
        <v/>
      </c>
      <c r="JA35" s="102" t="str">
        <f>IF(JH35="","",IF(ISNUMBER(SEARCH(":",JH35)),MID(JH35,FIND(":",JH35)+2,FIND("(",JH35)-FIND(":",JH35)-3),LEFT(JH35,FIND("(",JH35)-2)))</f>
        <v/>
      </c>
      <c r="JB35" s="103" t="str">
        <f>IF(JH35="","",MID(JH35,FIND("(",JH35)+1,4))</f>
        <v/>
      </c>
      <c r="JC35" s="104" t="str">
        <f>IF(ISNUMBER(SEARCH("*female*",JH35)),"female",IF(ISNUMBER(SEARCH("*male*",JH35)),"male",""))</f>
        <v/>
      </c>
      <c r="JD35" s="105" t="str">
        <f>IF(JH35="","",IF(ISERROR(MID(JH35,FIND("male,",JH35)+6,(FIND(")",JH35)-(FIND("male,",JH35)+6))))=TRUE,"missing/error",MID(JH35,FIND("male,",JH35)+6,(FIND(")",JH35)-(FIND("male,",JH35)+6)))))</f>
        <v/>
      </c>
      <c r="JE35" s="106" t="str">
        <f>IF(JA35="","",(MID(JA35,(SEARCH("^^",SUBSTITUTE(JA35," ","^^",LEN(JA35)-LEN(SUBSTITUTE(JA35," ","")))))+1,99)&amp;"_"&amp;LEFT(JA35,FIND(" ",JA35)-1)&amp;"_"&amp;JB35))</f>
        <v/>
      </c>
      <c r="JG35" s="98"/>
      <c r="JH35" s="98"/>
      <c r="JI35" s="99" t="str">
        <f>IF(JM35="","",JI$3)</f>
        <v/>
      </c>
      <c r="JJ35" s="100" t="str">
        <f>IF(JM35="","",JI$1)</f>
        <v/>
      </c>
      <c r="JK35" s="101" t="str">
        <f>IF(JM35="","",JI$2)</f>
        <v/>
      </c>
      <c r="JL35" s="101" t="str">
        <f>IF(JM35="","",JI$3)</f>
        <v/>
      </c>
      <c r="JM35" s="102" t="str">
        <f>IF(JT35="","",IF(ISNUMBER(SEARCH(":",JT35)),MID(JT35,FIND(":",JT35)+2,FIND("(",JT35)-FIND(":",JT35)-3),LEFT(JT35,FIND("(",JT35)-2)))</f>
        <v/>
      </c>
      <c r="JN35" s="103" t="str">
        <f>IF(JT35="","",MID(JT35,FIND("(",JT35)+1,4))</f>
        <v/>
      </c>
      <c r="JO35" s="104" t="str">
        <f>IF(ISNUMBER(SEARCH("*female*",JT35)),"female",IF(ISNUMBER(SEARCH("*male*",JT35)),"male",""))</f>
        <v/>
      </c>
      <c r="JP35" s="105" t="str">
        <f>IF(JT35="","",IF(ISERROR(MID(JT35,FIND("male,",JT35)+6,(FIND(")",JT35)-(FIND("male,",JT35)+6))))=TRUE,"missing/error",MID(JT35,FIND("male,",JT35)+6,(FIND(")",JT35)-(FIND("male,",JT35)+6)))))</f>
        <v/>
      </c>
      <c r="JQ35" s="106" t="str">
        <f>IF(JM35="","",(MID(JM35,(SEARCH("^^",SUBSTITUTE(JM35," ","^^",LEN(JM35)-LEN(SUBSTITUTE(JM35," ","")))))+1,99)&amp;"_"&amp;LEFT(JM35,FIND(" ",JM35)-1)&amp;"_"&amp;JN35))</f>
        <v/>
      </c>
      <c r="JS35" s="98"/>
      <c r="JT35" s="98"/>
      <c r="JU35" s="99" t="str">
        <f>IF(JY35="","",JU$3)</f>
        <v/>
      </c>
      <c r="JV35" s="100" t="str">
        <f>IF(JY35="","",JU$1)</f>
        <v/>
      </c>
      <c r="JW35" s="101" t="str">
        <f>IF(JY35="","",JU$2)</f>
        <v/>
      </c>
      <c r="JX35" s="101" t="str">
        <f>IF(JY35="","",JU$3)</f>
        <v/>
      </c>
      <c r="JY35" s="102" t="str">
        <f>IF(KF35="","",IF(ISNUMBER(SEARCH(":",KF35)),MID(KF35,FIND(":",KF35)+2,FIND("(",KF35)-FIND(":",KF35)-3),LEFT(KF35,FIND("(",KF35)-2)))</f>
        <v/>
      </c>
      <c r="JZ35" s="103" t="str">
        <f>IF(KF35="","",MID(KF35,FIND("(",KF35)+1,4))</f>
        <v/>
      </c>
      <c r="KA35" s="104" t="str">
        <f>IF(ISNUMBER(SEARCH("*female*",KF35)),"female",IF(ISNUMBER(SEARCH("*male*",KF35)),"male",""))</f>
        <v/>
      </c>
      <c r="KB35" s="105" t="str">
        <f>IF(KF35="","",IF(ISERROR(MID(KF35,FIND("male,",KF35)+6,(FIND(")",KF35)-(FIND("male,",KF35)+6))))=TRUE,"missing/error",MID(KF35,FIND("male,",KF35)+6,(FIND(")",KF35)-(FIND("male,",KF35)+6)))))</f>
        <v/>
      </c>
      <c r="KC35" s="106" t="str">
        <f>IF(JY35="","",(MID(JY35,(SEARCH("^^",SUBSTITUTE(JY35," ","^^",LEN(JY35)-LEN(SUBSTITUTE(JY35," ","")))))+1,99)&amp;"_"&amp;LEFT(JY35,FIND(" ",JY35)-1)&amp;"_"&amp;JZ35))</f>
        <v/>
      </c>
      <c r="KE35" s="98"/>
      <c r="KF35" s="98"/>
    </row>
    <row r="36" spans="1:292" ht="13.5" customHeight="1" x14ac:dyDescent="0.25">
      <c r="A36" s="107"/>
      <c r="B36" s="98" t="s">
        <v>648</v>
      </c>
      <c r="D36" s="229"/>
      <c r="E36" s="99">
        <f t="shared" si="229"/>
        <v>42439</v>
      </c>
      <c r="F36" s="100" t="str">
        <f t="shared" si="230"/>
        <v>Kenny I</v>
      </c>
      <c r="G36" s="101">
        <f>IF(I36="","",E$2)</f>
        <v>40611</v>
      </c>
      <c r="H36" s="101">
        <v>41766</v>
      </c>
      <c r="I36" s="102" t="str">
        <f t="shared" si="231"/>
        <v>Alan Shatter</v>
      </c>
      <c r="J36" s="103" t="str">
        <f t="shared" si="232"/>
        <v>1951</v>
      </c>
      <c r="K36" s="104" t="str">
        <f t="shared" si="233"/>
        <v>male</v>
      </c>
      <c r="L36" s="105" t="str">
        <f>IF(P36="","",IF(ISERROR(MID(P36,FIND("male,",P36)+6,(FIND(")",P36)-(FIND("male,",P36)+6))))=TRUE,"missing/error",MID(P36,FIND("male,",P36)+6,(FIND(")",P36)-(FIND("male,",P36)+6)))))</f>
        <v>ie_fg01</v>
      </c>
      <c r="M36" s="106" t="str">
        <f t="shared" si="234"/>
        <v>Shatter_Alan_1951</v>
      </c>
      <c r="O36" s="98"/>
      <c r="P36" s="229" t="s">
        <v>719</v>
      </c>
      <c r="Q36" s="99">
        <f>IF(U36="","",Q$3)</f>
        <v>42900</v>
      </c>
      <c r="R36" s="100" t="str">
        <f>IF(U36="","",Q$1)</f>
        <v>Kenny II</v>
      </c>
      <c r="S36" s="101">
        <f>IF(U36="","",Q$2)</f>
        <v>42496</v>
      </c>
      <c r="T36" s="101">
        <f>IF(U36="","",Q$3)</f>
        <v>42900</v>
      </c>
      <c r="U36" s="102" t="str">
        <f>IF(AB36="","",IF(ISNUMBER(SEARCH(":",AB36)),MID(AB36,FIND(":",AB36)+2,FIND("(",AB36)-FIND(":",AB36)-3),LEFT(AB36,FIND("(",AB36)-2)))</f>
        <v>Enda Kenny</v>
      </c>
      <c r="V36" s="103" t="str">
        <f>IF(AB36="","",MID(AB36,FIND("(",AB36)+1,4))</f>
        <v>1951</v>
      </c>
      <c r="W36" s="104" t="str">
        <f>IF(ISNUMBER(SEARCH("*female*",AB36)),"female",IF(ISNUMBER(SEARCH("*male*",AB36)),"male",""))</f>
        <v>male</v>
      </c>
      <c r="X36" s="105" t="str">
        <f t="shared" si="7"/>
        <v>ie_fg01</v>
      </c>
      <c r="Y36" s="106" t="str">
        <f>IF(U36="","",(MID(U36,(SEARCH("^^",SUBSTITUTE(U36," ","^^",LEN(U36)-LEN(SUBSTITUTE(U36," ","")))))+1,99)&amp;"_"&amp;LEFT(U36,FIND(" ",U36)-1)&amp;"_"&amp;V36))</f>
        <v>Kenny_Enda_1951</v>
      </c>
      <c r="AA36" s="98"/>
      <c r="AB36" s="229" t="s">
        <v>718</v>
      </c>
      <c r="AC36" s="99">
        <f>IF(AG36="","",AC$3)</f>
        <v>44009</v>
      </c>
      <c r="AD36" s="100" t="str">
        <f>IF(AG36="","",AC$1)</f>
        <v>Varadkar I</v>
      </c>
      <c r="AE36" s="101">
        <f>IF(AG36="","",AC$2)</f>
        <v>42900</v>
      </c>
      <c r="AF36" s="101">
        <f>IF(AG36="","",AC$3)</f>
        <v>44009</v>
      </c>
      <c r="AG36" s="102" t="str">
        <f t="shared" si="8"/>
        <v>Leo Varadkar</v>
      </c>
      <c r="AH36" s="103" t="str">
        <f>IF(AN36="","",MID(AN36,FIND("(",AN36)+1,4))</f>
        <v>1979</v>
      </c>
      <c r="AI36" s="104" t="str">
        <f>IF(ISNUMBER(SEARCH("*female*",AN36)),"female",IF(ISNUMBER(SEARCH("*male*",AN36)),"male",""))</f>
        <v>male</v>
      </c>
      <c r="AJ36" s="105" t="str">
        <f t="shared" si="9"/>
        <v>ie_fg01</v>
      </c>
      <c r="AK36" s="106" t="str">
        <f t="shared" si="10"/>
        <v>Varadkar_Leo_1979</v>
      </c>
      <c r="AM36" s="98"/>
      <c r="AN36" s="98" t="s">
        <v>995</v>
      </c>
      <c r="AO36" s="99" t="str">
        <f t="shared" si="12"/>
        <v/>
      </c>
      <c r="AP36" s="100" t="str">
        <f>IF(AS36="","",AO$1)</f>
        <v/>
      </c>
      <c r="AQ36" s="101" t="str">
        <f t="shared" si="13"/>
        <v/>
      </c>
      <c r="AR36" s="101" t="str">
        <f t="shared" si="14"/>
        <v/>
      </c>
      <c r="AS36" s="102" t="str">
        <f>IF(AZ36="","",IF(ISNUMBER(SEARCH(":",AZ36)),MID(AZ36,FIND(":",AZ36)+2,FIND("(",AZ36)-FIND(":",AZ36)-3),LEFT(AZ36,FIND("(",AZ36)-2)))</f>
        <v/>
      </c>
      <c r="AT36" s="103" t="str">
        <f>IF(AZ36="","",MID(AZ36,FIND("(",AZ36)+1,4))</f>
        <v/>
      </c>
      <c r="AU36" s="104" t="str">
        <f>IF(ISNUMBER(SEARCH("*female*",AZ36)),"female",IF(ISNUMBER(SEARCH("*male*",AZ36)),"male",""))</f>
        <v/>
      </c>
      <c r="AV36" s="105" t="str">
        <f>IF(AZ36="","",IF(ISERROR(MID(AZ36,FIND("male,",AZ36)+6,(FIND(")",AZ36)-(FIND("male,",AZ36)+6))))=TRUE,"missing/error",MID(AZ36,FIND("male,",AZ36)+6,(FIND(")",AZ36)-(FIND("male,",AZ36)+6)))))</f>
        <v/>
      </c>
      <c r="AW36" s="106" t="str">
        <f>IF(AS36="","",(MID(AS36,(SEARCH("^^",SUBSTITUTE(AS36," ","^^",LEN(AS36)-LEN(SUBSTITUTE(AS36," ","")))))+1,99)&amp;"_"&amp;LEFT(AS36,FIND(" ",AS36)-1)&amp;"_"&amp;AT36))</f>
        <v/>
      </c>
      <c r="AY36" s="98"/>
      <c r="AZ36" s="98"/>
      <c r="BA36" s="99" t="str">
        <f t="shared" si="235"/>
        <v/>
      </c>
      <c r="BB36" s="100" t="str">
        <f t="shared" si="236"/>
        <v/>
      </c>
      <c r="BC36" s="101" t="str">
        <f t="shared" si="237"/>
        <v/>
      </c>
      <c r="BD36" s="101" t="str">
        <f t="shared" si="238"/>
        <v/>
      </c>
      <c r="BE36" s="102" t="str">
        <f t="shared" si="239"/>
        <v/>
      </c>
      <c r="BF36" s="103" t="str">
        <f t="shared" si="240"/>
        <v/>
      </c>
      <c r="BG36" s="104" t="str">
        <f t="shared" si="241"/>
        <v/>
      </c>
      <c r="BH36" s="105" t="str">
        <f t="shared" si="242"/>
        <v/>
      </c>
      <c r="BI36" s="106" t="str">
        <f t="shared" si="243"/>
        <v/>
      </c>
      <c r="BK36" s="98"/>
      <c r="BL36" s="98"/>
      <c r="BM36" s="99" t="str">
        <f>IF(BQ36="","",BM$3)</f>
        <v/>
      </c>
      <c r="BN36" s="100" t="str">
        <f>IF(BQ36="","",BM$1)</f>
        <v/>
      </c>
      <c r="BO36" s="101" t="str">
        <f>IF(BQ36="","",BM$2)</f>
        <v/>
      </c>
      <c r="BP36" s="101" t="str">
        <f>IF(BQ36="","",BM$3)</f>
        <v/>
      </c>
      <c r="BQ36" s="102" t="str">
        <f>IF(BX36="","",IF(ISNUMBER(SEARCH(":",BX36)),MID(BX36,FIND(":",BX36)+2,FIND("(",BX36)-FIND(":",BX36)-3),LEFT(BX36,FIND("(",BX36)-2)))</f>
        <v/>
      </c>
      <c r="BR36" s="103" t="str">
        <f>IF(BX36="","",MID(BX36,FIND("(",BX36)+1,4))</f>
        <v/>
      </c>
      <c r="BS36" s="104" t="str">
        <f>IF(ISNUMBER(SEARCH("*female*",BX36)),"female",IF(ISNUMBER(SEARCH("*male*",BX36)),"male",""))</f>
        <v/>
      </c>
      <c r="BT36" s="105" t="str">
        <f>IF(BX36="","",IF(ISERROR(MID(BX36,FIND("male,",BX36)+6,(FIND(")",BX36)-(FIND("male,",BX36)+6))))=TRUE,"missing/error",MID(BX36,FIND("male,",BX36)+6,(FIND(")",BX36)-(FIND("male,",BX36)+6)))))</f>
        <v/>
      </c>
      <c r="BU36" s="106" t="str">
        <f>IF(BQ36="","",(MID(BQ36,(SEARCH("^^",SUBSTITUTE(BQ36," ","^^",LEN(BQ36)-LEN(SUBSTITUTE(BQ36," ","")))))+1,99)&amp;"_"&amp;LEFT(BQ36,FIND(" ",BQ36)-1)&amp;"_"&amp;BR36))</f>
        <v/>
      </c>
      <c r="BW36" s="98"/>
      <c r="BX36" s="98"/>
      <c r="BY36" s="99" t="str">
        <f>IF(CC36="","",BY$3)</f>
        <v/>
      </c>
      <c r="BZ36" s="100" t="str">
        <f>IF(CC36="","",BY$1)</f>
        <v/>
      </c>
      <c r="CA36" s="101" t="str">
        <f>IF(CC36="","",BY$2)</f>
        <v/>
      </c>
      <c r="CB36" s="101" t="str">
        <f>IF(CC36="","",BY$3)</f>
        <v/>
      </c>
      <c r="CC36" s="102" t="str">
        <f>IF(CJ36="","",IF(ISNUMBER(SEARCH(":",CJ36)),MID(CJ36,FIND(":",CJ36)+2,FIND("(",CJ36)-FIND(":",CJ36)-3),LEFT(CJ36,FIND("(",CJ36)-2)))</f>
        <v/>
      </c>
      <c r="CD36" s="103" t="str">
        <f>IF(CJ36="","",MID(CJ36,FIND("(",CJ36)+1,4))</f>
        <v/>
      </c>
      <c r="CE36" s="104" t="str">
        <f>IF(ISNUMBER(SEARCH("*female*",CJ36)),"female",IF(ISNUMBER(SEARCH("*male*",CJ36)),"male",""))</f>
        <v/>
      </c>
      <c r="CF36" s="105" t="str">
        <f>IF(CJ36="","",IF(ISERROR(MID(CJ36,FIND("male,",CJ36)+6,(FIND(")",CJ36)-(FIND("male,",CJ36)+6))))=TRUE,"missing/error",MID(CJ36,FIND("male,",CJ36)+6,(FIND(")",CJ36)-(FIND("male,",CJ36)+6)))))</f>
        <v/>
      </c>
      <c r="CG36" s="106" t="str">
        <f>IF(CC36="","",(MID(CC36,(SEARCH("^^",SUBSTITUTE(CC36," ","^^",LEN(CC36)-LEN(SUBSTITUTE(CC36," ","")))))+1,99)&amp;"_"&amp;LEFT(CC36,FIND(" ",CC36)-1)&amp;"_"&amp;CD36))</f>
        <v/>
      </c>
      <c r="CI36" s="98"/>
      <c r="CJ36" s="98"/>
      <c r="CK36" s="99" t="str">
        <f>IF(CO36="","",CK$3)</f>
        <v/>
      </c>
      <c r="CL36" s="100" t="str">
        <f>IF(CO36="","",CK$1)</f>
        <v/>
      </c>
      <c r="CM36" s="101" t="str">
        <f>IF(CO36="","",CK$2)</f>
        <v/>
      </c>
      <c r="CN36" s="101" t="str">
        <f>IF(CO36="","",CK$3)</f>
        <v/>
      </c>
      <c r="CO36" s="102" t="str">
        <f>IF(CV36="","",IF(ISNUMBER(SEARCH(":",CV36)),MID(CV36,FIND(":",CV36)+2,FIND("(",CV36)-FIND(":",CV36)-3),LEFT(CV36,FIND("(",CV36)-2)))</f>
        <v/>
      </c>
      <c r="CP36" s="103" t="str">
        <f>IF(CV36="","",MID(CV36,FIND("(",CV36)+1,4))</f>
        <v/>
      </c>
      <c r="CQ36" s="104" t="str">
        <f>IF(ISNUMBER(SEARCH("*female*",CV36)),"female",IF(ISNUMBER(SEARCH("*male*",CV36)),"male",""))</f>
        <v/>
      </c>
      <c r="CR36" s="105" t="str">
        <f>IF(CV36="","",IF(ISERROR(MID(CV36,FIND("male,",CV36)+6,(FIND(")",CV36)-(FIND("male,",CV36)+6))))=TRUE,"missing/error",MID(CV36,FIND("male,",CV36)+6,(FIND(")",CV36)-(FIND("male,",CV36)+6)))))</f>
        <v/>
      </c>
      <c r="CS36" s="106" t="str">
        <f>IF(CO36="","",(MID(CO36,(SEARCH("^^",SUBSTITUTE(CO36," ","^^",LEN(CO36)-LEN(SUBSTITUTE(CO36," ","")))))+1,99)&amp;"_"&amp;LEFT(CO36,FIND(" ",CO36)-1)&amp;"_"&amp;CP36))</f>
        <v/>
      </c>
      <c r="CU36" s="98"/>
      <c r="CV36" s="98"/>
      <c r="CW36" s="99" t="str">
        <f>IF(DA36="","",CW$3)</f>
        <v/>
      </c>
      <c r="CX36" s="100" t="str">
        <f>IF(DA36="","",CW$1)</f>
        <v/>
      </c>
      <c r="CY36" s="101" t="str">
        <f>IF(DA36="","",CW$2)</f>
        <v/>
      </c>
      <c r="CZ36" s="101" t="str">
        <f>IF(DA36="","",CW$3)</f>
        <v/>
      </c>
      <c r="DA36" s="102" t="str">
        <f>IF(DH36="","",IF(ISNUMBER(SEARCH(":",DH36)),MID(DH36,FIND(":",DH36)+2,FIND("(",DH36)-FIND(":",DH36)-3),LEFT(DH36,FIND("(",DH36)-2)))</f>
        <v/>
      </c>
      <c r="DB36" s="103" t="str">
        <f>IF(DH36="","",MID(DH36,FIND("(",DH36)+1,4))</f>
        <v/>
      </c>
      <c r="DC36" s="104" t="str">
        <f>IF(ISNUMBER(SEARCH("*female*",DH36)),"female",IF(ISNUMBER(SEARCH("*male*",DH36)),"male",""))</f>
        <v/>
      </c>
      <c r="DD36" s="105" t="str">
        <f>IF(DH36="","",IF(ISERROR(MID(DH36,FIND("male,",DH36)+6,(FIND(")",DH36)-(FIND("male,",DH36)+6))))=TRUE,"missing/error",MID(DH36,FIND("male,",DH36)+6,(FIND(")",DH36)-(FIND("male,",DH36)+6)))))</f>
        <v/>
      </c>
      <c r="DE36" s="106" t="str">
        <f>IF(DA36="","",(MID(DA36,(SEARCH("^^",SUBSTITUTE(DA36," ","^^",LEN(DA36)-LEN(SUBSTITUTE(DA36," ","")))))+1,99)&amp;"_"&amp;LEFT(DA36,FIND(" ",DA36)-1)&amp;"_"&amp;DB36))</f>
        <v/>
      </c>
      <c r="DG36" s="98"/>
      <c r="DH36" s="98"/>
      <c r="DI36" s="99" t="str">
        <f>IF(DM36="","",DI$3)</f>
        <v/>
      </c>
      <c r="DJ36" s="100" t="str">
        <f>IF(DM36="","",DI$1)</f>
        <v/>
      </c>
      <c r="DK36" s="101" t="str">
        <f>IF(DM36="","",DI$2)</f>
        <v/>
      </c>
      <c r="DL36" s="101" t="str">
        <f>IF(DM36="","",DI$3)</f>
        <v/>
      </c>
      <c r="DM36" s="102" t="str">
        <f>IF(DT36="","",IF(ISNUMBER(SEARCH(":",DT36)),MID(DT36,FIND(":",DT36)+2,FIND("(",DT36)-FIND(":",DT36)-3),LEFT(DT36,FIND("(",DT36)-2)))</f>
        <v/>
      </c>
      <c r="DN36" s="103" t="str">
        <f>IF(DT36="","",MID(DT36,FIND("(",DT36)+1,4))</f>
        <v/>
      </c>
      <c r="DO36" s="104" t="str">
        <f>IF(ISNUMBER(SEARCH("*female*",DT36)),"female",IF(ISNUMBER(SEARCH("*male*",DT36)),"male",""))</f>
        <v/>
      </c>
      <c r="DP36" s="105" t="str">
        <f>IF(DT36="","",IF(ISERROR(MID(DT36,FIND("male,",DT36)+6,(FIND(")",DT36)-(FIND("male,",DT36)+6))))=TRUE,"missing/error",MID(DT36,FIND("male,",DT36)+6,(FIND(")",DT36)-(FIND("male,",DT36)+6)))))</f>
        <v/>
      </c>
      <c r="DQ36" s="106" t="str">
        <f>IF(DM36="","",(MID(DM36,(SEARCH("^^",SUBSTITUTE(DM36," ","^^",LEN(DM36)-LEN(SUBSTITUTE(DM36," ","")))))+1,99)&amp;"_"&amp;LEFT(DM36,FIND(" ",DM36)-1)&amp;"_"&amp;DN36))</f>
        <v/>
      </c>
      <c r="DS36" s="98"/>
      <c r="DT36" s="98"/>
      <c r="DU36" s="99" t="str">
        <f>IF(DY36="","",DU$3)</f>
        <v/>
      </c>
      <c r="DV36" s="100" t="str">
        <f>IF(DY36="","",DU$1)</f>
        <v/>
      </c>
      <c r="DW36" s="101" t="str">
        <f>IF(DY36="","",DU$2)</f>
        <v/>
      </c>
      <c r="DX36" s="101" t="str">
        <f>IF(DY36="","",DU$3)</f>
        <v/>
      </c>
      <c r="DY36" s="102" t="str">
        <f>IF(EF36="","",IF(ISNUMBER(SEARCH(":",EF36)),MID(EF36,FIND(":",EF36)+2,FIND("(",EF36)-FIND(":",EF36)-3),LEFT(EF36,FIND("(",EF36)-2)))</f>
        <v/>
      </c>
      <c r="DZ36" s="103" t="str">
        <f>IF(EF36="","",MID(EF36,FIND("(",EF36)+1,4))</f>
        <v/>
      </c>
      <c r="EA36" s="104" t="str">
        <f>IF(ISNUMBER(SEARCH("*female*",EF36)),"female",IF(ISNUMBER(SEARCH("*male*",EF36)),"male",""))</f>
        <v/>
      </c>
      <c r="EB36" s="105" t="str">
        <f>IF(EF36="","",IF(ISERROR(MID(EF36,FIND("male,",EF36)+6,(FIND(")",EF36)-(FIND("male,",EF36)+6))))=TRUE,"missing/error",MID(EF36,FIND("male,",EF36)+6,(FIND(")",EF36)-(FIND("male,",EF36)+6)))))</f>
        <v/>
      </c>
      <c r="EC36" s="106" t="str">
        <f>IF(DY36="","",(MID(DY36,(SEARCH("^^",SUBSTITUTE(DY36," ","^^",LEN(DY36)-LEN(SUBSTITUTE(DY36," ","")))))+1,99)&amp;"_"&amp;LEFT(DY36,FIND(" ",DY36)-1)&amp;"_"&amp;DZ36))</f>
        <v/>
      </c>
      <c r="EE36" s="98"/>
      <c r="EF36" s="98"/>
      <c r="EG36" s="99" t="str">
        <f>IF(EK36="","",EG$3)</f>
        <v/>
      </c>
      <c r="EH36" s="100" t="str">
        <f>IF(EK36="","",EG$1)</f>
        <v/>
      </c>
      <c r="EI36" s="101" t="str">
        <f>IF(EK36="","",EG$2)</f>
        <v/>
      </c>
      <c r="EJ36" s="101" t="str">
        <f>IF(EK36="","",EG$3)</f>
        <v/>
      </c>
      <c r="EK36" s="102" t="str">
        <f>IF(ER36="","",IF(ISNUMBER(SEARCH(":",ER36)),MID(ER36,FIND(":",ER36)+2,FIND("(",ER36)-FIND(":",ER36)-3),LEFT(ER36,FIND("(",ER36)-2)))</f>
        <v/>
      </c>
      <c r="EL36" s="103" t="str">
        <f>IF(ER36="","",MID(ER36,FIND("(",ER36)+1,4))</f>
        <v/>
      </c>
      <c r="EM36" s="104" t="str">
        <f>IF(ISNUMBER(SEARCH("*female*",ER36)),"female",IF(ISNUMBER(SEARCH("*male*",ER36)),"male",""))</f>
        <v/>
      </c>
      <c r="EN36" s="105" t="str">
        <f>IF(ER36="","",IF(ISERROR(MID(ER36,FIND("male,",ER36)+6,(FIND(")",ER36)-(FIND("male,",ER36)+6))))=TRUE,"missing/error",MID(ER36,FIND("male,",ER36)+6,(FIND(")",ER36)-(FIND("male,",ER36)+6)))))</f>
        <v/>
      </c>
      <c r="EO36" s="106" t="str">
        <f>IF(EK36="","",(MID(EK36,(SEARCH("^^",SUBSTITUTE(EK36," ","^^",LEN(EK36)-LEN(SUBSTITUTE(EK36," ","")))))+1,99)&amp;"_"&amp;LEFT(EK36,FIND(" ",EK36)-1)&amp;"_"&amp;EL36))</f>
        <v/>
      </c>
      <c r="EQ36" s="98"/>
      <c r="ER36" s="98"/>
      <c r="ES36" s="99" t="str">
        <f>IF(EW36="","",ES$3)</f>
        <v/>
      </c>
      <c r="ET36" s="100" t="str">
        <f>IF(EW36="","",ES$1)</f>
        <v/>
      </c>
      <c r="EU36" s="101" t="str">
        <f>IF(EW36="","",ES$2)</f>
        <v/>
      </c>
      <c r="EV36" s="101" t="str">
        <f>IF(EW36="","",ES$3)</f>
        <v/>
      </c>
      <c r="EW36" s="102" t="str">
        <f>IF(FD36="","",IF(ISNUMBER(SEARCH(":",FD36)),MID(FD36,FIND(":",FD36)+2,FIND("(",FD36)-FIND(":",FD36)-3),LEFT(FD36,FIND("(",FD36)-2)))</f>
        <v/>
      </c>
      <c r="EX36" s="103" t="str">
        <f>IF(FD36="","",MID(FD36,FIND("(",FD36)+1,4))</f>
        <v/>
      </c>
      <c r="EY36" s="104" t="str">
        <f>IF(ISNUMBER(SEARCH("*female*",FD36)),"female",IF(ISNUMBER(SEARCH("*male*",FD36)),"male",""))</f>
        <v/>
      </c>
      <c r="EZ36" s="105" t="str">
        <f>IF(FD36="","",IF(ISERROR(MID(FD36,FIND("male,",FD36)+6,(FIND(")",FD36)-(FIND("male,",FD36)+6))))=TRUE,"missing/error",MID(FD36,FIND("male,",FD36)+6,(FIND(")",FD36)-(FIND("male,",FD36)+6)))))</f>
        <v/>
      </c>
      <c r="FA36" s="106" t="str">
        <f>IF(EW36="","",(MID(EW36,(SEARCH("^^",SUBSTITUTE(EW36," ","^^",LEN(EW36)-LEN(SUBSTITUTE(EW36," ","")))))+1,99)&amp;"_"&amp;LEFT(EW36,FIND(" ",EW36)-1)&amp;"_"&amp;EX36))</f>
        <v/>
      </c>
      <c r="FC36" s="98"/>
      <c r="FD36" s="98"/>
      <c r="FE36" s="99" t="str">
        <f>IF(FI36="","",FE$3)</f>
        <v/>
      </c>
      <c r="FF36" s="100" t="str">
        <f>IF(FI36="","",FE$1)</f>
        <v/>
      </c>
      <c r="FG36" s="101" t="str">
        <f>IF(FI36="","",FE$2)</f>
        <v/>
      </c>
      <c r="FH36" s="101" t="str">
        <f>IF(FI36="","",FE$3)</f>
        <v/>
      </c>
      <c r="FI36" s="102" t="str">
        <f>IF(FP36="","",IF(ISNUMBER(SEARCH(":",FP36)),MID(FP36,FIND(":",FP36)+2,FIND("(",FP36)-FIND(":",FP36)-3),LEFT(FP36,FIND("(",FP36)-2)))</f>
        <v/>
      </c>
      <c r="FJ36" s="103" t="str">
        <f>IF(FP36="","",MID(FP36,FIND("(",FP36)+1,4))</f>
        <v/>
      </c>
      <c r="FK36" s="104" t="str">
        <f>IF(ISNUMBER(SEARCH("*female*",FP36)),"female",IF(ISNUMBER(SEARCH("*male*",FP36)),"male",""))</f>
        <v/>
      </c>
      <c r="FL36" s="105" t="str">
        <f>IF(FP36="","",IF(ISERROR(MID(FP36,FIND("male,",FP36)+6,(FIND(")",FP36)-(FIND("male,",FP36)+6))))=TRUE,"missing/error",MID(FP36,FIND("male,",FP36)+6,(FIND(")",FP36)-(FIND("male,",FP36)+6)))))</f>
        <v/>
      </c>
      <c r="FM36" s="106" t="str">
        <f>IF(FI36="","",(MID(FI36,(SEARCH("^^",SUBSTITUTE(FI36," ","^^",LEN(FI36)-LEN(SUBSTITUTE(FI36," ","")))))+1,99)&amp;"_"&amp;LEFT(FI36,FIND(" ",FI36)-1)&amp;"_"&amp;FJ36))</f>
        <v/>
      </c>
      <c r="FO36" s="98"/>
      <c r="FP36" s="98"/>
      <c r="FQ36" s="99" t="str">
        <f>IF(FU36="","",#REF!)</f>
        <v/>
      </c>
      <c r="FR36" s="100" t="str">
        <f>IF(FU36="","",FQ$1)</f>
        <v/>
      </c>
      <c r="FS36" s="101" t="str">
        <f>IF(FU36="","",FQ$2)</f>
        <v/>
      </c>
      <c r="FT36" s="101" t="str">
        <f>IF(FU36="","",FQ$3)</f>
        <v/>
      </c>
      <c r="FU36" s="102" t="str">
        <f>IF(GB36="","",IF(ISNUMBER(SEARCH(":",GB36)),MID(GB36,FIND(":",GB36)+2,FIND("(",GB36)-FIND(":",GB36)-3),LEFT(GB36,FIND("(",GB36)-2)))</f>
        <v/>
      </c>
      <c r="FV36" s="103" t="str">
        <f>IF(GB36="","",MID(GB36,FIND("(",GB36)+1,4))</f>
        <v/>
      </c>
      <c r="FW36" s="104" t="str">
        <f>IF(ISNUMBER(SEARCH("*female*",GB36)),"female",IF(ISNUMBER(SEARCH("*male*",GB36)),"male",""))</f>
        <v/>
      </c>
      <c r="FX36" s="105" t="str">
        <f>IF(GB36="","",IF(ISERROR(MID(GB36,FIND("male,",GB36)+6,(FIND(")",GB36)-(FIND("male,",GB36)+6))))=TRUE,"missing/error",MID(GB36,FIND("male,",GB36)+6,(FIND(")",GB36)-(FIND("male,",GB36)+6)))))</f>
        <v/>
      </c>
      <c r="FY36" s="106" t="str">
        <f>IF(FU36="","",(MID(FU36,(SEARCH("^^",SUBSTITUTE(FU36," ","^^",LEN(FU36)-LEN(SUBSTITUTE(FU36," ","")))))+1,99)&amp;"_"&amp;LEFT(FU36,FIND(" ",FU36)-1)&amp;"_"&amp;FV36))</f>
        <v/>
      </c>
      <c r="GA36" s="98"/>
      <c r="GB36" s="98"/>
      <c r="GC36" s="99" t="str">
        <f>IF(GG36="","",GC$3)</f>
        <v/>
      </c>
      <c r="GD36" s="100" t="str">
        <f>IF(GG36="","",GC$1)</f>
        <v/>
      </c>
      <c r="GE36" s="101" t="str">
        <f>IF(GG36="","",GC$2)</f>
        <v/>
      </c>
      <c r="GF36" s="101" t="str">
        <f>IF(GG36="","",GC$3)</f>
        <v/>
      </c>
      <c r="GG36" s="102" t="str">
        <f>IF(GN36="","",IF(ISNUMBER(SEARCH(":",GN36)),MID(GN36,FIND(":",GN36)+2,FIND("(",GN36)-FIND(":",GN36)-3),LEFT(GN36,FIND("(",GN36)-2)))</f>
        <v/>
      </c>
      <c r="GH36" s="103" t="str">
        <f>IF(GN36="","",MID(GN36,FIND("(",GN36)+1,4))</f>
        <v/>
      </c>
      <c r="GI36" s="104" t="str">
        <f>IF(ISNUMBER(SEARCH("*female*",GN36)),"female",IF(ISNUMBER(SEARCH("*male*",GN36)),"male",""))</f>
        <v/>
      </c>
      <c r="GJ36" s="105" t="str">
        <f>IF(GN36="","",IF(ISERROR(MID(GN36,FIND("male,",GN36)+6,(FIND(")",GN36)-(FIND("male,",GN36)+6))))=TRUE,"missing/error",MID(GN36,FIND("male,",GN36)+6,(FIND(")",GN36)-(FIND("male,",GN36)+6)))))</f>
        <v/>
      </c>
      <c r="GK36" s="106" t="str">
        <f>IF(GG36="","",(MID(GG36,(SEARCH("^^",SUBSTITUTE(GG36," ","^^",LEN(GG36)-LEN(SUBSTITUTE(GG36," ","")))))+1,99)&amp;"_"&amp;LEFT(GG36,FIND(" ",GG36)-1)&amp;"_"&amp;GH36))</f>
        <v/>
      </c>
      <c r="GM36" s="98"/>
      <c r="GN36" s="98" t="s">
        <v>291</v>
      </c>
      <c r="GO36" s="99" t="str">
        <f>IF(GS36="","",GO$3)</f>
        <v/>
      </c>
      <c r="GP36" s="100" t="str">
        <f>IF(GS36="","",GO$1)</f>
        <v/>
      </c>
      <c r="GQ36" s="101" t="str">
        <f>IF(GS36="","",GO$2)</f>
        <v/>
      </c>
      <c r="GR36" s="101" t="str">
        <f>IF(GS36="","",GO$3)</f>
        <v/>
      </c>
      <c r="GS36" s="102" t="str">
        <f>IF(GZ36="","",IF(ISNUMBER(SEARCH(":",GZ36)),MID(GZ36,FIND(":",GZ36)+2,FIND("(",GZ36)-FIND(":",GZ36)-3),LEFT(GZ36,FIND("(",GZ36)-2)))</f>
        <v/>
      </c>
      <c r="GT36" s="103" t="str">
        <f>IF(GZ36="","",MID(GZ36,FIND("(",GZ36)+1,4))</f>
        <v/>
      </c>
      <c r="GU36" s="104" t="str">
        <f>IF(ISNUMBER(SEARCH("*female*",GZ36)),"female",IF(ISNUMBER(SEARCH("*male*",GZ36)),"male",""))</f>
        <v/>
      </c>
      <c r="GV36" s="105" t="str">
        <f>IF(GZ36="","",IF(ISERROR(MID(GZ36,FIND("male,",GZ36)+6,(FIND(")",GZ36)-(FIND("male,",GZ36)+6))))=TRUE,"missing/error",MID(GZ36,FIND("male,",GZ36)+6,(FIND(")",GZ36)-(FIND("male,",GZ36)+6)))))</f>
        <v/>
      </c>
      <c r="GW36" s="106" t="str">
        <f>IF(GS36="","",(MID(GS36,(SEARCH("^^",SUBSTITUTE(GS36," ","^^",LEN(GS36)-LEN(SUBSTITUTE(GS36," ","")))))+1,99)&amp;"_"&amp;LEFT(GS36,FIND(" ",GS36)-1)&amp;"_"&amp;GT36))</f>
        <v/>
      </c>
      <c r="GY36" s="98"/>
      <c r="GZ36" s="98"/>
      <c r="HA36" s="99" t="str">
        <f>IF(HE36="","",HA$3)</f>
        <v/>
      </c>
      <c r="HB36" s="100" t="str">
        <f>IF(HE36="","",HA$1)</f>
        <v/>
      </c>
      <c r="HC36" s="101" t="str">
        <f>IF(HE36="","",HA$2)</f>
        <v/>
      </c>
      <c r="HD36" s="101" t="str">
        <f>IF(HE36="","",HA$3)</f>
        <v/>
      </c>
      <c r="HE36" s="102" t="str">
        <f>IF(HL36="","",IF(ISNUMBER(SEARCH(":",HL36)),MID(HL36,FIND(":",HL36)+2,FIND("(",HL36)-FIND(":",HL36)-3),LEFT(HL36,FIND("(",HL36)-2)))</f>
        <v/>
      </c>
      <c r="HF36" s="103" t="str">
        <f>IF(HL36="","",MID(HL36,FIND("(",HL36)+1,4))</f>
        <v/>
      </c>
      <c r="HG36" s="104" t="str">
        <f>IF(ISNUMBER(SEARCH("*female*",HL36)),"female",IF(ISNUMBER(SEARCH("*male*",HL36)),"male",""))</f>
        <v/>
      </c>
      <c r="HH36" s="105" t="str">
        <f>IF(HL36="","",IF(ISERROR(MID(HL36,FIND("male,",HL36)+6,(FIND(")",HL36)-(FIND("male,",HL36)+6))))=TRUE,"missing/error",MID(HL36,FIND("male,",HL36)+6,(FIND(")",HL36)-(FIND("male,",HL36)+6)))))</f>
        <v/>
      </c>
      <c r="HI36" s="106" t="str">
        <f>IF(HE36="","",(MID(HE36,(SEARCH("^^",SUBSTITUTE(HE36," ","^^",LEN(HE36)-LEN(SUBSTITUTE(HE36," ","")))))+1,99)&amp;"_"&amp;LEFT(HE36,FIND(" ",HE36)-1)&amp;"_"&amp;HF36))</f>
        <v/>
      </c>
      <c r="HK36" s="98"/>
      <c r="HL36" s="98" t="s">
        <v>291</v>
      </c>
      <c r="HM36" s="99" t="str">
        <f>IF(HQ36="","",HM$3)</f>
        <v/>
      </c>
      <c r="HN36" s="100" t="str">
        <f>IF(HQ36="","",HM$1)</f>
        <v/>
      </c>
      <c r="HO36" s="101" t="str">
        <f>IF(HQ36="","",HM$2)</f>
        <v/>
      </c>
      <c r="HP36" s="101" t="str">
        <f>IF(HQ36="","",HM$3)</f>
        <v/>
      </c>
      <c r="HQ36" s="102" t="str">
        <f>IF(HX36="","",IF(ISNUMBER(SEARCH(":",HX36)),MID(HX36,FIND(":",HX36)+2,FIND("(",HX36)-FIND(":",HX36)-3),LEFT(HX36,FIND("(",HX36)-2)))</f>
        <v/>
      </c>
      <c r="HR36" s="103" t="str">
        <f>IF(HX36="","",MID(HX36,FIND("(",HX36)+1,4))</f>
        <v/>
      </c>
      <c r="HS36" s="104" t="str">
        <f>IF(ISNUMBER(SEARCH("*female*",HX36)),"female",IF(ISNUMBER(SEARCH("*male*",HX36)),"male",""))</f>
        <v/>
      </c>
      <c r="HT36" s="105" t="str">
        <f>IF(HX36="","",IF(ISERROR(MID(HX36,FIND("male,",HX36)+6,(FIND(")",HX36)-(FIND("male,",HX36)+6))))=TRUE,"missing/error",MID(HX36,FIND("male,",HX36)+6,(FIND(")",HX36)-(FIND("male,",HX36)+6)))))</f>
        <v/>
      </c>
      <c r="HU36" s="106" t="str">
        <f>IF(HQ36="","",(MID(HQ36,(SEARCH("^^",SUBSTITUTE(HQ36," ","^^",LEN(HQ36)-LEN(SUBSTITUTE(HQ36," ","")))))+1,99)&amp;"_"&amp;LEFT(HQ36,FIND(" ",HQ36)-1)&amp;"_"&amp;HR36))</f>
        <v/>
      </c>
      <c r="HW36" s="98"/>
      <c r="HX36" s="98"/>
      <c r="HY36" s="99" t="str">
        <f>IF(IC36="","",HY$3)</f>
        <v/>
      </c>
      <c r="HZ36" s="100" t="str">
        <f>IF(IC36="","",HY$1)</f>
        <v/>
      </c>
      <c r="IA36" s="101" t="str">
        <f>IF(IC36="","",HY$2)</f>
        <v/>
      </c>
      <c r="IB36" s="101" t="str">
        <f>IF(IC36="","",HY$3)</f>
        <v/>
      </c>
      <c r="IC36" s="102" t="str">
        <f>IF(IJ36="","",IF(ISNUMBER(SEARCH(":",IJ36)),MID(IJ36,FIND(":",IJ36)+2,FIND("(",IJ36)-FIND(":",IJ36)-3),LEFT(IJ36,FIND("(",IJ36)-2)))</f>
        <v/>
      </c>
      <c r="ID36" s="103" t="str">
        <f>IF(IJ36="","",MID(IJ36,FIND("(",IJ36)+1,4))</f>
        <v/>
      </c>
      <c r="IE36" s="104" t="str">
        <f>IF(ISNUMBER(SEARCH("*female*",IJ36)),"female",IF(ISNUMBER(SEARCH("*male*",IJ36)),"male",""))</f>
        <v/>
      </c>
      <c r="IF36" s="105" t="str">
        <f>IF(IJ36="","",IF(ISERROR(MID(IJ36,FIND("male,",IJ36)+6,(FIND(")",IJ36)-(FIND("male,",IJ36)+6))))=TRUE,"missing/error",MID(IJ36,FIND("male,",IJ36)+6,(FIND(")",IJ36)-(FIND("male,",IJ36)+6)))))</f>
        <v/>
      </c>
      <c r="IG36" s="106" t="str">
        <f>IF(IC36="","",(MID(IC36,(SEARCH("^^",SUBSTITUTE(IC36," ","^^",LEN(IC36)-LEN(SUBSTITUTE(IC36," ","")))))+1,99)&amp;"_"&amp;LEFT(IC36,FIND(" ",IC36)-1)&amp;"_"&amp;ID36))</f>
        <v/>
      </c>
      <c r="II36" s="98"/>
      <c r="IJ36" s="98"/>
      <c r="IK36" s="99" t="str">
        <f>IF(IO36="","",IK$3)</f>
        <v/>
      </c>
      <c r="IL36" s="100" t="str">
        <f>IF(IO36="","",IK$1)</f>
        <v/>
      </c>
      <c r="IM36" s="101" t="str">
        <f>IF(IO36="","",IK$2)</f>
        <v/>
      </c>
      <c r="IN36" s="101" t="str">
        <f>IF(IO36="","",IK$3)</f>
        <v/>
      </c>
      <c r="IO36" s="102" t="str">
        <f>IF(IV36="","",IF(ISNUMBER(SEARCH(":",IV36)),MID(IV36,FIND(":",IV36)+2,FIND("(",IV36)-FIND(":",IV36)-3),LEFT(IV36,FIND("(",IV36)-2)))</f>
        <v/>
      </c>
      <c r="IP36" s="103" t="str">
        <f>IF(IV36="","",MID(IV36,FIND("(",IV36)+1,4))</f>
        <v/>
      </c>
      <c r="IQ36" s="104" t="str">
        <f>IF(ISNUMBER(SEARCH("*female*",IV36)),"female",IF(ISNUMBER(SEARCH("*male*",IV36)),"male",""))</f>
        <v/>
      </c>
      <c r="IR36" s="105" t="str">
        <f>IF(IV36="","",IF(ISERROR(MID(IV36,FIND("male,",IV36)+6,(FIND(")",IV36)-(FIND("male,",IV36)+6))))=TRUE,"missing/error",MID(IV36,FIND("male,",IV36)+6,(FIND(")",IV36)-(FIND("male,",IV36)+6)))))</f>
        <v/>
      </c>
      <c r="IS36" s="106" t="str">
        <f>IF(IO36="","",(MID(IO36,(SEARCH("^^",SUBSTITUTE(IO36," ","^^",LEN(IO36)-LEN(SUBSTITUTE(IO36," ","")))))+1,99)&amp;"_"&amp;LEFT(IO36,FIND(" ",IO36)-1)&amp;"_"&amp;IP36))</f>
        <v/>
      </c>
      <c r="IU36" s="98"/>
      <c r="IV36" s="98"/>
      <c r="IW36" s="99" t="str">
        <f>IF(JA36="","",IW$3)</f>
        <v/>
      </c>
      <c r="IX36" s="100" t="str">
        <f>IF(JA36="","",IW$1)</f>
        <v/>
      </c>
      <c r="IY36" s="101" t="str">
        <f>IF(JA36="","",IW$2)</f>
        <v/>
      </c>
      <c r="IZ36" s="101" t="str">
        <f>IF(JA36="","",IW$3)</f>
        <v/>
      </c>
      <c r="JA36" s="102" t="str">
        <f>IF(JH36="","",IF(ISNUMBER(SEARCH(":",JH36)),MID(JH36,FIND(":",JH36)+2,FIND("(",JH36)-FIND(":",JH36)-3),LEFT(JH36,FIND("(",JH36)-2)))</f>
        <v/>
      </c>
      <c r="JB36" s="103" t="str">
        <f>IF(JH36="","",MID(JH36,FIND("(",JH36)+1,4))</f>
        <v/>
      </c>
      <c r="JC36" s="104" t="str">
        <f>IF(ISNUMBER(SEARCH("*female*",JH36)),"female",IF(ISNUMBER(SEARCH("*male*",JH36)),"male",""))</f>
        <v/>
      </c>
      <c r="JD36" s="105" t="str">
        <f>IF(JH36="","",IF(ISERROR(MID(JH36,FIND("male,",JH36)+6,(FIND(")",JH36)-(FIND("male,",JH36)+6))))=TRUE,"missing/error",MID(JH36,FIND("male,",JH36)+6,(FIND(")",JH36)-(FIND("male,",JH36)+6)))))</f>
        <v/>
      </c>
      <c r="JE36" s="106" t="str">
        <f>IF(JA36="","",(MID(JA36,(SEARCH("^^",SUBSTITUTE(JA36," ","^^",LEN(JA36)-LEN(SUBSTITUTE(JA36," ","")))))+1,99)&amp;"_"&amp;LEFT(JA36,FIND(" ",JA36)-1)&amp;"_"&amp;JB36))</f>
        <v/>
      </c>
      <c r="JG36" s="98"/>
      <c r="JH36" s="98"/>
      <c r="JI36" s="99" t="str">
        <f>IF(JM36="","",JI$3)</f>
        <v/>
      </c>
      <c r="JJ36" s="100" t="str">
        <f>IF(JM36="","",JI$1)</f>
        <v/>
      </c>
      <c r="JK36" s="101" t="str">
        <f>IF(JM36="","",JI$2)</f>
        <v/>
      </c>
      <c r="JL36" s="101" t="str">
        <f>IF(JM36="","",JI$3)</f>
        <v/>
      </c>
      <c r="JM36" s="102" t="str">
        <f>IF(JT36="","",IF(ISNUMBER(SEARCH(":",JT36)),MID(JT36,FIND(":",JT36)+2,FIND("(",JT36)-FIND(":",JT36)-3),LEFT(JT36,FIND("(",JT36)-2)))</f>
        <v/>
      </c>
      <c r="JN36" s="103" t="str">
        <f>IF(JT36="","",MID(JT36,FIND("(",JT36)+1,4))</f>
        <v/>
      </c>
      <c r="JO36" s="104" t="str">
        <f>IF(ISNUMBER(SEARCH("*female*",JT36)),"female",IF(ISNUMBER(SEARCH("*male*",JT36)),"male",""))</f>
        <v/>
      </c>
      <c r="JP36" s="105" t="str">
        <f>IF(JT36="","",IF(ISERROR(MID(JT36,FIND("male,",JT36)+6,(FIND(")",JT36)-(FIND("male,",JT36)+6))))=TRUE,"missing/error",MID(JT36,FIND("male,",JT36)+6,(FIND(")",JT36)-(FIND("male,",JT36)+6)))))</f>
        <v/>
      </c>
      <c r="JQ36" s="106" t="str">
        <f>IF(JM36="","",(MID(JM36,(SEARCH("^^",SUBSTITUTE(JM36," ","^^",LEN(JM36)-LEN(SUBSTITUTE(JM36," ","")))))+1,99)&amp;"_"&amp;LEFT(JM36,FIND(" ",JM36)-1)&amp;"_"&amp;JN36))</f>
        <v/>
      </c>
      <c r="JS36" s="98"/>
      <c r="JT36" s="98"/>
      <c r="JU36" s="99" t="str">
        <f>IF(JY36="","",JU$3)</f>
        <v/>
      </c>
      <c r="JV36" s="100" t="str">
        <f>IF(JY36="","",JU$1)</f>
        <v/>
      </c>
      <c r="JW36" s="101" t="str">
        <f>IF(JY36="","",JU$2)</f>
        <v/>
      </c>
      <c r="JX36" s="101" t="str">
        <f>IF(JY36="","",JU$3)</f>
        <v/>
      </c>
      <c r="JY36" s="102" t="str">
        <f>IF(KF36="","",IF(ISNUMBER(SEARCH(":",KF36)),MID(KF36,FIND(":",KF36)+2,FIND("(",KF36)-FIND(":",KF36)-3),LEFT(KF36,FIND("(",KF36)-2)))</f>
        <v/>
      </c>
      <c r="JZ36" s="103" t="str">
        <f>IF(KF36="","",MID(KF36,FIND("(",KF36)+1,4))</f>
        <v/>
      </c>
      <c r="KA36" s="104" t="str">
        <f>IF(ISNUMBER(SEARCH("*female*",KF36)),"female",IF(ISNUMBER(SEARCH("*male*",KF36)),"male",""))</f>
        <v/>
      </c>
      <c r="KB36" s="105" t="str">
        <f>IF(KF36="","",IF(ISERROR(MID(KF36,FIND("male,",KF36)+6,(FIND(")",KF36)-(FIND("male,",KF36)+6))))=TRUE,"missing/error",MID(KF36,FIND("male,",KF36)+6,(FIND(")",KF36)-(FIND("male,",KF36)+6)))))</f>
        <v/>
      </c>
      <c r="KC36" s="106" t="str">
        <f>IF(JY36="","",(MID(JY36,(SEARCH("^^",SUBSTITUTE(JY36," ","^^",LEN(JY36)-LEN(SUBSTITUTE(JY36," ","")))))+1,99)&amp;"_"&amp;LEFT(JY36,FIND(" ",JY36)-1)&amp;"_"&amp;JZ36))</f>
        <v/>
      </c>
      <c r="KE36" s="98"/>
      <c r="KF36" s="98"/>
    </row>
    <row r="37" spans="1:292" ht="13.5" customHeight="1" x14ac:dyDescent="0.25">
      <c r="A37" s="107"/>
      <c r="B37" s="98" t="s">
        <v>648</v>
      </c>
      <c r="D37" s="229"/>
      <c r="E37" s="99">
        <f t="shared" si="229"/>
        <v>42439</v>
      </c>
      <c r="F37" s="100" t="str">
        <f t="shared" si="230"/>
        <v>Kenny I</v>
      </c>
      <c r="G37" s="101">
        <v>41767</v>
      </c>
      <c r="H37" s="101">
        <v>41831</v>
      </c>
      <c r="I37" s="102" t="str">
        <f t="shared" si="231"/>
        <v>Enda Kenny</v>
      </c>
      <c r="J37" s="103" t="str">
        <f t="shared" si="232"/>
        <v>1951</v>
      </c>
      <c r="K37" s="104" t="str">
        <f t="shared" si="233"/>
        <v>male</v>
      </c>
      <c r="L37" s="105" t="str">
        <f>IF(P37="","",IF(ISERROR(MID(P37,FIND("male,",P37)+6,(FIND(")",P37)-(FIND("male,",P37)+6))))=TRUE,"missing/error",MID(P37,FIND("male,",P37)+6,(FIND(")",P37)-(FIND("male,",P37)+6)))))</f>
        <v>ie_fg01</v>
      </c>
      <c r="M37" s="106" t="str">
        <f t="shared" si="234"/>
        <v>Kenny_Enda_1951</v>
      </c>
      <c r="N37" s="2" t="s">
        <v>928</v>
      </c>
      <c r="O37" s="98"/>
      <c r="P37" s="229" t="s">
        <v>718</v>
      </c>
      <c r="Q37" s="99"/>
      <c r="R37" s="100"/>
      <c r="S37" s="101"/>
      <c r="T37" s="101"/>
      <c r="U37" s="102"/>
      <c r="V37" s="103"/>
      <c r="W37" s="104"/>
      <c r="X37" s="105" t="str">
        <f t="shared" si="7"/>
        <v/>
      </c>
      <c r="Y37" s="106"/>
      <c r="AA37" s="98"/>
      <c r="AB37" s="98"/>
      <c r="AC37" s="99"/>
      <c r="AD37" s="100"/>
      <c r="AE37" s="101"/>
      <c r="AF37" s="101"/>
      <c r="AG37" s="102" t="str">
        <f t="shared" si="8"/>
        <v/>
      </c>
      <c r="AH37" s="103"/>
      <c r="AI37" s="104"/>
      <c r="AJ37" s="105" t="str">
        <f t="shared" si="9"/>
        <v/>
      </c>
      <c r="AK37" s="106" t="str">
        <f t="shared" si="10"/>
        <v/>
      </c>
      <c r="AM37" s="98"/>
      <c r="AN37" s="98"/>
      <c r="AO37" s="99" t="str">
        <f t="shared" si="12"/>
        <v/>
      </c>
      <c r="AP37" s="100"/>
      <c r="AQ37" s="101" t="str">
        <f t="shared" si="13"/>
        <v/>
      </c>
      <c r="AR37" s="101" t="str">
        <f t="shared" si="14"/>
        <v/>
      </c>
      <c r="AS37" s="102"/>
      <c r="AT37" s="103"/>
      <c r="AU37" s="104"/>
      <c r="AV37" s="105"/>
      <c r="AW37" s="106"/>
      <c r="AY37" s="98"/>
      <c r="AZ37" s="98"/>
      <c r="BA37" s="99" t="str">
        <f t="shared" si="235"/>
        <v/>
      </c>
      <c r="BB37" s="100" t="str">
        <f t="shared" si="236"/>
        <v/>
      </c>
      <c r="BC37" s="101" t="str">
        <f t="shared" si="237"/>
        <v/>
      </c>
      <c r="BD37" s="101" t="str">
        <f t="shared" si="238"/>
        <v/>
      </c>
      <c r="BE37" s="102" t="str">
        <f t="shared" si="239"/>
        <v/>
      </c>
      <c r="BF37" s="103" t="str">
        <f t="shared" si="240"/>
        <v/>
      </c>
      <c r="BG37" s="104" t="str">
        <f t="shared" si="241"/>
        <v/>
      </c>
      <c r="BH37" s="105" t="str">
        <f t="shared" si="242"/>
        <v/>
      </c>
      <c r="BI37" s="106" t="str">
        <f t="shared" si="243"/>
        <v/>
      </c>
      <c r="BK37" s="98"/>
      <c r="BL37" s="98"/>
      <c r="BM37" s="99"/>
      <c r="BN37" s="100"/>
      <c r="BO37" s="101"/>
      <c r="BP37" s="101"/>
      <c r="BQ37" s="102"/>
      <c r="BR37" s="103"/>
      <c r="BS37" s="104"/>
      <c r="BT37" s="105"/>
      <c r="BU37" s="106"/>
      <c r="BW37" s="98"/>
      <c r="BX37" s="98"/>
      <c r="BY37" s="99"/>
      <c r="BZ37" s="100"/>
      <c r="CA37" s="101"/>
      <c r="CB37" s="101"/>
      <c r="CC37" s="102"/>
      <c r="CD37" s="103"/>
      <c r="CE37" s="104"/>
      <c r="CF37" s="105"/>
      <c r="CG37" s="106"/>
      <c r="CI37" s="98"/>
      <c r="CJ37" s="98"/>
      <c r="CK37" s="99"/>
      <c r="CL37" s="100"/>
      <c r="CM37" s="101"/>
      <c r="CN37" s="101"/>
      <c r="CO37" s="102"/>
      <c r="CP37" s="103"/>
      <c r="CQ37" s="104"/>
      <c r="CR37" s="105"/>
      <c r="CS37" s="106"/>
      <c r="CU37" s="98"/>
      <c r="CV37" s="98"/>
      <c r="CW37" s="99"/>
      <c r="CX37" s="100"/>
      <c r="CY37" s="101"/>
      <c r="CZ37" s="101"/>
      <c r="DA37" s="102"/>
      <c r="DB37" s="103"/>
      <c r="DC37" s="104"/>
      <c r="DD37" s="105"/>
      <c r="DE37" s="106"/>
      <c r="DG37" s="98"/>
      <c r="DH37" s="98"/>
      <c r="DI37" s="99"/>
      <c r="DJ37" s="100"/>
      <c r="DK37" s="101"/>
      <c r="DL37" s="101"/>
      <c r="DM37" s="102"/>
      <c r="DN37" s="103"/>
      <c r="DO37" s="104"/>
      <c r="DP37" s="105"/>
      <c r="DQ37" s="106"/>
      <c r="DS37" s="98"/>
      <c r="DT37" s="98"/>
      <c r="DU37" s="99"/>
      <c r="DV37" s="100"/>
      <c r="DW37" s="101"/>
      <c r="DX37" s="101"/>
      <c r="DY37" s="102"/>
      <c r="DZ37" s="103"/>
      <c r="EA37" s="104"/>
      <c r="EB37" s="105"/>
      <c r="EC37" s="106"/>
      <c r="EE37" s="98"/>
      <c r="EF37" s="98"/>
      <c r="EG37" s="99"/>
      <c r="EH37" s="100"/>
      <c r="EI37" s="101"/>
      <c r="EJ37" s="101"/>
      <c r="EK37" s="102"/>
      <c r="EL37" s="103"/>
      <c r="EM37" s="104"/>
      <c r="EN37" s="105"/>
      <c r="EO37" s="106"/>
      <c r="EQ37" s="98"/>
      <c r="ER37" s="98"/>
      <c r="ES37" s="99"/>
      <c r="ET37" s="100"/>
      <c r="EU37" s="101"/>
      <c r="EV37" s="101"/>
      <c r="EW37" s="102"/>
      <c r="EX37" s="103"/>
      <c r="EY37" s="104"/>
      <c r="EZ37" s="105"/>
      <c r="FA37" s="106"/>
      <c r="FC37" s="98"/>
      <c r="FD37" s="98"/>
      <c r="FE37" s="99"/>
      <c r="FF37" s="100"/>
      <c r="FG37" s="101"/>
      <c r="FH37" s="101"/>
      <c r="FI37" s="102"/>
      <c r="FJ37" s="103"/>
      <c r="FK37" s="104"/>
      <c r="FL37" s="105"/>
      <c r="FM37" s="106"/>
      <c r="FO37" s="98"/>
      <c r="FP37" s="98"/>
      <c r="FQ37" s="99"/>
      <c r="FR37" s="100"/>
      <c r="FS37" s="101"/>
      <c r="FT37" s="101"/>
      <c r="FU37" s="102"/>
      <c r="FV37" s="103"/>
      <c r="FW37" s="104"/>
      <c r="FX37" s="105"/>
      <c r="FY37" s="106"/>
      <c r="GA37" s="98"/>
      <c r="GB37" s="98"/>
      <c r="GC37" s="99"/>
      <c r="GD37" s="100"/>
      <c r="GE37" s="101"/>
      <c r="GF37" s="101"/>
      <c r="GG37" s="102"/>
      <c r="GH37" s="103"/>
      <c r="GI37" s="104"/>
      <c r="GJ37" s="105"/>
      <c r="GK37" s="106"/>
      <c r="GM37" s="98"/>
      <c r="GN37" s="98"/>
      <c r="GO37" s="99"/>
      <c r="GP37" s="100"/>
      <c r="GQ37" s="101"/>
      <c r="GR37" s="101"/>
      <c r="GS37" s="102"/>
      <c r="GT37" s="103"/>
      <c r="GU37" s="104"/>
      <c r="GV37" s="105"/>
      <c r="GW37" s="106"/>
      <c r="GY37" s="98"/>
      <c r="GZ37" s="98"/>
      <c r="HA37" s="99"/>
      <c r="HB37" s="100"/>
      <c r="HC37" s="101"/>
      <c r="HD37" s="101"/>
      <c r="HE37" s="102"/>
      <c r="HF37" s="103"/>
      <c r="HG37" s="104"/>
      <c r="HH37" s="105"/>
      <c r="HI37" s="106"/>
      <c r="HK37" s="98"/>
      <c r="HL37" s="98"/>
      <c r="HM37" s="99"/>
      <c r="HN37" s="100"/>
      <c r="HO37" s="101"/>
      <c r="HP37" s="101"/>
      <c r="HQ37" s="102"/>
      <c r="HR37" s="103"/>
      <c r="HS37" s="104"/>
      <c r="HT37" s="105"/>
      <c r="HU37" s="106"/>
      <c r="HW37" s="98"/>
      <c r="HX37" s="98"/>
      <c r="HY37" s="99"/>
      <c r="HZ37" s="100"/>
      <c r="IA37" s="101"/>
      <c r="IB37" s="101"/>
      <c r="IC37" s="102"/>
      <c r="ID37" s="103"/>
      <c r="IE37" s="104"/>
      <c r="IF37" s="105"/>
      <c r="IG37" s="106"/>
      <c r="II37" s="98"/>
      <c r="IJ37" s="98"/>
      <c r="IK37" s="99"/>
      <c r="IL37" s="100"/>
      <c r="IM37" s="101"/>
      <c r="IN37" s="101"/>
      <c r="IO37" s="102"/>
      <c r="IP37" s="103"/>
      <c r="IQ37" s="104"/>
      <c r="IR37" s="105"/>
      <c r="IS37" s="106"/>
      <c r="IU37" s="98"/>
      <c r="IV37" s="98"/>
      <c r="IW37" s="99"/>
      <c r="IX37" s="100"/>
      <c r="IY37" s="101"/>
      <c r="IZ37" s="101"/>
      <c r="JA37" s="102"/>
      <c r="JB37" s="103"/>
      <c r="JC37" s="104"/>
      <c r="JD37" s="105"/>
      <c r="JE37" s="106"/>
      <c r="JG37" s="98"/>
      <c r="JH37" s="98"/>
      <c r="JI37" s="99"/>
      <c r="JJ37" s="100"/>
      <c r="JK37" s="101"/>
      <c r="JL37" s="101"/>
      <c r="JM37" s="102"/>
      <c r="JN37" s="103"/>
      <c r="JO37" s="104"/>
      <c r="JP37" s="105"/>
      <c r="JQ37" s="106"/>
      <c r="JS37" s="98"/>
      <c r="JT37" s="98"/>
      <c r="JU37" s="99"/>
      <c r="JV37" s="100"/>
      <c r="JW37" s="101"/>
      <c r="JX37" s="101"/>
      <c r="JY37" s="102"/>
      <c r="JZ37" s="103"/>
      <c r="KA37" s="104"/>
      <c r="KB37" s="105"/>
      <c r="KC37" s="106"/>
      <c r="KE37" s="98"/>
      <c r="KF37" s="98"/>
    </row>
    <row r="38" spans="1:292" ht="13.5" customHeight="1" x14ac:dyDescent="0.25">
      <c r="A38" s="16"/>
      <c r="B38" s="98" t="s">
        <v>648</v>
      </c>
      <c r="D38" s="229"/>
      <c r="E38" s="99">
        <f t="shared" si="229"/>
        <v>42439</v>
      </c>
      <c r="F38" s="100" t="str">
        <f t="shared" si="230"/>
        <v>Kenny I</v>
      </c>
      <c r="G38" s="101">
        <v>41831</v>
      </c>
      <c r="H38" s="101">
        <f>IF(I38="","",E$3)</f>
        <v>42439</v>
      </c>
      <c r="I38" s="102" t="str">
        <f t="shared" si="231"/>
        <v>Simon Coveney</v>
      </c>
      <c r="J38" s="103" t="str">
        <f t="shared" si="232"/>
        <v>1972</v>
      </c>
      <c r="K38" s="104" t="str">
        <f t="shared" si="233"/>
        <v>male</v>
      </c>
      <c r="L38" s="105" t="s">
        <v>296</v>
      </c>
      <c r="M38" s="106" t="str">
        <f t="shared" si="234"/>
        <v>Coveney_Simon_1972</v>
      </c>
      <c r="O38" s="98"/>
      <c r="P38" s="229" t="s">
        <v>706</v>
      </c>
      <c r="Q38" s="99"/>
      <c r="R38" s="100"/>
      <c r="S38" s="101"/>
      <c r="T38" s="101"/>
      <c r="U38" s="102"/>
      <c r="V38" s="103"/>
      <c r="W38" s="104"/>
      <c r="X38" s="105" t="str">
        <f t="shared" si="7"/>
        <v/>
      </c>
      <c r="Y38" s="106"/>
      <c r="AA38" s="98"/>
      <c r="AB38" s="98"/>
      <c r="AC38" s="99"/>
      <c r="AD38" s="100"/>
      <c r="AE38" s="101"/>
      <c r="AF38" s="101"/>
      <c r="AG38" s="102" t="str">
        <f t="shared" si="8"/>
        <v/>
      </c>
      <c r="AH38" s="103"/>
      <c r="AI38" s="104"/>
      <c r="AJ38" s="105" t="str">
        <f t="shared" si="9"/>
        <v/>
      </c>
      <c r="AK38" s="106" t="str">
        <f t="shared" si="10"/>
        <v/>
      </c>
      <c r="AM38" s="98"/>
      <c r="AN38" s="98"/>
      <c r="AO38" s="99" t="str">
        <f t="shared" si="12"/>
        <v/>
      </c>
      <c r="AP38" s="100"/>
      <c r="AQ38" s="101" t="str">
        <f t="shared" si="13"/>
        <v/>
      </c>
      <c r="AR38" s="101" t="str">
        <f t="shared" si="14"/>
        <v/>
      </c>
      <c r="AS38" s="102"/>
      <c r="AT38" s="103"/>
      <c r="AU38" s="104"/>
      <c r="AV38" s="105"/>
      <c r="AW38" s="106"/>
      <c r="AY38" s="98"/>
      <c r="AZ38" s="98"/>
      <c r="BA38" s="99" t="str">
        <f t="shared" si="235"/>
        <v/>
      </c>
      <c r="BB38" s="100" t="str">
        <f t="shared" si="236"/>
        <v/>
      </c>
      <c r="BC38" s="101" t="str">
        <f t="shared" si="237"/>
        <v/>
      </c>
      <c r="BD38" s="101" t="str">
        <f t="shared" si="238"/>
        <v/>
      </c>
      <c r="BE38" s="102" t="str">
        <f t="shared" si="239"/>
        <v/>
      </c>
      <c r="BF38" s="103" t="str">
        <f t="shared" si="240"/>
        <v/>
      </c>
      <c r="BG38" s="104" t="str">
        <f t="shared" si="241"/>
        <v/>
      </c>
      <c r="BH38" s="105" t="str">
        <f t="shared" si="242"/>
        <v/>
      </c>
      <c r="BI38" s="106" t="str">
        <f t="shared" si="243"/>
        <v/>
      </c>
      <c r="BK38" s="98"/>
      <c r="BL38" s="98"/>
      <c r="BM38" s="99"/>
      <c r="BN38" s="100"/>
      <c r="BO38" s="101"/>
      <c r="BP38" s="101"/>
      <c r="BQ38" s="102"/>
      <c r="BR38" s="103"/>
      <c r="BS38" s="104"/>
      <c r="BT38" s="105"/>
      <c r="BU38" s="106"/>
      <c r="BW38" s="98"/>
      <c r="BX38" s="98"/>
      <c r="BY38" s="99"/>
      <c r="BZ38" s="100"/>
      <c r="CA38" s="101"/>
      <c r="CB38" s="101"/>
      <c r="CC38" s="102"/>
      <c r="CD38" s="103"/>
      <c r="CE38" s="104"/>
      <c r="CF38" s="105"/>
      <c r="CG38" s="106"/>
      <c r="CI38" s="98"/>
      <c r="CJ38" s="98"/>
      <c r="CK38" s="99"/>
      <c r="CL38" s="100"/>
      <c r="CM38" s="101"/>
      <c r="CN38" s="101"/>
      <c r="CO38" s="102"/>
      <c r="CP38" s="103"/>
      <c r="CQ38" s="104"/>
      <c r="CR38" s="105"/>
      <c r="CS38" s="106"/>
      <c r="CU38" s="98"/>
      <c r="CV38" s="98"/>
      <c r="CW38" s="99"/>
      <c r="CX38" s="100"/>
      <c r="CY38" s="101"/>
      <c r="CZ38" s="101"/>
      <c r="DA38" s="102"/>
      <c r="DB38" s="103"/>
      <c r="DC38" s="104"/>
      <c r="DD38" s="105"/>
      <c r="DE38" s="106"/>
      <c r="DG38" s="98"/>
      <c r="DH38" s="98"/>
      <c r="DI38" s="99"/>
      <c r="DJ38" s="100"/>
      <c r="DK38" s="101"/>
      <c r="DL38" s="101"/>
      <c r="DM38" s="102"/>
      <c r="DN38" s="103"/>
      <c r="DO38" s="104"/>
      <c r="DP38" s="105"/>
      <c r="DQ38" s="106"/>
      <c r="DS38" s="98"/>
      <c r="DT38" s="98"/>
      <c r="DU38" s="99"/>
      <c r="DV38" s="100"/>
      <c r="DW38" s="101"/>
      <c r="DX38" s="101"/>
      <c r="DY38" s="102"/>
      <c r="DZ38" s="103"/>
      <c r="EA38" s="104"/>
      <c r="EB38" s="105"/>
      <c r="EC38" s="106"/>
      <c r="EE38" s="98"/>
      <c r="EF38" s="98"/>
      <c r="EG38" s="99"/>
      <c r="EH38" s="100"/>
      <c r="EI38" s="101"/>
      <c r="EJ38" s="101"/>
      <c r="EK38" s="102"/>
      <c r="EL38" s="103"/>
      <c r="EM38" s="104"/>
      <c r="EN38" s="105"/>
      <c r="EO38" s="106"/>
      <c r="EQ38" s="98"/>
      <c r="ER38" s="98"/>
      <c r="ES38" s="99"/>
      <c r="ET38" s="100"/>
      <c r="EU38" s="101"/>
      <c r="EV38" s="101"/>
      <c r="EW38" s="102"/>
      <c r="EX38" s="103"/>
      <c r="EY38" s="104"/>
      <c r="EZ38" s="105"/>
      <c r="FA38" s="106"/>
      <c r="FC38" s="98"/>
      <c r="FD38" s="98"/>
      <c r="FE38" s="99"/>
      <c r="FF38" s="100"/>
      <c r="FG38" s="101"/>
      <c r="FH38" s="101"/>
      <c r="FI38" s="102"/>
      <c r="FJ38" s="103"/>
      <c r="FK38" s="104"/>
      <c r="FL38" s="105"/>
      <c r="FM38" s="106"/>
      <c r="FO38" s="98"/>
      <c r="FP38" s="98"/>
      <c r="FQ38" s="99"/>
      <c r="FR38" s="100"/>
      <c r="FS38" s="101"/>
      <c r="FT38" s="101"/>
      <c r="FU38" s="102"/>
      <c r="FV38" s="103"/>
      <c r="FW38" s="104"/>
      <c r="FX38" s="105"/>
      <c r="FY38" s="106"/>
      <c r="GA38" s="98"/>
      <c r="GB38" s="98"/>
      <c r="GC38" s="99"/>
      <c r="GD38" s="100"/>
      <c r="GE38" s="101"/>
      <c r="GF38" s="101"/>
      <c r="GG38" s="102"/>
      <c r="GH38" s="103"/>
      <c r="GI38" s="104"/>
      <c r="GJ38" s="105"/>
      <c r="GK38" s="106"/>
      <c r="GM38" s="98"/>
      <c r="GN38" s="98"/>
      <c r="GO38" s="99"/>
      <c r="GP38" s="100"/>
      <c r="GQ38" s="101"/>
      <c r="GR38" s="101"/>
      <c r="GS38" s="102"/>
      <c r="GT38" s="103"/>
      <c r="GU38" s="104"/>
      <c r="GV38" s="105"/>
      <c r="GW38" s="106"/>
      <c r="GY38" s="98"/>
      <c r="GZ38" s="98"/>
      <c r="HA38" s="99"/>
      <c r="HB38" s="100"/>
      <c r="HC38" s="101"/>
      <c r="HD38" s="101"/>
      <c r="HE38" s="102"/>
      <c r="HF38" s="103"/>
      <c r="HG38" s="104"/>
      <c r="HH38" s="105"/>
      <c r="HI38" s="106"/>
      <c r="HK38" s="98"/>
      <c r="HL38" s="98"/>
      <c r="HM38" s="99"/>
      <c r="HN38" s="100"/>
      <c r="HO38" s="101"/>
      <c r="HP38" s="101"/>
      <c r="HQ38" s="102"/>
      <c r="HR38" s="103"/>
      <c r="HS38" s="104"/>
      <c r="HT38" s="105"/>
      <c r="HU38" s="106"/>
      <c r="HW38" s="98"/>
      <c r="HX38" s="98"/>
      <c r="HY38" s="99"/>
      <c r="HZ38" s="100"/>
      <c r="IA38" s="101"/>
      <c r="IB38" s="101"/>
      <c r="IC38" s="102"/>
      <c r="ID38" s="103"/>
      <c r="IE38" s="104"/>
      <c r="IF38" s="105"/>
      <c r="IG38" s="106"/>
      <c r="II38" s="98"/>
      <c r="IJ38" s="98"/>
      <c r="IK38" s="99"/>
      <c r="IL38" s="100"/>
      <c r="IM38" s="101"/>
      <c r="IN38" s="101"/>
      <c r="IO38" s="102"/>
      <c r="IP38" s="103"/>
      <c r="IQ38" s="104"/>
      <c r="IR38" s="105"/>
      <c r="IS38" s="106"/>
      <c r="IU38" s="98"/>
      <c r="IV38" s="98"/>
      <c r="IW38" s="99"/>
      <c r="IX38" s="100"/>
      <c r="IY38" s="101"/>
      <c r="IZ38" s="101"/>
      <c r="JA38" s="102"/>
      <c r="JB38" s="103"/>
      <c r="JC38" s="104"/>
      <c r="JD38" s="105"/>
      <c r="JE38" s="106"/>
      <c r="JG38" s="98"/>
      <c r="JH38" s="98"/>
      <c r="JI38" s="99"/>
      <c r="JJ38" s="100"/>
      <c r="JK38" s="101"/>
      <c r="JL38" s="101"/>
      <c r="JM38" s="102"/>
      <c r="JN38" s="103"/>
      <c r="JO38" s="104"/>
      <c r="JP38" s="105"/>
      <c r="JQ38" s="106"/>
      <c r="JS38" s="98"/>
      <c r="JT38" s="98"/>
      <c r="JU38" s="99"/>
      <c r="JV38" s="100"/>
      <c r="JW38" s="101"/>
      <c r="JX38" s="101"/>
      <c r="JY38" s="102"/>
      <c r="JZ38" s="103"/>
      <c r="KA38" s="104"/>
      <c r="KB38" s="105"/>
      <c r="KC38" s="106"/>
      <c r="KE38" s="98"/>
      <c r="KF38" s="98"/>
    </row>
    <row r="39" spans="1:292" ht="13.5" customHeight="1" x14ac:dyDescent="0.25">
      <c r="A39" s="16"/>
      <c r="B39" s="98" t="s">
        <v>1066</v>
      </c>
      <c r="D39" s="229"/>
      <c r="E39" s="99"/>
      <c r="F39" s="100"/>
      <c r="G39" s="101"/>
      <c r="H39" s="101"/>
      <c r="I39" s="102"/>
      <c r="J39" s="103"/>
      <c r="K39" s="104"/>
      <c r="L39" s="105"/>
      <c r="M39" s="106"/>
      <c r="O39" s="98"/>
      <c r="P39" s="229"/>
      <c r="Q39" s="99"/>
      <c r="R39" s="100"/>
      <c r="S39" s="101"/>
      <c r="T39" s="101"/>
      <c r="U39" s="102"/>
      <c r="V39" s="103"/>
      <c r="W39" s="104"/>
      <c r="X39" s="105"/>
      <c r="Y39" s="106"/>
      <c r="AA39" s="98"/>
      <c r="AB39" s="98"/>
      <c r="AC39" s="99"/>
      <c r="AD39" s="100"/>
      <c r="AE39" s="101"/>
      <c r="AF39" s="101"/>
      <c r="AG39" s="102"/>
      <c r="AH39" s="103"/>
      <c r="AI39" s="104"/>
      <c r="AJ39" s="105"/>
      <c r="AK39" s="106"/>
      <c r="AM39" s="98"/>
      <c r="AN39" s="98"/>
      <c r="AO39" s="99"/>
      <c r="AP39" s="100"/>
      <c r="AQ39" s="101"/>
      <c r="AR39" s="101"/>
      <c r="AS39" s="102"/>
      <c r="AT39" s="103"/>
      <c r="AU39" s="104"/>
      <c r="AV39" s="105"/>
      <c r="AW39" s="106"/>
      <c r="AY39" s="98"/>
      <c r="AZ39" s="98"/>
      <c r="BA39" s="99">
        <f t="shared" si="235"/>
        <v>45291</v>
      </c>
      <c r="BB39" s="100" t="str">
        <f t="shared" si="236"/>
        <v>Varadkar II</v>
      </c>
      <c r="BC39" s="101">
        <f t="shared" si="237"/>
        <v>44912</v>
      </c>
      <c r="BD39" s="101">
        <f t="shared" si="238"/>
        <v>45291</v>
      </c>
      <c r="BE39" s="102" t="str">
        <f t="shared" si="239"/>
        <v>Norma Foley</v>
      </c>
      <c r="BF39" s="103" t="str">
        <f t="shared" si="240"/>
        <v>1970</v>
      </c>
      <c r="BG39" s="104" t="str">
        <f t="shared" si="241"/>
        <v>female</v>
      </c>
      <c r="BH39" s="105" t="str">
        <f t="shared" si="242"/>
        <v>ie_ff01</v>
      </c>
      <c r="BI39" s="106" t="str">
        <f t="shared" si="243"/>
        <v>Foley_Norma_1970</v>
      </c>
      <c r="BK39" s="98"/>
      <c r="BL39" s="98" t="s">
        <v>1048</v>
      </c>
      <c r="BM39" s="99"/>
      <c r="BN39" s="100"/>
      <c r="BO39" s="101"/>
      <c r="BP39" s="101"/>
      <c r="BQ39" s="102"/>
      <c r="BR39" s="103"/>
      <c r="BS39" s="104"/>
      <c r="BT39" s="105"/>
      <c r="BU39" s="106"/>
      <c r="BW39" s="98"/>
      <c r="BX39" s="98"/>
      <c r="BY39" s="99"/>
      <c r="BZ39" s="100"/>
      <c r="CA39" s="101"/>
      <c r="CB39" s="101"/>
      <c r="CC39" s="102"/>
      <c r="CD39" s="103"/>
      <c r="CE39" s="104"/>
      <c r="CF39" s="105"/>
      <c r="CG39" s="106"/>
      <c r="CI39" s="98"/>
      <c r="CJ39" s="98"/>
      <c r="CK39" s="99"/>
      <c r="CL39" s="100"/>
      <c r="CM39" s="101"/>
      <c r="CN39" s="101"/>
      <c r="CO39" s="102"/>
      <c r="CP39" s="103"/>
      <c r="CQ39" s="104"/>
      <c r="CR39" s="105"/>
      <c r="CS39" s="106"/>
      <c r="CU39" s="98"/>
      <c r="CV39" s="98"/>
      <c r="CW39" s="99"/>
      <c r="CX39" s="100"/>
      <c r="CY39" s="101"/>
      <c r="CZ39" s="101"/>
      <c r="DA39" s="102"/>
      <c r="DB39" s="103"/>
      <c r="DC39" s="104"/>
      <c r="DD39" s="105"/>
      <c r="DE39" s="106"/>
      <c r="DG39" s="98"/>
      <c r="DH39" s="98"/>
      <c r="DI39" s="99"/>
      <c r="DJ39" s="100"/>
      <c r="DK39" s="101"/>
      <c r="DL39" s="101"/>
      <c r="DM39" s="102"/>
      <c r="DN39" s="103"/>
      <c r="DO39" s="104"/>
      <c r="DP39" s="105"/>
      <c r="DQ39" s="106"/>
      <c r="DS39" s="98"/>
      <c r="DT39" s="98"/>
      <c r="DU39" s="99"/>
      <c r="DV39" s="100"/>
      <c r="DW39" s="101"/>
      <c r="DX39" s="101"/>
      <c r="DY39" s="102"/>
      <c r="DZ39" s="103"/>
      <c r="EA39" s="104"/>
      <c r="EB39" s="105"/>
      <c r="EC39" s="106"/>
      <c r="EE39" s="98"/>
      <c r="EF39" s="98"/>
      <c r="EG39" s="99"/>
      <c r="EH39" s="100"/>
      <c r="EI39" s="101"/>
      <c r="EJ39" s="101"/>
      <c r="EK39" s="102"/>
      <c r="EL39" s="103"/>
      <c r="EM39" s="104"/>
      <c r="EN39" s="105"/>
      <c r="EO39" s="106"/>
      <c r="EQ39" s="98"/>
      <c r="ER39" s="98"/>
      <c r="ES39" s="99"/>
      <c r="ET39" s="100"/>
      <c r="EU39" s="101"/>
      <c r="EV39" s="101"/>
      <c r="EW39" s="102"/>
      <c r="EX39" s="103"/>
      <c r="EY39" s="104"/>
      <c r="EZ39" s="105"/>
      <c r="FA39" s="106"/>
      <c r="FC39" s="98"/>
      <c r="FD39" s="98"/>
      <c r="FE39" s="99"/>
      <c r="FF39" s="100"/>
      <c r="FG39" s="101"/>
      <c r="FH39" s="101"/>
      <c r="FI39" s="102"/>
      <c r="FJ39" s="103"/>
      <c r="FK39" s="104"/>
      <c r="FL39" s="105"/>
      <c r="FM39" s="106"/>
      <c r="FO39" s="98"/>
      <c r="FP39" s="98"/>
      <c r="FQ39" s="99"/>
      <c r="FR39" s="100"/>
      <c r="FS39" s="101"/>
      <c r="FT39" s="101"/>
      <c r="FU39" s="102"/>
      <c r="FV39" s="103"/>
      <c r="FW39" s="104"/>
      <c r="FX39" s="105"/>
      <c r="FY39" s="106"/>
      <c r="GA39" s="98"/>
      <c r="GB39" s="98"/>
      <c r="GC39" s="99"/>
      <c r="GD39" s="100"/>
      <c r="GE39" s="101"/>
      <c r="GF39" s="101"/>
      <c r="GG39" s="102"/>
      <c r="GH39" s="103"/>
      <c r="GI39" s="104"/>
      <c r="GJ39" s="105"/>
      <c r="GK39" s="106"/>
      <c r="GM39" s="98"/>
      <c r="GN39" s="98"/>
      <c r="GO39" s="99"/>
      <c r="GP39" s="100"/>
      <c r="GQ39" s="101"/>
      <c r="GR39" s="101"/>
      <c r="GS39" s="102"/>
      <c r="GT39" s="103"/>
      <c r="GU39" s="104"/>
      <c r="GV39" s="105"/>
      <c r="GW39" s="106"/>
      <c r="GY39" s="98"/>
      <c r="GZ39" s="98"/>
      <c r="HA39" s="99"/>
      <c r="HB39" s="100"/>
      <c r="HC39" s="101"/>
      <c r="HD39" s="101"/>
      <c r="HE39" s="102"/>
      <c r="HF39" s="103"/>
      <c r="HG39" s="104"/>
      <c r="HH39" s="105"/>
      <c r="HI39" s="106"/>
      <c r="HK39" s="98"/>
      <c r="HL39" s="98"/>
      <c r="HM39" s="99"/>
      <c r="HN39" s="100"/>
      <c r="HO39" s="101"/>
      <c r="HP39" s="101"/>
      <c r="HQ39" s="102"/>
      <c r="HR39" s="103"/>
      <c r="HS39" s="104"/>
      <c r="HT39" s="105"/>
      <c r="HU39" s="106"/>
      <c r="HW39" s="98"/>
      <c r="HX39" s="98"/>
      <c r="HY39" s="99"/>
      <c r="HZ39" s="100"/>
      <c r="IA39" s="101"/>
      <c r="IB39" s="101"/>
      <c r="IC39" s="102"/>
      <c r="ID39" s="103"/>
      <c r="IE39" s="104"/>
      <c r="IF39" s="105"/>
      <c r="IG39" s="106"/>
      <c r="II39" s="98"/>
      <c r="IJ39" s="98"/>
      <c r="IK39" s="99"/>
      <c r="IL39" s="100"/>
      <c r="IM39" s="101"/>
      <c r="IN39" s="101"/>
      <c r="IO39" s="102"/>
      <c r="IP39" s="103"/>
      <c r="IQ39" s="104"/>
      <c r="IR39" s="105"/>
      <c r="IS39" s="106"/>
      <c r="IU39" s="98"/>
      <c r="IV39" s="98"/>
      <c r="IW39" s="99"/>
      <c r="IX39" s="100"/>
      <c r="IY39" s="101"/>
      <c r="IZ39" s="101"/>
      <c r="JA39" s="102"/>
      <c r="JB39" s="103"/>
      <c r="JC39" s="104"/>
      <c r="JD39" s="105"/>
      <c r="JE39" s="106"/>
      <c r="JG39" s="98"/>
      <c r="JH39" s="98"/>
      <c r="JI39" s="99"/>
      <c r="JJ39" s="100"/>
      <c r="JK39" s="101"/>
      <c r="JL39" s="101"/>
      <c r="JM39" s="102"/>
      <c r="JN39" s="103"/>
      <c r="JO39" s="104"/>
      <c r="JP39" s="105"/>
      <c r="JQ39" s="106"/>
      <c r="JS39" s="98"/>
      <c r="JT39" s="98"/>
      <c r="JU39" s="99"/>
      <c r="JV39" s="100"/>
      <c r="JW39" s="101"/>
      <c r="JX39" s="101"/>
      <c r="JY39" s="102"/>
      <c r="JZ39" s="103"/>
      <c r="KA39" s="104"/>
      <c r="KB39" s="105"/>
      <c r="KC39" s="106"/>
      <c r="KE39" s="98"/>
      <c r="KF39" s="98"/>
    </row>
    <row r="40" spans="1:292" ht="13.5" customHeight="1" x14ac:dyDescent="0.25">
      <c r="A40" s="16"/>
      <c r="B40" s="98" t="s">
        <v>656</v>
      </c>
      <c r="D40" s="229"/>
      <c r="E40" s="99"/>
      <c r="F40" s="100"/>
      <c r="G40" s="101"/>
      <c r="H40" s="101"/>
      <c r="I40" s="102"/>
      <c r="J40" s="103"/>
      <c r="K40" s="104"/>
      <c r="L40" s="105"/>
      <c r="M40" s="106"/>
      <c r="O40" s="98"/>
      <c r="P40" s="229"/>
      <c r="Q40" s="99" t="str">
        <f>IF(U40="","",Q$3)</f>
        <v/>
      </c>
      <c r="R40" s="100" t="str">
        <f>IF(U40="","",Q$1)</f>
        <v/>
      </c>
      <c r="S40" s="101" t="str">
        <f>IF(U40="","",Q$2)</f>
        <v/>
      </c>
      <c r="T40" s="101" t="str">
        <f>IF(U40="","",Q$3)</f>
        <v/>
      </c>
      <c r="U40" s="102" t="str">
        <f>IF(AB40="","",IF(ISNUMBER(SEARCH(":",AB40)),MID(AB40,FIND(":",AB40)+2,FIND("(",AB40)-FIND(":",AB40)-3),LEFT(AB40,FIND("(",AB40)-2)))</f>
        <v/>
      </c>
      <c r="V40" s="103" t="str">
        <f>IF(AB40="","",MID(AB40,FIND("(",AB40)+1,4))</f>
        <v/>
      </c>
      <c r="W40" s="104" t="str">
        <f>IF(ISNUMBER(SEARCH("*female*",AB40)),"female",IF(ISNUMBER(SEARCH("*male*",AB40)),"male",""))</f>
        <v/>
      </c>
      <c r="X40" s="105" t="str">
        <f t="shared" si="7"/>
        <v/>
      </c>
      <c r="Y40" s="106" t="str">
        <f>IF(U40="","",(MID(U40,(SEARCH("^^",SUBSTITUTE(U40," ","^^",LEN(U40)-LEN(SUBSTITUTE(U40," ","")))))+1,99)&amp;"_"&amp;LEFT(U40,FIND(" ",U40)-1)&amp;"_"&amp;V40))</f>
        <v/>
      </c>
      <c r="AA40" s="98"/>
      <c r="AB40" s="98"/>
      <c r="AC40" s="99" t="str">
        <f>IF(AG40="","",AC$3)</f>
        <v/>
      </c>
      <c r="AD40" s="100" t="str">
        <f>IF(AG40="","",AC$1)</f>
        <v/>
      </c>
      <c r="AE40" s="101" t="str">
        <f>IF(AG40="","",AC$2)</f>
        <v/>
      </c>
      <c r="AF40" s="101" t="str">
        <f>IF(AG40="","",AC$3)</f>
        <v/>
      </c>
      <c r="AG40" s="102" t="str">
        <f t="shared" si="8"/>
        <v/>
      </c>
      <c r="AH40" s="103" t="str">
        <f t="shared" ref="AH40:AH54" si="244">IF(AN40="","",MID(AN40,FIND("(",AN40)+1,4))</f>
        <v/>
      </c>
      <c r="AI40" s="104" t="str">
        <f t="shared" ref="AI40:AI54" si="245">IF(ISNUMBER(SEARCH("*female*",AN40)),"female",IF(ISNUMBER(SEARCH("*male*",AN40)),"male",""))</f>
        <v/>
      </c>
      <c r="AJ40" s="105" t="str">
        <f t="shared" si="9"/>
        <v/>
      </c>
      <c r="AK40" s="106" t="str">
        <f t="shared" si="10"/>
        <v/>
      </c>
      <c r="AM40" s="98"/>
      <c r="AN40" s="98"/>
      <c r="AO40" s="99">
        <f t="shared" si="12"/>
        <v>44912</v>
      </c>
      <c r="AP40" s="100" t="str">
        <f>IF(AS40="","",AO$1)</f>
        <v>Martin I</v>
      </c>
      <c r="AQ40" s="101">
        <f t="shared" si="13"/>
        <v>44009</v>
      </c>
      <c r="AR40" s="101">
        <f t="shared" si="14"/>
        <v>44912</v>
      </c>
      <c r="AS40" s="102" t="str">
        <f>IF(AZ40="","",IF(ISNUMBER(SEARCH(":",AZ40)),MID(AZ40,FIND(":",AZ40)+2,FIND("(",AZ40)-FIND(":",AZ40)-3),LEFT(AZ40,FIND("(",AZ40)-2)))</f>
        <v>Norma Foley</v>
      </c>
      <c r="AT40" s="103" t="str">
        <f>IF(AZ40="","",MID(AZ40,FIND("(",AZ40)+1,4))</f>
        <v>1970</v>
      </c>
      <c r="AU40" s="104" t="str">
        <f>IF(ISNUMBER(SEARCH("*female*",AZ40)),"female",IF(ISNUMBER(SEARCH("*male*",AZ40)),"male",""))</f>
        <v>female</v>
      </c>
      <c r="AV40" s="105" t="str">
        <f>IF(AZ40="","",IF(ISERROR(MID(AZ40,FIND("male,",AZ40)+6,(FIND(")",AZ40)-(FIND("male,",AZ40)+6))))=TRUE,"missing/error",MID(AZ40,FIND("male,",AZ40)+6,(FIND(")",AZ40)-(FIND("male,",AZ40)+6)))))</f>
        <v>ie_ff01</v>
      </c>
      <c r="AW40" s="106" t="str">
        <f>IF(AS40="","",(MID(AS40,(SEARCH("^^",SUBSTITUTE(AS40," ","^^",LEN(AS40)-LEN(SUBSTITUTE(AS40," ","")))))+1,99)&amp;"_"&amp;LEFT(AS40,FIND(" ",AS40)-1)&amp;"_"&amp;AT40))</f>
        <v>Foley_Norma_1970</v>
      </c>
      <c r="AY40" s="98"/>
      <c r="AZ40" s="98" t="s">
        <v>1048</v>
      </c>
      <c r="BA40" s="99" t="str">
        <f t="shared" si="235"/>
        <v/>
      </c>
      <c r="BB40" s="100" t="str">
        <f t="shared" si="236"/>
        <v/>
      </c>
      <c r="BC40" s="101" t="str">
        <f t="shared" si="237"/>
        <v/>
      </c>
      <c r="BD40" s="101" t="str">
        <f t="shared" si="238"/>
        <v/>
      </c>
      <c r="BE40" s="102" t="str">
        <f t="shared" si="239"/>
        <v/>
      </c>
      <c r="BF40" s="103" t="str">
        <f t="shared" si="240"/>
        <v/>
      </c>
      <c r="BG40" s="104" t="str">
        <f t="shared" si="241"/>
        <v/>
      </c>
      <c r="BH40" s="105" t="str">
        <f t="shared" si="242"/>
        <v/>
      </c>
      <c r="BI40" s="106" t="str">
        <f t="shared" si="243"/>
        <v/>
      </c>
      <c r="BK40" s="98"/>
      <c r="BL40" s="98"/>
      <c r="BM40" s="99" t="str">
        <f>IF(BQ40="","",BM$3)</f>
        <v/>
      </c>
      <c r="BN40" s="100" t="str">
        <f>IF(BQ40="","",BM$1)</f>
        <v/>
      </c>
      <c r="BO40" s="101" t="str">
        <f>IF(BQ40="","",BM$2)</f>
        <v/>
      </c>
      <c r="BP40" s="101" t="str">
        <f>IF(BQ40="","",BM$3)</f>
        <v/>
      </c>
      <c r="BQ40" s="102" t="str">
        <f>IF(BX40="","",IF(ISNUMBER(SEARCH(":",BX40)),MID(BX40,FIND(":",BX40)+2,FIND("(",BX40)-FIND(":",BX40)-3),LEFT(BX40,FIND("(",BX40)-2)))</f>
        <v/>
      </c>
      <c r="BR40" s="103" t="str">
        <f>IF(BX40="","",MID(BX40,FIND("(",BX40)+1,4))</f>
        <v/>
      </c>
      <c r="BS40" s="104" t="str">
        <f>IF(ISNUMBER(SEARCH("*female*",BX40)),"female",IF(ISNUMBER(SEARCH("*male*",BX40)),"male",""))</f>
        <v/>
      </c>
      <c r="BT40" s="105" t="str">
        <f>IF(BX40="","",IF(ISERROR(MID(BX40,FIND("male,",BX40)+6,(FIND(")",BX40)-(FIND("male,",BX40)+6))))=TRUE,"missing/error",MID(BX40,FIND("male,",BX40)+6,(FIND(")",BX40)-(FIND("male,",BX40)+6)))))</f>
        <v/>
      </c>
      <c r="BU40" s="106" t="str">
        <f>IF(BQ40="","",(MID(BQ40,(SEARCH("^^",SUBSTITUTE(BQ40," ","^^",LEN(BQ40)-LEN(SUBSTITUTE(BQ40," ","")))))+1,99)&amp;"_"&amp;LEFT(BQ40,FIND(" ",BQ40)-1)&amp;"_"&amp;BR40))</f>
        <v/>
      </c>
      <c r="BW40" s="98"/>
      <c r="BX40" s="98"/>
      <c r="BY40" s="99" t="str">
        <f>IF(CC40="","",BY$3)</f>
        <v/>
      </c>
      <c r="BZ40" s="100" t="str">
        <f>IF(CC40="","",BY$1)</f>
        <v/>
      </c>
      <c r="CA40" s="101" t="str">
        <f>IF(CC40="","",BY$2)</f>
        <v/>
      </c>
      <c r="CB40" s="101" t="str">
        <f>IF(CC40="","",BY$3)</f>
        <v/>
      </c>
      <c r="CC40" s="102" t="str">
        <f>IF(CJ40="","",IF(ISNUMBER(SEARCH(":",CJ40)),MID(CJ40,FIND(":",CJ40)+2,FIND("(",CJ40)-FIND(":",CJ40)-3),LEFT(CJ40,FIND("(",CJ40)-2)))</f>
        <v/>
      </c>
      <c r="CD40" s="103" t="str">
        <f>IF(CJ40="","",MID(CJ40,FIND("(",CJ40)+1,4))</f>
        <v/>
      </c>
      <c r="CE40" s="104" t="str">
        <f>IF(ISNUMBER(SEARCH("*female*",CJ40)),"female",IF(ISNUMBER(SEARCH("*male*",CJ40)),"male",""))</f>
        <v/>
      </c>
      <c r="CF40" s="105" t="str">
        <f>IF(CJ40="","",IF(ISERROR(MID(CJ40,FIND("male,",CJ40)+6,(FIND(")",CJ40)-(FIND("male,",CJ40)+6))))=TRUE,"missing/error",MID(CJ40,FIND("male,",CJ40)+6,(FIND(")",CJ40)-(FIND("male,",CJ40)+6)))))</f>
        <v/>
      </c>
      <c r="CG40" s="106" t="str">
        <f>IF(CC40="","",(MID(CC40,(SEARCH("^^",SUBSTITUTE(CC40," ","^^",LEN(CC40)-LEN(SUBSTITUTE(CC40," ","")))))+1,99)&amp;"_"&amp;LEFT(CC40,FIND(" ",CC40)-1)&amp;"_"&amp;CD40))</f>
        <v/>
      </c>
      <c r="CI40" s="98"/>
      <c r="CJ40" s="98"/>
      <c r="CK40" s="99" t="str">
        <f>IF(CO40="","",CK$3)</f>
        <v/>
      </c>
      <c r="CL40" s="100" t="str">
        <f>IF(CO40="","",CK$1)</f>
        <v/>
      </c>
      <c r="CM40" s="101" t="str">
        <f>IF(CO40="","",CK$2)</f>
        <v/>
      </c>
      <c r="CN40" s="101" t="str">
        <f>IF(CO40="","",CK$3)</f>
        <v/>
      </c>
      <c r="CO40" s="102" t="str">
        <f>IF(CV40="","",IF(ISNUMBER(SEARCH(":",CV40)),MID(CV40,FIND(":",CV40)+2,FIND("(",CV40)-FIND(":",CV40)-3),LEFT(CV40,FIND("(",CV40)-2)))</f>
        <v/>
      </c>
      <c r="CP40" s="103" t="str">
        <f>IF(CV40="","",MID(CV40,FIND("(",CV40)+1,4))</f>
        <v/>
      </c>
      <c r="CQ40" s="104" t="str">
        <f>IF(ISNUMBER(SEARCH("*female*",CV40)),"female",IF(ISNUMBER(SEARCH("*male*",CV40)),"male",""))</f>
        <v/>
      </c>
      <c r="CR40" s="105" t="str">
        <f>IF(CV40="","",IF(ISERROR(MID(CV40,FIND("male,",CV40)+6,(FIND(")",CV40)-(FIND("male,",CV40)+6))))=TRUE,"missing/error",MID(CV40,FIND("male,",CV40)+6,(FIND(")",CV40)-(FIND("male,",CV40)+6)))))</f>
        <v/>
      </c>
      <c r="CS40" s="106" t="str">
        <f>IF(CO40="","",(MID(CO40,(SEARCH("^^",SUBSTITUTE(CO40," ","^^",LEN(CO40)-LEN(SUBSTITUTE(CO40," ","")))))+1,99)&amp;"_"&amp;LEFT(CO40,FIND(" ",CO40)-1)&amp;"_"&amp;CP40))</f>
        <v/>
      </c>
      <c r="CU40" s="98"/>
      <c r="CV40" s="98"/>
      <c r="CW40" s="99" t="str">
        <f>IF(DA40="","",CW$3)</f>
        <v/>
      </c>
      <c r="CX40" s="100" t="str">
        <f>IF(DA40="","",CW$1)</f>
        <v/>
      </c>
      <c r="CY40" s="101" t="str">
        <f>IF(DA40="","",CW$2)</f>
        <v/>
      </c>
      <c r="CZ40" s="101" t="str">
        <f>IF(DA40="","",CW$3)</f>
        <v/>
      </c>
      <c r="DA40" s="102" t="str">
        <f>IF(DH40="","",IF(ISNUMBER(SEARCH(":",DH40)),MID(DH40,FIND(":",DH40)+2,FIND("(",DH40)-FIND(":",DH40)-3),LEFT(DH40,FIND("(",DH40)-2)))</f>
        <v/>
      </c>
      <c r="DB40" s="103" t="str">
        <f>IF(DH40="","",MID(DH40,FIND("(",DH40)+1,4))</f>
        <v/>
      </c>
      <c r="DC40" s="104" t="str">
        <f>IF(ISNUMBER(SEARCH("*female*",DH40)),"female",IF(ISNUMBER(SEARCH("*male*",DH40)),"male",""))</f>
        <v/>
      </c>
      <c r="DD40" s="105" t="str">
        <f>IF(DH40="","",IF(ISERROR(MID(DH40,FIND("male,",DH40)+6,(FIND(")",DH40)-(FIND("male,",DH40)+6))))=TRUE,"missing/error",MID(DH40,FIND("male,",DH40)+6,(FIND(")",DH40)-(FIND("male,",DH40)+6)))))</f>
        <v/>
      </c>
      <c r="DE40" s="106" t="str">
        <f>IF(DA40="","",(MID(DA40,(SEARCH("^^",SUBSTITUTE(DA40," ","^^",LEN(DA40)-LEN(SUBSTITUTE(DA40," ","")))))+1,99)&amp;"_"&amp;LEFT(DA40,FIND(" ",DA40)-1)&amp;"_"&amp;DB40))</f>
        <v/>
      </c>
      <c r="DG40" s="98"/>
      <c r="DH40" s="98"/>
      <c r="DI40" s="99" t="str">
        <f>IF(DM40="","",DI$3)</f>
        <v/>
      </c>
      <c r="DJ40" s="100" t="str">
        <f>IF(DM40="","",DI$1)</f>
        <v/>
      </c>
      <c r="DK40" s="101" t="str">
        <f>IF(DM40="","",DI$2)</f>
        <v/>
      </c>
      <c r="DL40" s="101" t="str">
        <f>IF(DM40="","",DI$3)</f>
        <v/>
      </c>
      <c r="DM40" s="102" t="str">
        <f>IF(DT40="","",IF(ISNUMBER(SEARCH(":",DT40)),MID(DT40,FIND(":",DT40)+2,FIND("(",DT40)-FIND(":",DT40)-3),LEFT(DT40,FIND("(",DT40)-2)))</f>
        <v/>
      </c>
      <c r="DN40" s="103" t="str">
        <f>IF(DT40="","",MID(DT40,FIND("(",DT40)+1,4))</f>
        <v/>
      </c>
      <c r="DO40" s="104" t="str">
        <f>IF(ISNUMBER(SEARCH("*female*",DT40)),"female",IF(ISNUMBER(SEARCH("*male*",DT40)),"male",""))</f>
        <v/>
      </c>
      <c r="DP40" s="105" t="str">
        <f>IF(DT40="","",IF(ISERROR(MID(DT40,FIND("male,",DT40)+6,(FIND(")",DT40)-(FIND("male,",DT40)+6))))=TRUE,"missing/error",MID(DT40,FIND("male,",DT40)+6,(FIND(")",DT40)-(FIND("male,",DT40)+6)))))</f>
        <v/>
      </c>
      <c r="DQ40" s="106" t="str">
        <f>IF(DM40="","",(MID(DM40,(SEARCH("^^",SUBSTITUTE(DM40," ","^^",LEN(DM40)-LEN(SUBSTITUTE(DM40," ","")))))+1,99)&amp;"_"&amp;LEFT(DM40,FIND(" ",DM40)-1)&amp;"_"&amp;DN40))</f>
        <v/>
      </c>
      <c r="DS40" s="98"/>
      <c r="DT40" s="98"/>
      <c r="DU40" s="99" t="str">
        <f>IF(DY40="","",DU$3)</f>
        <v/>
      </c>
      <c r="DV40" s="100" t="str">
        <f>IF(DY40="","",DU$1)</f>
        <v/>
      </c>
      <c r="DW40" s="101" t="str">
        <f>IF(DY40="","",DU$2)</f>
        <v/>
      </c>
      <c r="DX40" s="101" t="str">
        <f>IF(DY40="","",DU$3)</f>
        <v/>
      </c>
      <c r="DY40" s="102" t="str">
        <f>IF(EF40="","",IF(ISNUMBER(SEARCH(":",EF40)),MID(EF40,FIND(":",EF40)+2,FIND("(",EF40)-FIND(":",EF40)-3),LEFT(EF40,FIND("(",EF40)-2)))</f>
        <v/>
      </c>
      <c r="DZ40" s="103" t="str">
        <f>IF(EF40="","",MID(EF40,FIND("(",EF40)+1,4))</f>
        <v/>
      </c>
      <c r="EA40" s="104" t="str">
        <f>IF(ISNUMBER(SEARCH("*female*",EF40)),"female",IF(ISNUMBER(SEARCH("*male*",EF40)),"male",""))</f>
        <v/>
      </c>
      <c r="EB40" s="105" t="str">
        <f>IF(EF40="","",IF(ISERROR(MID(EF40,FIND("male,",EF40)+6,(FIND(")",EF40)-(FIND("male,",EF40)+6))))=TRUE,"missing/error",MID(EF40,FIND("male,",EF40)+6,(FIND(")",EF40)-(FIND("male,",EF40)+6)))))</f>
        <v/>
      </c>
      <c r="EC40" s="106" t="str">
        <f>IF(DY40="","",(MID(DY40,(SEARCH("^^",SUBSTITUTE(DY40," ","^^",LEN(DY40)-LEN(SUBSTITUTE(DY40," ","")))))+1,99)&amp;"_"&amp;LEFT(DY40,FIND(" ",DY40)-1)&amp;"_"&amp;DZ40))</f>
        <v/>
      </c>
      <c r="EE40" s="98"/>
      <c r="EF40" s="98"/>
      <c r="EG40" s="99" t="str">
        <f>IF(EK40="","",EG$3)</f>
        <v/>
      </c>
      <c r="EH40" s="100" t="str">
        <f>IF(EK40="","",EG$1)</f>
        <v/>
      </c>
      <c r="EI40" s="101" t="str">
        <f>IF(EK40="","",EG$2)</f>
        <v/>
      </c>
      <c r="EJ40" s="101" t="str">
        <f>IF(EK40="","",EG$3)</f>
        <v/>
      </c>
      <c r="EK40" s="102" t="str">
        <f>IF(ER40="","",IF(ISNUMBER(SEARCH(":",ER40)),MID(ER40,FIND(":",ER40)+2,FIND("(",ER40)-FIND(":",ER40)-3),LEFT(ER40,FIND("(",ER40)-2)))</f>
        <v/>
      </c>
      <c r="EL40" s="103" t="str">
        <f>IF(ER40="","",MID(ER40,FIND("(",ER40)+1,4))</f>
        <v/>
      </c>
      <c r="EM40" s="104" t="str">
        <f>IF(ISNUMBER(SEARCH("*female*",ER40)),"female",IF(ISNUMBER(SEARCH("*male*",ER40)),"male",""))</f>
        <v/>
      </c>
      <c r="EN40" s="105" t="str">
        <f>IF(ER40="","",IF(ISERROR(MID(ER40,FIND("male,",ER40)+6,(FIND(")",ER40)-(FIND("male,",ER40)+6))))=TRUE,"missing/error",MID(ER40,FIND("male,",ER40)+6,(FIND(")",ER40)-(FIND("male,",ER40)+6)))))</f>
        <v/>
      </c>
      <c r="EO40" s="106" t="str">
        <f>IF(EK40="","",(MID(EK40,(SEARCH("^^",SUBSTITUTE(EK40," ","^^",LEN(EK40)-LEN(SUBSTITUTE(EK40," ","")))))+1,99)&amp;"_"&amp;LEFT(EK40,FIND(" ",EK40)-1)&amp;"_"&amp;EL40))</f>
        <v/>
      </c>
      <c r="EQ40" s="98"/>
      <c r="ER40" s="98"/>
      <c r="ES40" s="99" t="str">
        <f>IF(EW40="","",ES$3)</f>
        <v/>
      </c>
      <c r="ET40" s="100" t="str">
        <f>IF(EW40="","",ES$1)</f>
        <v/>
      </c>
      <c r="EU40" s="101" t="str">
        <f>IF(EW40="","",ES$2)</f>
        <v/>
      </c>
      <c r="EV40" s="101" t="str">
        <f>IF(EW40="","",ES$3)</f>
        <v/>
      </c>
      <c r="EW40" s="102" t="str">
        <f>IF(FD40="","",IF(ISNUMBER(SEARCH(":",FD40)),MID(FD40,FIND(":",FD40)+2,FIND("(",FD40)-FIND(":",FD40)-3),LEFT(FD40,FIND("(",FD40)-2)))</f>
        <v/>
      </c>
      <c r="EX40" s="103" t="str">
        <f>IF(FD40="","",MID(FD40,FIND("(",FD40)+1,4))</f>
        <v/>
      </c>
      <c r="EY40" s="104" t="str">
        <f>IF(ISNUMBER(SEARCH("*female*",FD40)),"female",IF(ISNUMBER(SEARCH("*male*",FD40)),"male",""))</f>
        <v/>
      </c>
      <c r="EZ40" s="105" t="str">
        <f>IF(FD40="","",IF(ISERROR(MID(FD40,FIND("male,",FD40)+6,(FIND(")",FD40)-(FIND("male,",FD40)+6))))=TRUE,"missing/error",MID(FD40,FIND("male,",FD40)+6,(FIND(")",FD40)-(FIND("male,",FD40)+6)))))</f>
        <v/>
      </c>
      <c r="FA40" s="106" t="str">
        <f>IF(EW40="","",(MID(EW40,(SEARCH("^^",SUBSTITUTE(EW40," ","^^",LEN(EW40)-LEN(SUBSTITUTE(EW40," ","")))))+1,99)&amp;"_"&amp;LEFT(EW40,FIND(" ",EW40)-1)&amp;"_"&amp;EX40))</f>
        <v/>
      </c>
      <c r="FC40" s="98"/>
      <c r="FD40" s="98"/>
      <c r="FE40" s="99" t="str">
        <f>IF(FI40="","",FE$3)</f>
        <v/>
      </c>
      <c r="FF40" s="100" t="str">
        <f>IF(FI40="","",FE$1)</f>
        <v/>
      </c>
      <c r="FG40" s="101" t="str">
        <f>IF(FI40="","",FE$2)</f>
        <v/>
      </c>
      <c r="FH40" s="101" t="str">
        <f>IF(FI40="","",FE$3)</f>
        <v/>
      </c>
      <c r="FI40" s="102" t="str">
        <f>IF(FP40="","",IF(ISNUMBER(SEARCH(":",FP40)),MID(FP40,FIND(":",FP40)+2,FIND("(",FP40)-FIND(":",FP40)-3),LEFT(FP40,FIND("(",FP40)-2)))</f>
        <v/>
      </c>
      <c r="FJ40" s="103" t="str">
        <f>IF(FP40="","",MID(FP40,FIND("(",FP40)+1,4))</f>
        <v/>
      </c>
      <c r="FK40" s="104" t="str">
        <f>IF(ISNUMBER(SEARCH("*female*",FP40)),"female",IF(ISNUMBER(SEARCH("*male*",FP40)),"male",""))</f>
        <v/>
      </c>
      <c r="FL40" s="105" t="str">
        <f>IF(FP40="","",IF(ISERROR(MID(FP40,FIND("male,",FP40)+6,(FIND(")",FP40)-(FIND("male,",FP40)+6))))=TRUE,"missing/error",MID(FP40,FIND("male,",FP40)+6,(FIND(")",FP40)-(FIND("male,",FP40)+6)))))</f>
        <v/>
      </c>
      <c r="FM40" s="106" t="str">
        <f>IF(FI40="","",(MID(FI40,(SEARCH("^^",SUBSTITUTE(FI40," ","^^",LEN(FI40)-LEN(SUBSTITUTE(FI40," ","")))))+1,99)&amp;"_"&amp;LEFT(FI40,FIND(" ",FI40)-1)&amp;"_"&amp;FJ40))</f>
        <v/>
      </c>
      <c r="FO40" s="98"/>
      <c r="FP40" s="98"/>
      <c r="FQ40" s="99" t="str">
        <f>IF(FU40="","",#REF!)</f>
        <v/>
      </c>
      <c r="FR40" s="100" t="str">
        <f>IF(FU40="","",FQ$1)</f>
        <v/>
      </c>
      <c r="FS40" s="101" t="str">
        <f>IF(FU40="","",FQ$2)</f>
        <v/>
      </c>
      <c r="FT40" s="101" t="str">
        <f>IF(FU40="","",FQ$3)</f>
        <v/>
      </c>
      <c r="FU40" s="102" t="str">
        <f>IF(GB40="","",IF(ISNUMBER(SEARCH(":",GB40)),MID(GB40,FIND(":",GB40)+2,FIND("(",GB40)-FIND(":",GB40)-3),LEFT(GB40,FIND("(",GB40)-2)))</f>
        <v/>
      </c>
      <c r="FV40" s="103" t="str">
        <f>IF(GB40="","",MID(GB40,FIND("(",GB40)+1,4))</f>
        <v/>
      </c>
      <c r="FW40" s="104" t="str">
        <f>IF(ISNUMBER(SEARCH("*female*",GB40)),"female",IF(ISNUMBER(SEARCH("*male*",GB40)),"male",""))</f>
        <v/>
      </c>
      <c r="FX40" s="105" t="str">
        <f>IF(GB40="","",IF(ISERROR(MID(GB40,FIND("male,",GB40)+6,(FIND(")",GB40)-(FIND("male,",GB40)+6))))=TRUE,"missing/error",MID(GB40,FIND("male,",GB40)+6,(FIND(")",GB40)-(FIND("male,",GB40)+6)))))</f>
        <v/>
      </c>
      <c r="FY40" s="106" t="str">
        <f>IF(FU40="","",(MID(FU40,(SEARCH("^^",SUBSTITUTE(FU40," ","^^",LEN(FU40)-LEN(SUBSTITUTE(FU40," ","")))))+1,99)&amp;"_"&amp;LEFT(FU40,FIND(" ",FU40)-1)&amp;"_"&amp;FV40))</f>
        <v/>
      </c>
      <c r="GA40" s="98"/>
      <c r="GB40" s="98"/>
      <c r="GC40" s="99" t="str">
        <f>IF(GG40="","",GC$3)</f>
        <v/>
      </c>
      <c r="GD40" s="100" t="str">
        <f>IF(GG40="","",GC$1)</f>
        <v/>
      </c>
      <c r="GE40" s="101" t="str">
        <f>IF(GG40="","",GC$2)</f>
        <v/>
      </c>
      <c r="GF40" s="101" t="str">
        <f>IF(GG40="","",GC$3)</f>
        <v/>
      </c>
      <c r="GG40" s="102" t="str">
        <f>IF(GN40="","",IF(ISNUMBER(SEARCH(":",GN40)),MID(GN40,FIND(":",GN40)+2,FIND("(",GN40)-FIND(":",GN40)-3),LEFT(GN40,FIND("(",GN40)-2)))</f>
        <v/>
      </c>
      <c r="GH40" s="103" t="str">
        <f>IF(GN40="","",MID(GN40,FIND("(",GN40)+1,4))</f>
        <v/>
      </c>
      <c r="GI40" s="104" t="str">
        <f>IF(ISNUMBER(SEARCH("*female*",GN40)),"female",IF(ISNUMBER(SEARCH("*male*",GN40)),"male",""))</f>
        <v/>
      </c>
      <c r="GJ40" s="105" t="str">
        <f>IF(GN40="","",IF(ISERROR(MID(GN40,FIND("male,",GN40)+6,(FIND(")",GN40)-(FIND("male,",GN40)+6))))=TRUE,"missing/error",MID(GN40,FIND("male,",GN40)+6,(FIND(")",GN40)-(FIND("male,",GN40)+6)))))</f>
        <v/>
      </c>
      <c r="GK40" s="106" t="str">
        <f>IF(GG40="","",(MID(GG40,(SEARCH("^^",SUBSTITUTE(GG40," ","^^",LEN(GG40)-LEN(SUBSTITUTE(GG40," ","")))))+1,99)&amp;"_"&amp;LEFT(GG40,FIND(" ",GG40)-1)&amp;"_"&amp;GH40))</f>
        <v/>
      </c>
      <c r="GM40" s="98"/>
      <c r="GN40" s="98" t="s">
        <v>291</v>
      </c>
      <c r="GO40" s="99" t="str">
        <f>IF(GS40="","",GO$3)</f>
        <v/>
      </c>
      <c r="GP40" s="100" t="str">
        <f>IF(GS40="","",GO$1)</f>
        <v/>
      </c>
      <c r="GQ40" s="101" t="str">
        <f>IF(GS40="","",GO$2)</f>
        <v/>
      </c>
      <c r="GR40" s="101" t="str">
        <f>IF(GS40="","",GO$3)</f>
        <v/>
      </c>
      <c r="GS40" s="102" t="str">
        <f>IF(GZ40="","",IF(ISNUMBER(SEARCH(":",GZ40)),MID(GZ40,FIND(":",GZ40)+2,FIND("(",GZ40)-FIND(":",GZ40)-3),LEFT(GZ40,FIND("(",GZ40)-2)))</f>
        <v/>
      </c>
      <c r="GT40" s="103" t="str">
        <f>IF(GZ40="","",MID(GZ40,FIND("(",GZ40)+1,4))</f>
        <v/>
      </c>
      <c r="GU40" s="104" t="str">
        <f>IF(ISNUMBER(SEARCH("*female*",GZ40)),"female",IF(ISNUMBER(SEARCH("*male*",GZ40)),"male",""))</f>
        <v/>
      </c>
      <c r="GV40" s="105" t="str">
        <f>IF(GZ40="","",IF(ISERROR(MID(GZ40,FIND("male,",GZ40)+6,(FIND(")",GZ40)-(FIND("male,",GZ40)+6))))=TRUE,"missing/error",MID(GZ40,FIND("male,",GZ40)+6,(FIND(")",GZ40)-(FIND("male,",GZ40)+6)))))</f>
        <v/>
      </c>
      <c r="GW40" s="106" t="str">
        <f>IF(GS40="","",(MID(GS40,(SEARCH("^^",SUBSTITUTE(GS40," ","^^",LEN(GS40)-LEN(SUBSTITUTE(GS40," ","")))))+1,99)&amp;"_"&amp;LEFT(GS40,FIND(" ",GS40)-1)&amp;"_"&amp;GT40))</f>
        <v/>
      </c>
      <c r="GY40" s="98"/>
      <c r="GZ40" s="98"/>
      <c r="HA40" s="99" t="str">
        <f>IF(HE40="","",HA$3)</f>
        <v/>
      </c>
      <c r="HB40" s="100" t="str">
        <f>IF(HE40="","",HA$1)</f>
        <v/>
      </c>
      <c r="HC40" s="101" t="str">
        <f>IF(HE40="","",HA$2)</f>
        <v/>
      </c>
      <c r="HD40" s="101" t="str">
        <f>IF(HE40="","",HA$3)</f>
        <v/>
      </c>
      <c r="HE40" s="102" t="str">
        <f>IF(HL40="","",IF(ISNUMBER(SEARCH(":",HL40)),MID(HL40,FIND(":",HL40)+2,FIND("(",HL40)-FIND(":",HL40)-3),LEFT(HL40,FIND("(",HL40)-2)))</f>
        <v/>
      </c>
      <c r="HF40" s="103" t="str">
        <f>IF(HL40="","",MID(HL40,FIND("(",HL40)+1,4))</f>
        <v/>
      </c>
      <c r="HG40" s="104" t="str">
        <f>IF(ISNUMBER(SEARCH("*female*",HL40)),"female",IF(ISNUMBER(SEARCH("*male*",HL40)),"male",""))</f>
        <v/>
      </c>
      <c r="HH40" s="105" t="str">
        <f>IF(HL40="","",IF(ISERROR(MID(HL40,FIND("male,",HL40)+6,(FIND(")",HL40)-(FIND("male,",HL40)+6))))=TRUE,"missing/error",MID(HL40,FIND("male,",HL40)+6,(FIND(")",HL40)-(FIND("male,",HL40)+6)))))</f>
        <v/>
      </c>
      <c r="HI40" s="106" t="str">
        <f>IF(HE40="","",(MID(HE40,(SEARCH("^^",SUBSTITUTE(HE40," ","^^",LEN(HE40)-LEN(SUBSTITUTE(HE40," ","")))))+1,99)&amp;"_"&amp;LEFT(HE40,FIND(" ",HE40)-1)&amp;"_"&amp;HF40))</f>
        <v/>
      </c>
      <c r="HK40" s="98"/>
      <c r="HL40" s="98" t="s">
        <v>291</v>
      </c>
      <c r="HM40" s="99" t="str">
        <f>IF(HQ40="","",HM$3)</f>
        <v/>
      </c>
      <c r="HN40" s="100" t="str">
        <f>IF(HQ40="","",HM$1)</f>
        <v/>
      </c>
      <c r="HO40" s="101" t="str">
        <f>IF(HQ40="","",HM$2)</f>
        <v/>
      </c>
      <c r="HP40" s="101" t="str">
        <f>IF(HQ40="","",HM$3)</f>
        <v/>
      </c>
      <c r="HQ40" s="102" t="str">
        <f>IF(HX40="","",IF(ISNUMBER(SEARCH(":",HX40)),MID(HX40,FIND(":",HX40)+2,FIND("(",HX40)-FIND(":",HX40)-3),LEFT(HX40,FIND("(",HX40)-2)))</f>
        <v/>
      </c>
      <c r="HR40" s="103" t="str">
        <f>IF(HX40="","",MID(HX40,FIND("(",HX40)+1,4))</f>
        <v/>
      </c>
      <c r="HS40" s="104" t="str">
        <f>IF(ISNUMBER(SEARCH("*female*",HX40)),"female",IF(ISNUMBER(SEARCH("*male*",HX40)),"male",""))</f>
        <v/>
      </c>
      <c r="HT40" s="105" t="str">
        <f>IF(HX40="","",IF(ISERROR(MID(HX40,FIND("male,",HX40)+6,(FIND(")",HX40)-(FIND("male,",HX40)+6))))=TRUE,"missing/error",MID(HX40,FIND("male,",HX40)+6,(FIND(")",HX40)-(FIND("male,",HX40)+6)))))</f>
        <v/>
      </c>
      <c r="HU40" s="106" t="str">
        <f>IF(HQ40="","",(MID(HQ40,(SEARCH("^^",SUBSTITUTE(HQ40," ","^^",LEN(HQ40)-LEN(SUBSTITUTE(HQ40," ","")))))+1,99)&amp;"_"&amp;LEFT(HQ40,FIND(" ",HQ40)-1)&amp;"_"&amp;HR40))</f>
        <v/>
      </c>
      <c r="HW40" s="98"/>
      <c r="HX40" s="98"/>
      <c r="HY40" s="99" t="str">
        <f>IF(IC40="","",HY$3)</f>
        <v/>
      </c>
      <c r="HZ40" s="100" t="str">
        <f>IF(IC40="","",HY$1)</f>
        <v/>
      </c>
      <c r="IA40" s="101" t="str">
        <f>IF(IC40="","",HY$2)</f>
        <v/>
      </c>
      <c r="IB40" s="101" t="str">
        <f>IF(IC40="","",HY$3)</f>
        <v/>
      </c>
      <c r="IC40" s="102" t="str">
        <f>IF(IJ40="","",IF(ISNUMBER(SEARCH(":",IJ40)),MID(IJ40,FIND(":",IJ40)+2,FIND("(",IJ40)-FIND(":",IJ40)-3),LEFT(IJ40,FIND("(",IJ40)-2)))</f>
        <v/>
      </c>
      <c r="ID40" s="103" t="str">
        <f>IF(IJ40="","",MID(IJ40,FIND("(",IJ40)+1,4))</f>
        <v/>
      </c>
      <c r="IE40" s="104" t="str">
        <f>IF(ISNUMBER(SEARCH("*female*",IJ40)),"female",IF(ISNUMBER(SEARCH("*male*",IJ40)),"male",""))</f>
        <v/>
      </c>
      <c r="IF40" s="105" t="str">
        <f>IF(IJ40="","",IF(ISERROR(MID(IJ40,FIND("male,",IJ40)+6,(FIND(")",IJ40)-(FIND("male,",IJ40)+6))))=TRUE,"missing/error",MID(IJ40,FIND("male,",IJ40)+6,(FIND(")",IJ40)-(FIND("male,",IJ40)+6)))))</f>
        <v/>
      </c>
      <c r="IG40" s="106" t="str">
        <f>IF(IC40="","",(MID(IC40,(SEARCH("^^",SUBSTITUTE(IC40," ","^^",LEN(IC40)-LEN(SUBSTITUTE(IC40," ","")))))+1,99)&amp;"_"&amp;LEFT(IC40,FIND(" ",IC40)-1)&amp;"_"&amp;ID40))</f>
        <v/>
      </c>
      <c r="II40" s="98"/>
      <c r="IJ40" s="98"/>
      <c r="IK40" s="99" t="str">
        <f>IF(IO40="","",IK$3)</f>
        <v/>
      </c>
      <c r="IL40" s="100" t="str">
        <f>IF(IO40="","",IK$1)</f>
        <v/>
      </c>
      <c r="IM40" s="101" t="str">
        <f>IF(IO40="","",IK$2)</f>
        <v/>
      </c>
      <c r="IN40" s="101" t="str">
        <f>IF(IO40="","",IK$3)</f>
        <v/>
      </c>
      <c r="IO40" s="102" t="str">
        <f>IF(IV40="","",IF(ISNUMBER(SEARCH(":",IV40)),MID(IV40,FIND(":",IV40)+2,FIND("(",IV40)-FIND(":",IV40)-3),LEFT(IV40,FIND("(",IV40)-2)))</f>
        <v/>
      </c>
      <c r="IP40" s="103" t="str">
        <f>IF(IV40="","",MID(IV40,FIND("(",IV40)+1,4))</f>
        <v/>
      </c>
      <c r="IQ40" s="104" t="str">
        <f>IF(ISNUMBER(SEARCH("*female*",IV40)),"female",IF(ISNUMBER(SEARCH("*male*",IV40)),"male",""))</f>
        <v/>
      </c>
      <c r="IR40" s="105" t="str">
        <f>IF(IV40="","",IF(ISERROR(MID(IV40,FIND("male,",IV40)+6,(FIND(")",IV40)-(FIND("male,",IV40)+6))))=TRUE,"missing/error",MID(IV40,FIND("male,",IV40)+6,(FIND(")",IV40)-(FIND("male,",IV40)+6)))))</f>
        <v/>
      </c>
      <c r="IS40" s="106" t="str">
        <f>IF(IO40="","",(MID(IO40,(SEARCH("^^",SUBSTITUTE(IO40," ","^^",LEN(IO40)-LEN(SUBSTITUTE(IO40," ","")))))+1,99)&amp;"_"&amp;LEFT(IO40,FIND(" ",IO40)-1)&amp;"_"&amp;IP40))</f>
        <v/>
      </c>
      <c r="IU40" s="98"/>
      <c r="IV40" s="98"/>
      <c r="IW40" s="99" t="str">
        <f>IF(JA40="","",IW$3)</f>
        <v/>
      </c>
      <c r="IX40" s="100" t="str">
        <f>IF(JA40="","",IW$1)</f>
        <v/>
      </c>
      <c r="IY40" s="101" t="str">
        <f>IF(JA40="","",IW$2)</f>
        <v/>
      </c>
      <c r="IZ40" s="101" t="str">
        <f>IF(JA40="","",IW$3)</f>
        <v/>
      </c>
      <c r="JA40" s="102" t="str">
        <f>IF(JH40="","",IF(ISNUMBER(SEARCH(":",JH40)),MID(JH40,FIND(":",JH40)+2,FIND("(",JH40)-FIND(":",JH40)-3),LEFT(JH40,FIND("(",JH40)-2)))</f>
        <v/>
      </c>
      <c r="JB40" s="103" t="str">
        <f>IF(JH40="","",MID(JH40,FIND("(",JH40)+1,4))</f>
        <v/>
      </c>
      <c r="JC40" s="104" t="str">
        <f>IF(ISNUMBER(SEARCH("*female*",JH40)),"female",IF(ISNUMBER(SEARCH("*male*",JH40)),"male",""))</f>
        <v/>
      </c>
      <c r="JD40" s="105" t="str">
        <f>IF(JH40="","",IF(ISERROR(MID(JH40,FIND("male,",JH40)+6,(FIND(")",JH40)-(FIND("male,",JH40)+6))))=TRUE,"missing/error",MID(JH40,FIND("male,",JH40)+6,(FIND(")",JH40)-(FIND("male,",JH40)+6)))))</f>
        <v/>
      </c>
      <c r="JE40" s="106" t="str">
        <f>IF(JA40="","",(MID(JA40,(SEARCH("^^",SUBSTITUTE(JA40," ","^^",LEN(JA40)-LEN(SUBSTITUTE(JA40," ","")))))+1,99)&amp;"_"&amp;LEFT(JA40,FIND(" ",JA40)-1)&amp;"_"&amp;JB40))</f>
        <v/>
      </c>
      <c r="JG40" s="98"/>
      <c r="JH40" s="98"/>
      <c r="JI40" s="99" t="str">
        <f>IF(JM40="","",JI$3)</f>
        <v/>
      </c>
      <c r="JJ40" s="100" t="str">
        <f>IF(JM40="","",JI$1)</f>
        <v/>
      </c>
      <c r="JK40" s="101" t="str">
        <f>IF(JM40="","",JI$2)</f>
        <v/>
      </c>
      <c r="JL40" s="101" t="str">
        <f>IF(JM40="","",JI$3)</f>
        <v/>
      </c>
      <c r="JM40" s="102" t="str">
        <f>IF(JT40="","",IF(ISNUMBER(SEARCH(":",JT40)),MID(JT40,FIND(":",JT40)+2,FIND("(",JT40)-FIND(":",JT40)-3),LEFT(JT40,FIND("(",JT40)-2)))</f>
        <v/>
      </c>
      <c r="JN40" s="103" t="str">
        <f>IF(JT40="","",MID(JT40,FIND("(",JT40)+1,4))</f>
        <v/>
      </c>
      <c r="JO40" s="104" t="str">
        <f>IF(ISNUMBER(SEARCH("*female*",JT40)),"female",IF(ISNUMBER(SEARCH("*male*",JT40)),"male",""))</f>
        <v/>
      </c>
      <c r="JP40" s="105" t="str">
        <f>IF(JT40="","",IF(ISERROR(MID(JT40,FIND("male,",JT40)+6,(FIND(")",JT40)-(FIND("male,",JT40)+6))))=TRUE,"missing/error",MID(JT40,FIND("male,",JT40)+6,(FIND(")",JT40)-(FIND("male,",JT40)+6)))))</f>
        <v/>
      </c>
      <c r="JQ40" s="106" t="str">
        <f>IF(JM40="","",(MID(JM40,(SEARCH("^^",SUBSTITUTE(JM40," ","^^",LEN(JM40)-LEN(SUBSTITUTE(JM40," ","")))))+1,99)&amp;"_"&amp;LEFT(JM40,FIND(" ",JM40)-1)&amp;"_"&amp;JN40))</f>
        <v/>
      </c>
      <c r="JS40" s="98"/>
      <c r="JT40" s="98"/>
      <c r="JU40" s="99" t="str">
        <f>IF(JY40="","",JU$3)</f>
        <v/>
      </c>
      <c r="JV40" s="100" t="str">
        <f>IF(JY40="","",JU$1)</f>
        <v/>
      </c>
      <c r="JW40" s="101" t="str">
        <f>IF(JY40="","",JU$2)</f>
        <v/>
      </c>
      <c r="JX40" s="101" t="str">
        <f>IF(JY40="","",JU$3)</f>
        <v/>
      </c>
      <c r="JY40" s="102" t="str">
        <f>IF(KF40="","",IF(ISNUMBER(SEARCH(":",KF40)),MID(KF40,FIND(":",KF40)+2,FIND("(",KF40)-FIND(":",KF40)-3),LEFT(KF40,FIND("(",KF40)-2)))</f>
        <v/>
      </c>
      <c r="JZ40" s="103" t="str">
        <f>IF(KF40="","",MID(KF40,FIND("(",KF40)+1,4))</f>
        <v/>
      </c>
      <c r="KA40" s="104" t="str">
        <f>IF(ISNUMBER(SEARCH("*female*",KF40)),"female",IF(ISNUMBER(SEARCH("*male*",KF40)),"male",""))</f>
        <v/>
      </c>
      <c r="KB40" s="105" t="str">
        <f>IF(KF40="","",IF(ISERROR(MID(KF40,FIND("male,",KF40)+6,(FIND(")",KF40)-(FIND("male,",KF40)+6))))=TRUE,"missing/error",MID(KF40,FIND("male,",KF40)+6,(FIND(")",KF40)-(FIND("male,",KF40)+6)))))</f>
        <v/>
      </c>
      <c r="KC40" s="106" t="str">
        <f>IF(JY40="","",(MID(JY40,(SEARCH("^^",SUBSTITUTE(JY40," ","^^",LEN(JY40)-LEN(SUBSTITUTE(JY40," ","")))))+1,99)&amp;"_"&amp;LEFT(JY40,FIND(" ",JY40)-1)&amp;"_"&amp;JZ40))</f>
        <v/>
      </c>
      <c r="KE40" s="98"/>
      <c r="KF40" s="98"/>
    </row>
    <row r="41" spans="1:292" ht="13.5" customHeight="1" x14ac:dyDescent="0.25">
      <c r="A41" s="16"/>
      <c r="B41" s="98" t="s">
        <v>657</v>
      </c>
      <c r="D41" s="229"/>
      <c r="E41" s="99" t="str">
        <f>IF(I41="","",E$3)</f>
        <v/>
      </c>
      <c r="F41" s="100" t="str">
        <f>IF(I41="","",E$1)</f>
        <v/>
      </c>
      <c r="G41" s="101" t="str">
        <f>IF(I41="","",E$2)</f>
        <v/>
      </c>
      <c r="H41" s="101" t="str">
        <f>IF(I41="","",E$3)</f>
        <v/>
      </c>
      <c r="I41" s="102" t="str">
        <f>IF(P41="","",IF(ISNUMBER(SEARCH(":",P41)),MID(P41,FIND(":",P41)+2,FIND("(",P41)-FIND(":",P41)-3),LEFT(P41,FIND("(",P41)-2)))</f>
        <v/>
      </c>
      <c r="J41" s="103" t="str">
        <f>IF(P41="","",MID(P41,FIND("(",P41)+1,4))</f>
        <v/>
      </c>
      <c r="K41" s="104" t="str">
        <f>IF(ISNUMBER(SEARCH("*female*",P41)),"female",IF(ISNUMBER(SEARCH("*male*",P41)),"male",""))</f>
        <v/>
      </c>
      <c r="L41" s="105" t="str">
        <f>IF(P41="","",IF(ISERROR(MID(P41,FIND("male,",P41)+6,(FIND(")",P41)-(FIND("male,",P41)+6))))=TRUE,"missing/error",MID(P41,FIND("male,",P41)+6,(FIND(")",P41)-(FIND("male,",P41)+6)))))</f>
        <v/>
      </c>
      <c r="M41" s="106" t="str">
        <f>IF(I41="","",(MID(I41,(SEARCH("^^",SUBSTITUTE(I41," ","^^",LEN(I41)-LEN(SUBSTITUTE(I41," ","")))))+1,99)&amp;"_"&amp;LEFT(I41,FIND(" ",I41)-1)&amp;"_"&amp;J41))</f>
        <v/>
      </c>
      <c r="O41" s="98"/>
      <c r="P41" s="229"/>
      <c r="Q41" s="99" t="str">
        <f>IF(U41="","",Q$3)</f>
        <v/>
      </c>
      <c r="R41" s="100" t="str">
        <f>IF(U41="","",Q$1)</f>
        <v/>
      </c>
      <c r="S41" s="101" t="str">
        <f>IF(U41="","",Q$2)</f>
        <v/>
      </c>
      <c r="T41" s="101" t="str">
        <f>IF(U41="","",Q$3)</f>
        <v/>
      </c>
      <c r="U41" s="102" t="str">
        <f>IF(AB41="","",IF(ISNUMBER(SEARCH(":",AB41)),MID(AB41,FIND(":",AB41)+2,FIND("(",AB41)-FIND(":",AB41)-3),LEFT(AB41,FIND("(",AB41)-2)))</f>
        <v/>
      </c>
      <c r="V41" s="103" t="str">
        <f>IF(AB41="","",MID(AB41,FIND("(",AB41)+1,4))</f>
        <v/>
      </c>
      <c r="W41" s="104" t="str">
        <f>IF(ISNUMBER(SEARCH("*female*",AB41)),"female",IF(ISNUMBER(SEARCH("*male*",AB41)),"male",""))</f>
        <v/>
      </c>
      <c r="X41" s="105" t="str">
        <f t="shared" si="7"/>
        <v/>
      </c>
      <c r="Y41" s="106" t="str">
        <f>IF(U41="","",(MID(U41,(SEARCH("^^",SUBSTITUTE(U41," ","^^",LEN(U41)-LEN(SUBSTITUTE(U41," ","")))))+1,99)&amp;"_"&amp;LEFT(U41,FIND(" ",U41)-1)&amp;"_"&amp;V41))</f>
        <v/>
      </c>
      <c r="AA41" s="98"/>
      <c r="AB41" s="98"/>
      <c r="AC41" s="99" t="str">
        <f>IF(AG41="","",AC$3)</f>
        <v/>
      </c>
      <c r="AD41" s="100" t="str">
        <f>IF(AG41="","",AC$1)</f>
        <v/>
      </c>
      <c r="AE41" s="101" t="str">
        <f>IF(AG41="","",AC$2)</f>
        <v/>
      </c>
      <c r="AF41" s="101" t="str">
        <f>IF(AG41="","",AC$3)</f>
        <v/>
      </c>
      <c r="AG41" s="102" t="str">
        <f t="shared" si="8"/>
        <v/>
      </c>
      <c r="AH41" s="103" t="str">
        <f t="shared" si="244"/>
        <v/>
      </c>
      <c r="AI41" s="104" t="str">
        <f t="shared" si="245"/>
        <v/>
      </c>
      <c r="AJ41" s="105" t="str">
        <f t="shared" si="9"/>
        <v/>
      </c>
      <c r="AK41" s="106" t="str">
        <f t="shared" si="10"/>
        <v/>
      </c>
      <c r="AM41" s="98"/>
      <c r="AN41" s="98"/>
      <c r="AO41" s="99" t="str">
        <f t="shared" si="12"/>
        <v/>
      </c>
      <c r="AP41" s="100" t="str">
        <f>IF(AS41="","",AO$1)</f>
        <v/>
      </c>
      <c r="AQ41" s="101" t="str">
        <f t="shared" si="13"/>
        <v/>
      </c>
      <c r="AR41" s="101" t="str">
        <f t="shared" si="14"/>
        <v/>
      </c>
      <c r="AS41" s="102" t="str">
        <f>IF(AZ41="","",IF(ISNUMBER(SEARCH(":",AZ41)),MID(AZ41,FIND(":",AZ41)+2,FIND("(",AZ41)-FIND(":",AZ41)-3),LEFT(AZ41,FIND("(",AZ41)-2)))</f>
        <v/>
      </c>
      <c r="AT41" s="103" t="str">
        <f>IF(AZ41="","",MID(AZ41,FIND("(",AZ41)+1,4))</f>
        <v/>
      </c>
      <c r="AU41" s="104" t="str">
        <f>IF(ISNUMBER(SEARCH("*female*",AZ41)),"female",IF(ISNUMBER(SEARCH("*male*",AZ41)),"male",""))</f>
        <v/>
      </c>
      <c r="AV41" s="105" t="str">
        <f>IF(AZ41="","",IF(ISERROR(MID(AZ41,FIND("male,",AZ41)+6,(FIND(")",AZ41)-(FIND("male,",AZ41)+6))))=TRUE,"missing/error",MID(AZ41,FIND("male,",AZ41)+6,(FIND(")",AZ41)-(FIND("male,",AZ41)+6)))))</f>
        <v/>
      </c>
      <c r="AW41" s="106" t="str">
        <f>IF(AS41="","",(MID(AS41,(SEARCH("^^",SUBSTITUTE(AS41," ","^^",LEN(AS41)-LEN(SUBSTITUTE(AS41," ","")))))+1,99)&amp;"_"&amp;LEFT(AS41,FIND(" ",AS41)-1)&amp;"_"&amp;AT41))</f>
        <v/>
      </c>
      <c r="AY41" s="98"/>
      <c r="AZ41" s="98"/>
      <c r="BA41" s="99" t="str">
        <f t="shared" si="235"/>
        <v/>
      </c>
      <c r="BB41" s="100" t="str">
        <f t="shared" si="236"/>
        <v/>
      </c>
      <c r="BC41" s="101" t="str">
        <f t="shared" si="237"/>
        <v/>
      </c>
      <c r="BD41" s="101" t="str">
        <f t="shared" si="238"/>
        <v/>
      </c>
      <c r="BE41" s="102" t="str">
        <f t="shared" si="239"/>
        <v/>
      </c>
      <c r="BF41" s="103" t="str">
        <f t="shared" si="240"/>
        <v/>
      </c>
      <c r="BG41" s="104" t="str">
        <f t="shared" si="241"/>
        <v/>
      </c>
      <c r="BH41" s="105" t="str">
        <f t="shared" si="242"/>
        <v/>
      </c>
      <c r="BI41" s="106" t="str">
        <f t="shared" si="243"/>
        <v/>
      </c>
      <c r="BK41" s="98"/>
      <c r="BL41" s="98"/>
      <c r="BM41" s="99" t="str">
        <f>IF(BQ41="","",BM$3)</f>
        <v/>
      </c>
      <c r="BN41" s="100" t="str">
        <f>IF(BQ41="","",BM$1)</f>
        <v/>
      </c>
      <c r="BO41" s="101" t="str">
        <f>IF(BQ41="","",BM$2)</f>
        <v/>
      </c>
      <c r="BP41" s="101" t="str">
        <f>IF(BQ41="","",BM$3)</f>
        <v/>
      </c>
      <c r="BQ41" s="102" t="str">
        <f>IF(BX41="","",IF(ISNUMBER(SEARCH(":",BX41)),MID(BX41,FIND(":",BX41)+2,FIND("(",BX41)-FIND(":",BX41)-3),LEFT(BX41,FIND("(",BX41)-2)))</f>
        <v/>
      </c>
      <c r="BR41" s="103" t="str">
        <f>IF(BX41="","",MID(BX41,FIND("(",BX41)+1,4))</f>
        <v/>
      </c>
      <c r="BS41" s="104" t="str">
        <f>IF(ISNUMBER(SEARCH("*female*",BX41)),"female",IF(ISNUMBER(SEARCH("*male*",BX41)),"male",""))</f>
        <v/>
      </c>
      <c r="BT41" s="105" t="str">
        <f>IF(BX41="","",IF(ISERROR(MID(BX41,FIND("male,",BX41)+6,(FIND(")",BX41)-(FIND("male,",BX41)+6))))=TRUE,"missing/error",MID(BX41,FIND("male,",BX41)+6,(FIND(")",BX41)-(FIND("male,",BX41)+6)))))</f>
        <v/>
      </c>
      <c r="BU41" s="106" t="str">
        <f>IF(BQ41="","",(MID(BQ41,(SEARCH("^^",SUBSTITUTE(BQ41," ","^^",LEN(BQ41)-LEN(SUBSTITUTE(BQ41," ","")))))+1,99)&amp;"_"&amp;LEFT(BQ41,FIND(" ",BQ41)-1)&amp;"_"&amp;BR41))</f>
        <v/>
      </c>
      <c r="BW41" s="98"/>
      <c r="BX41" s="98"/>
      <c r="BY41" s="99" t="str">
        <f>IF(CC41="","",BY$3)</f>
        <v/>
      </c>
      <c r="BZ41" s="100" t="str">
        <f>IF(CC41="","",BY$1)</f>
        <v/>
      </c>
      <c r="CA41" s="101" t="str">
        <f>IF(CC41="","",BY$2)</f>
        <v/>
      </c>
      <c r="CB41" s="101" t="str">
        <f>IF(CC41="","",BY$3)</f>
        <v/>
      </c>
      <c r="CC41" s="102" t="str">
        <f>IF(CJ41="","",IF(ISNUMBER(SEARCH(":",CJ41)),MID(CJ41,FIND(":",CJ41)+2,FIND("(",CJ41)-FIND(":",CJ41)-3),LEFT(CJ41,FIND("(",CJ41)-2)))</f>
        <v/>
      </c>
      <c r="CD41" s="103" t="str">
        <f>IF(CJ41="","",MID(CJ41,FIND("(",CJ41)+1,4))</f>
        <v/>
      </c>
      <c r="CE41" s="104" t="str">
        <f>IF(ISNUMBER(SEARCH("*female*",CJ41)),"female",IF(ISNUMBER(SEARCH("*male*",CJ41)),"male",""))</f>
        <v/>
      </c>
      <c r="CF41" s="105" t="str">
        <f>IF(CJ41="","",IF(ISERROR(MID(CJ41,FIND("male,",CJ41)+6,(FIND(")",CJ41)-(FIND("male,",CJ41)+6))))=TRUE,"missing/error",MID(CJ41,FIND("male,",CJ41)+6,(FIND(")",CJ41)-(FIND("male,",CJ41)+6)))))</f>
        <v/>
      </c>
      <c r="CG41" s="106" t="str">
        <f>IF(CC41="","",(MID(CC41,(SEARCH("^^",SUBSTITUTE(CC41," ","^^",LEN(CC41)-LEN(SUBSTITUTE(CC41," ","")))))+1,99)&amp;"_"&amp;LEFT(CC41,FIND(" ",CC41)-1)&amp;"_"&amp;CD41))</f>
        <v/>
      </c>
      <c r="CI41" s="98"/>
      <c r="CJ41" s="98"/>
      <c r="CK41" s="99" t="str">
        <f>IF(CO41="","",CK$3)</f>
        <v/>
      </c>
      <c r="CL41" s="100" t="str">
        <f>IF(CO41="","",CK$1)</f>
        <v/>
      </c>
      <c r="CM41" s="101" t="str">
        <f>IF(CO41="","",CK$2)</f>
        <v/>
      </c>
      <c r="CN41" s="101" t="str">
        <f>IF(CO41="","",CK$3)</f>
        <v/>
      </c>
      <c r="CO41" s="102" t="str">
        <f>IF(CV41="","",IF(ISNUMBER(SEARCH(":",CV41)),MID(CV41,FIND(":",CV41)+2,FIND("(",CV41)-FIND(":",CV41)-3),LEFT(CV41,FIND("(",CV41)-2)))</f>
        <v/>
      </c>
      <c r="CP41" s="103" t="str">
        <f>IF(CV41="","",MID(CV41,FIND("(",CV41)+1,4))</f>
        <v/>
      </c>
      <c r="CQ41" s="104" t="str">
        <f>IF(ISNUMBER(SEARCH("*female*",CV41)),"female",IF(ISNUMBER(SEARCH("*male*",CV41)),"male",""))</f>
        <v/>
      </c>
      <c r="CR41" s="105" t="str">
        <f>IF(CV41="","",IF(ISERROR(MID(CV41,FIND("male,",CV41)+6,(FIND(")",CV41)-(FIND("male,",CV41)+6))))=TRUE,"missing/error",MID(CV41,FIND("male,",CV41)+6,(FIND(")",CV41)-(FIND("male,",CV41)+6)))))</f>
        <v/>
      </c>
      <c r="CS41" s="106" t="str">
        <f>IF(CO41="","",(MID(CO41,(SEARCH("^^",SUBSTITUTE(CO41," ","^^",LEN(CO41)-LEN(SUBSTITUTE(CO41," ","")))))+1,99)&amp;"_"&amp;LEFT(CO41,FIND(" ",CO41)-1)&amp;"_"&amp;CP41))</f>
        <v/>
      </c>
      <c r="CU41" s="98"/>
      <c r="CV41" s="98"/>
      <c r="CW41" s="99" t="str">
        <f>IF(DA41="","",CW$3)</f>
        <v/>
      </c>
      <c r="CX41" s="100" t="str">
        <f>IF(DA41="","",CW$1)</f>
        <v/>
      </c>
      <c r="CY41" s="101" t="str">
        <f>IF(DA41="","",CW$2)</f>
        <v/>
      </c>
      <c r="CZ41" s="101" t="str">
        <f>IF(DA41="","",CW$3)</f>
        <v/>
      </c>
      <c r="DA41" s="102" t="str">
        <f>IF(DH41="","",IF(ISNUMBER(SEARCH(":",DH41)),MID(DH41,FIND(":",DH41)+2,FIND("(",DH41)-FIND(":",DH41)-3),LEFT(DH41,FIND("(",DH41)-2)))</f>
        <v/>
      </c>
      <c r="DB41" s="103" t="str">
        <f>IF(DH41="","",MID(DH41,FIND("(",DH41)+1,4))</f>
        <v/>
      </c>
      <c r="DC41" s="104" t="str">
        <f>IF(ISNUMBER(SEARCH("*female*",DH41)),"female",IF(ISNUMBER(SEARCH("*male*",DH41)),"male",""))</f>
        <v/>
      </c>
      <c r="DD41" s="105" t="str">
        <f>IF(DH41="","",IF(ISERROR(MID(DH41,FIND("male,",DH41)+6,(FIND(")",DH41)-(FIND("male,",DH41)+6))))=TRUE,"missing/error",MID(DH41,FIND("male,",DH41)+6,(FIND(")",DH41)-(FIND("male,",DH41)+6)))))</f>
        <v/>
      </c>
      <c r="DE41" s="106" t="str">
        <f>IF(DA41="","",(MID(DA41,(SEARCH("^^",SUBSTITUTE(DA41," ","^^",LEN(DA41)-LEN(SUBSTITUTE(DA41," ","")))))+1,99)&amp;"_"&amp;LEFT(DA41,FIND(" ",DA41)-1)&amp;"_"&amp;DB41))</f>
        <v/>
      </c>
      <c r="DG41" s="98"/>
      <c r="DH41" s="98"/>
      <c r="DI41" s="99" t="str">
        <f>IF(DM41="","",DI$3)</f>
        <v/>
      </c>
      <c r="DJ41" s="100" t="str">
        <f>IF(DM41="","",DI$1)</f>
        <v/>
      </c>
      <c r="DK41" s="101" t="str">
        <f>IF(DM41="","",DI$2)</f>
        <v/>
      </c>
      <c r="DL41" s="101" t="str">
        <f>IF(DM41="","",DI$3)</f>
        <v/>
      </c>
      <c r="DM41" s="102" t="str">
        <f>IF(DT41="","",IF(ISNUMBER(SEARCH(":",DT41)),MID(DT41,FIND(":",DT41)+2,FIND("(",DT41)-FIND(":",DT41)-3),LEFT(DT41,FIND("(",DT41)-2)))</f>
        <v/>
      </c>
      <c r="DN41" s="103" t="str">
        <f>IF(DT41="","",MID(DT41,FIND("(",DT41)+1,4))</f>
        <v/>
      </c>
      <c r="DO41" s="104" t="str">
        <f>IF(ISNUMBER(SEARCH("*female*",DT41)),"female",IF(ISNUMBER(SEARCH("*male*",DT41)),"male",""))</f>
        <v/>
      </c>
      <c r="DP41" s="105" t="str">
        <f>IF(DT41="","",IF(ISERROR(MID(DT41,FIND("male,",DT41)+6,(FIND(")",DT41)-(FIND("male,",DT41)+6))))=TRUE,"missing/error",MID(DT41,FIND("male,",DT41)+6,(FIND(")",DT41)-(FIND("male,",DT41)+6)))))</f>
        <v/>
      </c>
      <c r="DQ41" s="106" t="str">
        <f>IF(DM41="","",(MID(DM41,(SEARCH("^^",SUBSTITUTE(DM41," ","^^",LEN(DM41)-LEN(SUBSTITUTE(DM41," ","")))))+1,99)&amp;"_"&amp;LEFT(DM41,FIND(" ",DM41)-1)&amp;"_"&amp;DN41))</f>
        <v/>
      </c>
      <c r="DS41" s="98"/>
      <c r="DT41" s="98"/>
      <c r="DU41" s="99" t="str">
        <f>IF(DY41="","",DU$3)</f>
        <v/>
      </c>
      <c r="DV41" s="100" t="str">
        <f>IF(DY41="","",DU$1)</f>
        <v/>
      </c>
      <c r="DW41" s="101" t="str">
        <f>IF(DY41="","",DU$2)</f>
        <v/>
      </c>
      <c r="DX41" s="101" t="str">
        <f>IF(DY41="","",DU$3)</f>
        <v/>
      </c>
      <c r="DY41" s="102" t="str">
        <f>IF(EF41="","",IF(ISNUMBER(SEARCH(":",EF41)),MID(EF41,FIND(":",EF41)+2,FIND("(",EF41)-FIND(":",EF41)-3),LEFT(EF41,FIND("(",EF41)-2)))</f>
        <v/>
      </c>
      <c r="DZ41" s="103" t="str">
        <f>IF(EF41="","",MID(EF41,FIND("(",EF41)+1,4))</f>
        <v/>
      </c>
      <c r="EA41" s="104" t="str">
        <f>IF(ISNUMBER(SEARCH("*female*",EF41)),"female",IF(ISNUMBER(SEARCH("*male*",EF41)),"male",""))</f>
        <v/>
      </c>
      <c r="EB41" s="105" t="str">
        <f>IF(EF41="","",IF(ISERROR(MID(EF41,FIND("male,",EF41)+6,(FIND(")",EF41)-(FIND("male,",EF41)+6))))=TRUE,"missing/error",MID(EF41,FIND("male,",EF41)+6,(FIND(")",EF41)-(FIND("male,",EF41)+6)))))</f>
        <v/>
      </c>
      <c r="EC41" s="106" t="str">
        <f>IF(DY41="","",(MID(DY41,(SEARCH("^^",SUBSTITUTE(DY41," ","^^",LEN(DY41)-LEN(SUBSTITUTE(DY41," ","")))))+1,99)&amp;"_"&amp;LEFT(DY41,FIND(" ",DY41)-1)&amp;"_"&amp;DZ41))</f>
        <v/>
      </c>
      <c r="EE41" s="98"/>
      <c r="EF41" s="98"/>
      <c r="EG41" s="99" t="str">
        <f>IF(EK41="","",EG$3)</f>
        <v/>
      </c>
      <c r="EH41" s="100" t="str">
        <f>IF(EK41="","",EG$1)</f>
        <v/>
      </c>
      <c r="EI41" s="101" t="str">
        <f>IF(EK41="","",EG$2)</f>
        <v/>
      </c>
      <c r="EJ41" s="101" t="str">
        <f>IF(EK41="","",EG$3)</f>
        <v/>
      </c>
      <c r="EK41" s="102" t="str">
        <f>IF(ER41="","",IF(ISNUMBER(SEARCH(":",ER41)),MID(ER41,FIND(":",ER41)+2,FIND("(",ER41)-FIND(":",ER41)-3),LEFT(ER41,FIND("(",ER41)-2)))</f>
        <v/>
      </c>
      <c r="EL41" s="103" t="str">
        <f>IF(ER41="","",MID(ER41,FIND("(",ER41)+1,4))</f>
        <v/>
      </c>
      <c r="EM41" s="104" t="str">
        <f>IF(ISNUMBER(SEARCH("*female*",ER41)),"female",IF(ISNUMBER(SEARCH("*male*",ER41)),"male",""))</f>
        <v/>
      </c>
      <c r="EN41" s="105" t="str">
        <f>IF(ER41="","",IF(ISERROR(MID(ER41,FIND("male,",ER41)+6,(FIND(")",ER41)-(FIND("male,",ER41)+6))))=TRUE,"missing/error",MID(ER41,FIND("male,",ER41)+6,(FIND(")",ER41)-(FIND("male,",ER41)+6)))))</f>
        <v/>
      </c>
      <c r="EO41" s="106" t="str">
        <f>IF(EK41="","",(MID(EK41,(SEARCH("^^",SUBSTITUTE(EK41," ","^^",LEN(EK41)-LEN(SUBSTITUTE(EK41," ","")))))+1,99)&amp;"_"&amp;LEFT(EK41,FIND(" ",EK41)-1)&amp;"_"&amp;EL41))</f>
        <v/>
      </c>
      <c r="EQ41" s="98"/>
      <c r="ER41" s="98"/>
      <c r="ES41" s="99" t="str">
        <f>IF(EW41="","",ES$3)</f>
        <v/>
      </c>
      <c r="ET41" s="100" t="str">
        <f>IF(EW41="","",ES$1)</f>
        <v/>
      </c>
      <c r="EU41" s="101" t="str">
        <f>IF(EW41="","",ES$2)</f>
        <v/>
      </c>
      <c r="EV41" s="101" t="str">
        <f>IF(EW41="","",ES$3)</f>
        <v/>
      </c>
      <c r="EW41" s="102" t="str">
        <f>IF(FD41="","",IF(ISNUMBER(SEARCH(":",FD41)),MID(FD41,FIND(":",FD41)+2,FIND("(",FD41)-FIND(":",FD41)-3),LEFT(FD41,FIND("(",FD41)-2)))</f>
        <v/>
      </c>
      <c r="EX41" s="103" t="str">
        <f>IF(FD41="","",MID(FD41,FIND("(",FD41)+1,4))</f>
        <v/>
      </c>
      <c r="EY41" s="104" t="str">
        <f>IF(ISNUMBER(SEARCH("*female*",FD41)),"female",IF(ISNUMBER(SEARCH("*male*",FD41)),"male",""))</f>
        <v/>
      </c>
      <c r="EZ41" s="105" t="str">
        <f>IF(FD41="","",IF(ISERROR(MID(FD41,FIND("male,",FD41)+6,(FIND(")",FD41)-(FIND("male,",FD41)+6))))=TRUE,"missing/error",MID(FD41,FIND("male,",FD41)+6,(FIND(")",FD41)-(FIND("male,",FD41)+6)))))</f>
        <v/>
      </c>
      <c r="FA41" s="106" t="str">
        <f>IF(EW41="","",(MID(EW41,(SEARCH("^^",SUBSTITUTE(EW41," ","^^",LEN(EW41)-LEN(SUBSTITUTE(EW41," ","")))))+1,99)&amp;"_"&amp;LEFT(EW41,FIND(" ",EW41)-1)&amp;"_"&amp;EX41))</f>
        <v/>
      </c>
      <c r="FC41" s="98"/>
      <c r="FD41" s="98"/>
      <c r="FE41" s="99" t="str">
        <f>IF(FI41="","",FE$3)</f>
        <v/>
      </c>
      <c r="FF41" s="100" t="str">
        <f>IF(FI41="","",FE$1)</f>
        <v/>
      </c>
      <c r="FG41" s="101" t="str">
        <f>IF(FI41="","",FE$2)</f>
        <v/>
      </c>
      <c r="FH41" s="101" t="str">
        <f>IF(FI41="","",FE$3)</f>
        <v/>
      </c>
      <c r="FI41" s="102" t="str">
        <f>IF(FP41="","",IF(ISNUMBER(SEARCH(":",FP41)),MID(FP41,FIND(":",FP41)+2,FIND("(",FP41)-FIND(":",FP41)-3),LEFT(FP41,FIND("(",FP41)-2)))</f>
        <v/>
      </c>
      <c r="FJ41" s="103" t="str">
        <f>IF(FP41="","",MID(FP41,FIND("(",FP41)+1,4))</f>
        <v/>
      </c>
      <c r="FK41" s="104" t="str">
        <f>IF(ISNUMBER(SEARCH("*female*",FP41)),"female",IF(ISNUMBER(SEARCH("*male*",FP41)),"male",""))</f>
        <v/>
      </c>
      <c r="FL41" s="105" t="str">
        <f>IF(FP41="","",IF(ISERROR(MID(FP41,FIND("male,",FP41)+6,(FIND(")",FP41)-(FIND("male,",FP41)+6))))=TRUE,"missing/error",MID(FP41,FIND("male,",FP41)+6,(FIND(")",FP41)-(FIND("male,",FP41)+6)))))</f>
        <v/>
      </c>
      <c r="FM41" s="106" t="str">
        <f>IF(FI41="","",(MID(FI41,(SEARCH("^^",SUBSTITUTE(FI41," ","^^",LEN(FI41)-LEN(SUBSTITUTE(FI41," ","")))))+1,99)&amp;"_"&amp;LEFT(FI41,FIND(" ",FI41)-1)&amp;"_"&amp;FJ41))</f>
        <v/>
      </c>
      <c r="FO41" s="98"/>
      <c r="FP41" s="98"/>
      <c r="FQ41" s="99" t="str">
        <f>IF(FU41="","",#REF!)</f>
        <v/>
      </c>
      <c r="FR41" s="100" t="str">
        <f>IF(FU41="","",FQ$1)</f>
        <v/>
      </c>
      <c r="FS41" s="101" t="str">
        <f>IF(FU41="","",FQ$2)</f>
        <v/>
      </c>
      <c r="FT41" s="101" t="str">
        <f>IF(FU41="","",FQ$3)</f>
        <v/>
      </c>
      <c r="FU41" s="102" t="str">
        <f>IF(GB41="","",IF(ISNUMBER(SEARCH(":",GB41)),MID(GB41,FIND(":",GB41)+2,FIND("(",GB41)-FIND(":",GB41)-3),LEFT(GB41,FIND("(",GB41)-2)))</f>
        <v/>
      </c>
      <c r="FV41" s="103" t="str">
        <f>IF(GB41="","",MID(GB41,FIND("(",GB41)+1,4))</f>
        <v/>
      </c>
      <c r="FW41" s="104" t="str">
        <f>IF(ISNUMBER(SEARCH("*female*",GB41)),"female",IF(ISNUMBER(SEARCH("*male*",GB41)),"male",""))</f>
        <v/>
      </c>
      <c r="FX41" s="105" t="str">
        <f>IF(GB41="","",IF(ISERROR(MID(GB41,FIND("male,",GB41)+6,(FIND(")",GB41)-(FIND("male,",GB41)+6))))=TRUE,"missing/error",MID(GB41,FIND("male,",GB41)+6,(FIND(")",GB41)-(FIND("male,",GB41)+6)))))</f>
        <v/>
      </c>
      <c r="FY41" s="106" t="str">
        <f>IF(FU41="","",(MID(FU41,(SEARCH("^^",SUBSTITUTE(FU41," ","^^",LEN(FU41)-LEN(SUBSTITUTE(FU41," ","")))))+1,99)&amp;"_"&amp;LEFT(FU41,FIND(" ",FU41)-1)&amp;"_"&amp;FV41))</f>
        <v/>
      </c>
      <c r="GA41" s="98"/>
      <c r="GB41" s="98"/>
      <c r="GC41" s="99" t="str">
        <f>IF(GG41="","",GC$3)</f>
        <v/>
      </c>
      <c r="GD41" s="100" t="str">
        <f>IF(GG41="","",GC$1)</f>
        <v/>
      </c>
      <c r="GE41" s="101" t="str">
        <f>IF(GG41="","",GC$2)</f>
        <v/>
      </c>
      <c r="GF41" s="101" t="str">
        <f>IF(GG41="","",GC$3)</f>
        <v/>
      </c>
      <c r="GG41" s="102" t="str">
        <f>IF(GN41="","",IF(ISNUMBER(SEARCH(":",GN41)),MID(GN41,FIND(":",GN41)+2,FIND("(",GN41)-FIND(":",GN41)-3),LEFT(GN41,FIND("(",GN41)-2)))</f>
        <v/>
      </c>
      <c r="GH41" s="103" t="str">
        <f>IF(GN41="","",MID(GN41,FIND("(",GN41)+1,4))</f>
        <v/>
      </c>
      <c r="GI41" s="104" t="str">
        <f>IF(ISNUMBER(SEARCH("*female*",GN41)),"female",IF(ISNUMBER(SEARCH("*male*",GN41)),"male",""))</f>
        <v/>
      </c>
      <c r="GJ41" s="105" t="str">
        <f>IF(GN41="","",IF(ISERROR(MID(GN41,FIND("male,",GN41)+6,(FIND(")",GN41)-(FIND("male,",GN41)+6))))=TRUE,"missing/error",MID(GN41,FIND("male,",GN41)+6,(FIND(")",GN41)-(FIND("male,",GN41)+6)))))</f>
        <v/>
      </c>
      <c r="GK41" s="106" t="str">
        <f>IF(GG41="","",(MID(GG41,(SEARCH("^^",SUBSTITUTE(GG41," ","^^",LEN(GG41)-LEN(SUBSTITUTE(GG41," ","")))))+1,99)&amp;"_"&amp;LEFT(GG41,FIND(" ",GG41)-1)&amp;"_"&amp;GH41))</f>
        <v/>
      </c>
      <c r="GM41" s="98"/>
      <c r="GN41" s="98" t="s">
        <v>291</v>
      </c>
      <c r="GO41" s="99" t="str">
        <f>IF(GS41="","",GO$3)</f>
        <v/>
      </c>
      <c r="GP41" s="100" t="str">
        <f>IF(GS41="","",GO$1)</f>
        <v/>
      </c>
      <c r="GQ41" s="101" t="str">
        <f>IF(GS41="","",GO$2)</f>
        <v/>
      </c>
      <c r="GR41" s="101" t="str">
        <f>IF(GS41="","",GO$3)</f>
        <v/>
      </c>
      <c r="GS41" s="102" t="str">
        <f>IF(GZ41="","",IF(ISNUMBER(SEARCH(":",GZ41)),MID(GZ41,FIND(":",GZ41)+2,FIND("(",GZ41)-FIND(":",GZ41)-3),LEFT(GZ41,FIND("(",GZ41)-2)))</f>
        <v/>
      </c>
      <c r="GT41" s="103" t="str">
        <f>IF(GZ41="","",MID(GZ41,FIND("(",GZ41)+1,4))</f>
        <v/>
      </c>
      <c r="GU41" s="104" t="str">
        <f>IF(ISNUMBER(SEARCH("*female*",GZ41)),"female",IF(ISNUMBER(SEARCH("*male*",GZ41)),"male",""))</f>
        <v/>
      </c>
      <c r="GV41" s="105" t="str">
        <f>IF(GZ41="","",IF(ISERROR(MID(GZ41,FIND("male,",GZ41)+6,(FIND(")",GZ41)-(FIND("male,",GZ41)+6))))=TRUE,"missing/error",MID(GZ41,FIND("male,",GZ41)+6,(FIND(")",GZ41)-(FIND("male,",GZ41)+6)))))</f>
        <v/>
      </c>
      <c r="GW41" s="106" t="str">
        <f>IF(GS41="","",(MID(GS41,(SEARCH("^^",SUBSTITUTE(GS41," ","^^",LEN(GS41)-LEN(SUBSTITUTE(GS41," ","")))))+1,99)&amp;"_"&amp;LEFT(GS41,FIND(" ",GS41)-1)&amp;"_"&amp;GT41))</f>
        <v/>
      </c>
      <c r="GY41" s="98"/>
      <c r="GZ41" s="98"/>
      <c r="HA41" s="99" t="str">
        <f>IF(HE41="","",HA$3)</f>
        <v/>
      </c>
      <c r="HB41" s="100" t="str">
        <f>IF(HE41="","",HA$1)</f>
        <v/>
      </c>
      <c r="HC41" s="101" t="str">
        <f>IF(HE41="","",HA$2)</f>
        <v/>
      </c>
      <c r="HD41" s="101" t="str">
        <f>IF(HE41="","",HA$3)</f>
        <v/>
      </c>
      <c r="HE41" s="102" t="str">
        <f>IF(HL41="","",IF(ISNUMBER(SEARCH(":",HL41)),MID(HL41,FIND(":",HL41)+2,FIND("(",HL41)-FIND(":",HL41)-3),LEFT(HL41,FIND("(",HL41)-2)))</f>
        <v/>
      </c>
      <c r="HF41" s="103" t="str">
        <f>IF(HL41="","",MID(HL41,FIND("(",HL41)+1,4))</f>
        <v/>
      </c>
      <c r="HG41" s="104" t="str">
        <f>IF(ISNUMBER(SEARCH("*female*",HL41)),"female",IF(ISNUMBER(SEARCH("*male*",HL41)),"male",""))</f>
        <v/>
      </c>
      <c r="HH41" s="105" t="str">
        <f>IF(HL41="","",IF(ISERROR(MID(HL41,FIND("male,",HL41)+6,(FIND(")",HL41)-(FIND("male,",HL41)+6))))=TRUE,"missing/error",MID(HL41,FIND("male,",HL41)+6,(FIND(")",HL41)-(FIND("male,",HL41)+6)))))</f>
        <v/>
      </c>
      <c r="HI41" s="106" t="str">
        <f>IF(HE41="","",(MID(HE41,(SEARCH("^^",SUBSTITUTE(HE41," ","^^",LEN(HE41)-LEN(SUBSTITUTE(HE41," ","")))))+1,99)&amp;"_"&amp;LEFT(HE41,FIND(" ",HE41)-1)&amp;"_"&amp;HF41))</f>
        <v/>
      </c>
      <c r="HK41" s="98"/>
      <c r="HL41" s="98" t="s">
        <v>291</v>
      </c>
      <c r="HM41" s="99" t="str">
        <f>IF(HQ41="","",HM$3)</f>
        <v/>
      </c>
      <c r="HN41" s="100" t="str">
        <f>IF(HQ41="","",HM$1)</f>
        <v/>
      </c>
      <c r="HO41" s="101" t="str">
        <f>IF(HQ41="","",HM$2)</f>
        <v/>
      </c>
      <c r="HP41" s="101" t="str">
        <f>IF(HQ41="","",HM$3)</f>
        <v/>
      </c>
      <c r="HQ41" s="102" t="str">
        <f>IF(HX41="","",IF(ISNUMBER(SEARCH(":",HX41)),MID(HX41,FIND(":",HX41)+2,FIND("(",HX41)-FIND(":",HX41)-3),LEFT(HX41,FIND("(",HX41)-2)))</f>
        <v/>
      </c>
      <c r="HR41" s="103" t="str">
        <f>IF(HX41="","",MID(HX41,FIND("(",HX41)+1,4))</f>
        <v/>
      </c>
      <c r="HS41" s="104" t="str">
        <f>IF(ISNUMBER(SEARCH("*female*",HX41)),"female",IF(ISNUMBER(SEARCH("*male*",HX41)),"male",""))</f>
        <v/>
      </c>
      <c r="HT41" s="105" t="str">
        <f>IF(HX41="","",IF(ISERROR(MID(HX41,FIND("male,",HX41)+6,(FIND(")",HX41)-(FIND("male,",HX41)+6))))=TRUE,"missing/error",MID(HX41,FIND("male,",HX41)+6,(FIND(")",HX41)-(FIND("male,",HX41)+6)))))</f>
        <v/>
      </c>
      <c r="HU41" s="106" t="str">
        <f>IF(HQ41="","",(MID(HQ41,(SEARCH("^^",SUBSTITUTE(HQ41," ","^^",LEN(HQ41)-LEN(SUBSTITUTE(HQ41," ","")))))+1,99)&amp;"_"&amp;LEFT(HQ41,FIND(" ",HQ41)-1)&amp;"_"&amp;HR41))</f>
        <v/>
      </c>
      <c r="HW41" s="98"/>
      <c r="HX41" s="98"/>
      <c r="HY41" s="99" t="str">
        <f>IF(IC41="","",HY$3)</f>
        <v/>
      </c>
      <c r="HZ41" s="100" t="str">
        <f>IF(IC41="","",HY$1)</f>
        <v/>
      </c>
      <c r="IA41" s="101" t="str">
        <f>IF(IC41="","",HY$2)</f>
        <v/>
      </c>
      <c r="IB41" s="101" t="str">
        <f>IF(IC41="","",HY$3)</f>
        <v/>
      </c>
      <c r="IC41" s="102" t="str">
        <f>IF(IJ41="","",IF(ISNUMBER(SEARCH(":",IJ41)),MID(IJ41,FIND(":",IJ41)+2,FIND("(",IJ41)-FIND(":",IJ41)-3),LEFT(IJ41,FIND("(",IJ41)-2)))</f>
        <v/>
      </c>
      <c r="ID41" s="103" t="str">
        <f>IF(IJ41="","",MID(IJ41,FIND("(",IJ41)+1,4))</f>
        <v/>
      </c>
      <c r="IE41" s="104" t="str">
        <f>IF(ISNUMBER(SEARCH("*female*",IJ41)),"female",IF(ISNUMBER(SEARCH("*male*",IJ41)),"male",""))</f>
        <v/>
      </c>
      <c r="IF41" s="105" t="str">
        <f>IF(IJ41="","",IF(ISERROR(MID(IJ41,FIND("male,",IJ41)+6,(FIND(")",IJ41)-(FIND("male,",IJ41)+6))))=TRUE,"missing/error",MID(IJ41,FIND("male,",IJ41)+6,(FIND(")",IJ41)-(FIND("male,",IJ41)+6)))))</f>
        <v/>
      </c>
      <c r="IG41" s="106" t="str">
        <f>IF(IC41="","",(MID(IC41,(SEARCH("^^",SUBSTITUTE(IC41," ","^^",LEN(IC41)-LEN(SUBSTITUTE(IC41," ","")))))+1,99)&amp;"_"&amp;LEFT(IC41,FIND(" ",IC41)-1)&amp;"_"&amp;ID41))</f>
        <v/>
      </c>
      <c r="II41" s="98"/>
      <c r="IJ41" s="98"/>
      <c r="IK41" s="99" t="str">
        <f>IF(IO41="","",IK$3)</f>
        <v/>
      </c>
      <c r="IL41" s="100" t="str">
        <f>IF(IO41="","",IK$1)</f>
        <v/>
      </c>
      <c r="IM41" s="101" t="str">
        <f>IF(IO41="","",IK$2)</f>
        <v/>
      </c>
      <c r="IN41" s="101" t="str">
        <f>IF(IO41="","",IK$3)</f>
        <v/>
      </c>
      <c r="IO41" s="102" t="str">
        <f>IF(IV41="","",IF(ISNUMBER(SEARCH(":",IV41)),MID(IV41,FIND(":",IV41)+2,FIND("(",IV41)-FIND(":",IV41)-3),LEFT(IV41,FIND("(",IV41)-2)))</f>
        <v/>
      </c>
      <c r="IP41" s="103" t="str">
        <f>IF(IV41="","",MID(IV41,FIND("(",IV41)+1,4))</f>
        <v/>
      </c>
      <c r="IQ41" s="104" t="str">
        <f>IF(ISNUMBER(SEARCH("*female*",IV41)),"female",IF(ISNUMBER(SEARCH("*male*",IV41)),"male",""))</f>
        <v/>
      </c>
      <c r="IR41" s="105" t="str">
        <f>IF(IV41="","",IF(ISERROR(MID(IV41,FIND("male,",IV41)+6,(FIND(")",IV41)-(FIND("male,",IV41)+6))))=TRUE,"missing/error",MID(IV41,FIND("male,",IV41)+6,(FIND(")",IV41)-(FIND("male,",IV41)+6)))))</f>
        <v/>
      </c>
      <c r="IS41" s="106" t="str">
        <f>IF(IO41="","",(MID(IO41,(SEARCH("^^",SUBSTITUTE(IO41," ","^^",LEN(IO41)-LEN(SUBSTITUTE(IO41," ","")))))+1,99)&amp;"_"&amp;LEFT(IO41,FIND(" ",IO41)-1)&amp;"_"&amp;IP41))</f>
        <v/>
      </c>
      <c r="IU41" s="98"/>
      <c r="IV41" s="98"/>
      <c r="IW41" s="99" t="str">
        <f>IF(JA41="","",IW$3)</f>
        <v/>
      </c>
      <c r="IX41" s="100" t="str">
        <f>IF(JA41="","",IW$1)</f>
        <v/>
      </c>
      <c r="IY41" s="101" t="str">
        <f>IF(JA41="","",IW$2)</f>
        <v/>
      </c>
      <c r="IZ41" s="101" t="str">
        <f>IF(JA41="","",IW$3)</f>
        <v/>
      </c>
      <c r="JA41" s="102" t="str">
        <f>IF(JH41="","",IF(ISNUMBER(SEARCH(":",JH41)),MID(JH41,FIND(":",JH41)+2,FIND("(",JH41)-FIND(":",JH41)-3),LEFT(JH41,FIND("(",JH41)-2)))</f>
        <v/>
      </c>
      <c r="JB41" s="103" t="str">
        <f>IF(JH41="","",MID(JH41,FIND("(",JH41)+1,4))</f>
        <v/>
      </c>
      <c r="JC41" s="104" t="str">
        <f>IF(ISNUMBER(SEARCH("*female*",JH41)),"female",IF(ISNUMBER(SEARCH("*male*",JH41)),"male",""))</f>
        <v/>
      </c>
      <c r="JD41" s="105" t="str">
        <f>IF(JH41="","",IF(ISERROR(MID(JH41,FIND("male,",JH41)+6,(FIND(")",JH41)-(FIND("male,",JH41)+6))))=TRUE,"missing/error",MID(JH41,FIND("male,",JH41)+6,(FIND(")",JH41)-(FIND("male,",JH41)+6)))))</f>
        <v/>
      </c>
      <c r="JE41" s="106" t="str">
        <f>IF(JA41="","",(MID(JA41,(SEARCH("^^",SUBSTITUTE(JA41," ","^^",LEN(JA41)-LEN(SUBSTITUTE(JA41," ","")))))+1,99)&amp;"_"&amp;LEFT(JA41,FIND(" ",JA41)-1)&amp;"_"&amp;JB41))</f>
        <v/>
      </c>
      <c r="JG41" s="98"/>
      <c r="JH41" s="98"/>
      <c r="JI41" s="99" t="str">
        <f>IF(JM41="","",JI$3)</f>
        <v/>
      </c>
      <c r="JJ41" s="100" t="str">
        <f>IF(JM41="","",JI$1)</f>
        <v/>
      </c>
      <c r="JK41" s="101" t="str">
        <f>IF(JM41="","",JI$2)</f>
        <v/>
      </c>
      <c r="JL41" s="101" t="str">
        <f>IF(JM41="","",JI$3)</f>
        <v/>
      </c>
      <c r="JM41" s="102" t="str">
        <f>IF(JT41="","",IF(ISNUMBER(SEARCH(":",JT41)),MID(JT41,FIND(":",JT41)+2,FIND("(",JT41)-FIND(":",JT41)-3),LEFT(JT41,FIND("(",JT41)-2)))</f>
        <v/>
      </c>
      <c r="JN41" s="103" t="str">
        <f>IF(JT41="","",MID(JT41,FIND("(",JT41)+1,4))</f>
        <v/>
      </c>
      <c r="JO41" s="104" t="str">
        <f>IF(ISNUMBER(SEARCH("*female*",JT41)),"female",IF(ISNUMBER(SEARCH("*male*",JT41)),"male",""))</f>
        <v/>
      </c>
      <c r="JP41" s="105" t="str">
        <f>IF(JT41="","",IF(ISERROR(MID(JT41,FIND("male,",JT41)+6,(FIND(")",JT41)-(FIND("male,",JT41)+6))))=TRUE,"missing/error",MID(JT41,FIND("male,",JT41)+6,(FIND(")",JT41)-(FIND("male,",JT41)+6)))))</f>
        <v/>
      </c>
      <c r="JQ41" s="106" t="str">
        <f>IF(JM41="","",(MID(JM41,(SEARCH("^^",SUBSTITUTE(JM41," ","^^",LEN(JM41)-LEN(SUBSTITUTE(JM41," ","")))))+1,99)&amp;"_"&amp;LEFT(JM41,FIND(" ",JM41)-1)&amp;"_"&amp;JN41))</f>
        <v/>
      </c>
      <c r="JS41" s="98"/>
      <c r="JT41" s="98"/>
      <c r="JU41" s="99" t="str">
        <f>IF(JY41="","",JU$3)</f>
        <v/>
      </c>
      <c r="JV41" s="100" t="str">
        <f>IF(JY41="","",JU$1)</f>
        <v/>
      </c>
      <c r="JW41" s="101" t="str">
        <f>IF(JY41="","",JU$2)</f>
        <v/>
      </c>
      <c r="JX41" s="101" t="str">
        <f>IF(JY41="","",JU$3)</f>
        <v/>
      </c>
      <c r="JY41" s="102" t="str">
        <f>IF(KF41="","",IF(ISNUMBER(SEARCH(":",KF41)),MID(KF41,FIND(":",KF41)+2,FIND("(",KF41)-FIND(":",KF41)-3),LEFT(KF41,FIND("(",KF41)-2)))</f>
        <v/>
      </c>
      <c r="JZ41" s="103" t="str">
        <f>IF(KF41="","",MID(KF41,FIND("(",KF41)+1,4))</f>
        <v/>
      </c>
      <c r="KA41" s="104" t="str">
        <f>IF(ISNUMBER(SEARCH("*female*",KF41)),"female",IF(ISNUMBER(SEARCH("*male*",KF41)),"male",""))</f>
        <v/>
      </c>
      <c r="KB41" s="105" t="str">
        <f>IF(KF41="","",IF(ISERROR(MID(KF41,FIND("male,",KF41)+6,(FIND(")",KF41)-(FIND("male,",KF41)+6))))=TRUE,"missing/error",MID(KF41,FIND("male,",KF41)+6,(FIND(")",KF41)-(FIND("male,",KF41)+6)))))</f>
        <v/>
      </c>
      <c r="KC41" s="106" t="str">
        <f>IF(JY41="","",(MID(JY41,(SEARCH("^^",SUBSTITUTE(JY41," ","^^",LEN(JY41)-LEN(SUBSTITUTE(JY41," ","")))))+1,99)&amp;"_"&amp;LEFT(JY41,FIND(" ",JY41)-1)&amp;"_"&amp;JZ41))</f>
        <v/>
      </c>
      <c r="KE41" s="98"/>
      <c r="KF41" s="98"/>
    </row>
    <row r="42" spans="1:292" ht="13.5" customHeight="1" x14ac:dyDescent="0.25">
      <c r="A42" s="16"/>
      <c r="B42" s="98" t="s">
        <v>932</v>
      </c>
      <c r="D42" s="229"/>
      <c r="E42" s="99">
        <f>IF(I42="","",E$3)</f>
        <v>42439</v>
      </c>
      <c r="F42" s="100" t="str">
        <f>IF(I42="","",E$1)</f>
        <v>Kenny I</v>
      </c>
      <c r="G42" s="101">
        <f>IF(I42="","",E$2)</f>
        <v>40611</v>
      </c>
      <c r="H42" s="101">
        <v>41831</v>
      </c>
      <c r="I42" s="102" t="str">
        <f>IF(P42="","",IF(ISNUMBER(SEARCH(":",P42)),MID(P42,FIND(":",P42)+2,FIND("(",P42)-FIND(":",P42)-3),LEFT(P42,FIND("(",P42)-2)))</f>
        <v>Ruairí Quinn</v>
      </c>
      <c r="J42" s="103" t="str">
        <f>IF(P42="","",MID(P42,FIND("(",P42)+1,4))</f>
        <v>1946</v>
      </c>
      <c r="K42" s="104" t="str">
        <f>IF(ISNUMBER(SEARCH("*female*",P42)),"female",IF(ISNUMBER(SEARCH("*male*",P42)),"male",""))</f>
        <v>male</v>
      </c>
      <c r="L42" s="105" t="str">
        <f>IF(P42="","",IF(ISERROR(MID(P42,FIND("male,",P42)+6,(FIND(")",P42)-(FIND("male,",P42)+6))))=TRUE,"missing/error",MID(P42,FIND("male,",P42)+6,(FIND(")",P42)-(FIND("male,",P42)+6)))))</f>
        <v>ie_lp01</v>
      </c>
      <c r="M42" s="106" t="str">
        <f>IF(I42="","",(MID(I42,(SEARCH("^^",SUBSTITUTE(I42," ","^^",LEN(I42)-LEN(SUBSTITUTE(I42," ","")))))+1,99)&amp;"_"&amp;LEFT(I42,FIND(" ",I42)-1)&amp;"_"&amp;J42))</f>
        <v>Quinn_Ruairí_1946</v>
      </c>
      <c r="O42" s="98"/>
      <c r="P42" s="229" t="s">
        <v>729</v>
      </c>
      <c r="Q42" s="99">
        <f>IF(U42="","",Q$3)</f>
        <v>42900</v>
      </c>
      <c r="R42" s="100" t="str">
        <f>IF(U42="","",Q$1)</f>
        <v>Kenny II</v>
      </c>
      <c r="S42" s="101">
        <f>IF(U42="","",Q$2)</f>
        <v>42496</v>
      </c>
      <c r="T42" s="101">
        <f>IF(U42="","",Q$3)</f>
        <v>42900</v>
      </c>
      <c r="U42" s="102" t="str">
        <f>IF(AB42="","",IF(ISNUMBER(SEARCH(":",AB42)),MID(AB42,FIND(":",AB42)+2,FIND("(",AB42)-FIND(":",AB42)-3),LEFT(AB42,FIND("(",AB42)-2)))</f>
        <v>Richard Bruton</v>
      </c>
      <c r="V42" s="103" t="str">
        <f>IF(AB42="","",MID(AB42,FIND("(",AB42)+1,4))</f>
        <v>1953</v>
      </c>
      <c r="W42" s="104" t="str">
        <f>IF(ISNUMBER(SEARCH("*female*",AB42)),"female",IF(ISNUMBER(SEARCH("*male*",AB42)),"male",""))</f>
        <v>male</v>
      </c>
      <c r="X42" s="105" t="str">
        <f t="shared" si="7"/>
        <v>ie_fg01</v>
      </c>
      <c r="Y42" s="106" t="str">
        <f>IF(U42="","",(MID(U42,(SEARCH("^^",SUBSTITUTE(U42," ","^^",LEN(U42)-LEN(SUBSTITUTE(U42," ","")))))+1,99)&amp;"_"&amp;LEFT(U42,FIND(" ",U42)-1)&amp;"_"&amp;V42))</f>
        <v>Bruton_Richard_1953</v>
      </c>
      <c r="AA42" s="98"/>
      <c r="AB42" s="229" t="s">
        <v>726</v>
      </c>
      <c r="AC42" s="99">
        <v>43100</v>
      </c>
      <c r="AD42" s="100" t="s">
        <v>1013</v>
      </c>
      <c r="AE42" s="101">
        <f>IF(AG42="","",AC$2)</f>
        <v>42900</v>
      </c>
      <c r="AF42" s="101">
        <v>43389</v>
      </c>
      <c r="AG42" s="102" t="str">
        <f t="shared" si="8"/>
        <v>Richard Bruton</v>
      </c>
      <c r="AH42" s="103" t="str">
        <f t="shared" si="244"/>
        <v>1953</v>
      </c>
      <c r="AI42" s="104" t="str">
        <f t="shared" si="245"/>
        <v>male</v>
      </c>
      <c r="AJ42" s="105" t="str">
        <f t="shared" si="9"/>
        <v>ie_fg01</v>
      </c>
      <c r="AK42" s="106" t="str">
        <f t="shared" si="10"/>
        <v>Bruton_Richard_1953</v>
      </c>
      <c r="AM42" s="98" t="s">
        <v>1033</v>
      </c>
      <c r="AN42" s="229" t="s">
        <v>726</v>
      </c>
      <c r="AO42" s="99" t="str">
        <f t="shared" si="12"/>
        <v/>
      </c>
      <c r="AP42" s="100"/>
      <c r="AQ42" s="101" t="str">
        <f t="shared" si="13"/>
        <v/>
      </c>
      <c r="AR42" s="101" t="str">
        <f t="shared" si="14"/>
        <v/>
      </c>
      <c r="AS42" s="102"/>
      <c r="AT42" s="103"/>
      <c r="AU42" s="104"/>
      <c r="AV42" s="105"/>
      <c r="AW42" s="106"/>
      <c r="AY42" s="98"/>
      <c r="AZ42" s="98"/>
      <c r="BA42" s="99" t="str">
        <f t="shared" si="235"/>
        <v/>
      </c>
      <c r="BB42" s="100" t="str">
        <f t="shared" si="236"/>
        <v/>
      </c>
      <c r="BC42" s="101" t="str">
        <f t="shared" si="237"/>
        <v/>
      </c>
      <c r="BD42" s="101" t="str">
        <f t="shared" si="238"/>
        <v/>
      </c>
      <c r="BE42" s="102" t="str">
        <f t="shared" si="239"/>
        <v/>
      </c>
      <c r="BF42" s="103" t="str">
        <f t="shared" si="240"/>
        <v/>
      </c>
      <c r="BG42" s="104" t="str">
        <f t="shared" si="241"/>
        <v/>
      </c>
      <c r="BH42" s="105" t="str">
        <f t="shared" si="242"/>
        <v/>
      </c>
      <c r="BI42" s="106" t="str">
        <f t="shared" si="243"/>
        <v/>
      </c>
      <c r="BK42" s="98"/>
      <c r="BL42" s="98"/>
      <c r="BM42" s="99"/>
      <c r="BN42" s="100"/>
      <c r="BO42" s="101"/>
      <c r="BP42" s="101"/>
      <c r="BQ42" s="102"/>
      <c r="BR42" s="103"/>
      <c r="BS42" s="104"/>
      <c r="BT42" s="105"/>
      <c r="BU42" s="106"/>
      <c r="BW42" s="98"/>
      <c r="BX42" s="98"/>
      <c r="BY42" s="99"/>
      <c r="BZ42" s="100"/>
      <c r="CA42" s="101"/>
      <c r="CB42" s="101"/>
      <c r="CC42" s="102"/>
      <c r="CD42" s="103"/>
      <c r="CE42" s="104"/>
      <c r="CF42" s="105"/>
      <c r="CG42" s="106"/>
      <c r="CI42" s="98"/>
      <c r="CJ42" s="98"/>
      <c r="CK42" s="99"/>
      <c r="CL42" s="100"/>
      <c r="CM42" s="101"/>
      <c r="CN42" s="101"/>
      <c r="CO42" s="102"/>
      <c r="CP42" s="103"/>
      <c r="CQ42" s="104"/>
      <c r="CR42" s="105"/>
      <c r="CS42" s="106"/>
      <c r="CU42" s="98"/>
      <c r="CV42" s="98"/>
      <c r="CW42" s="99"/>
      <c r="CX42" s="100"/>
      <c r="CY42" s="101"/>
      <c r="CZ42" s="101"/>
      <c r="DA42" s="102"/>
      <c r="DB42" s="103"/>
      <c r="DC42" s="104"/>
      <c r="DD42" s="105"/>
      <c r="DE42" s="106"/>
      <c r="DG42" s="98"/>
      <c r="DH42" s="98"/>
      <c r="DI42" s="99"/>
      <c r="DJ42" s="100"/>
      <c r="DK42" s="101"/>
      <c r="DL42" s="101"/>
      <c r="DM42" s="102"/>
      <c r="DN42" s="103"/>
      <c r="DO42" s="104"/>
      <c r="DP42" s="105"/>
      <c r="DQ42" s="106"/>
      <c r="DS42" s="98"/>
      <c r="DT42" s="98"/>
      <c r="DU42" s="99"/>
      <c r="DV42" s="100"/>
      <c r="DW42" s="101"/>
      <c r="DX42" s="101"/>
      <c r="DY42" s="102"/>
      <c r="DZ42" s="103"/>
      <c r="EA42" s="104"/>
      <c r="EB42" s="105"/>
      <c r="EC42" s="106"/>
      <c r="EE42" s="98"/>
      <c r="EF42" s="98"/>
      <c r="EG42" s="99"/>
      <c r="EH42" s="100"/>
      <c r="EI42" s="101"/>
      <c r="EJ42" s="101"/>
      <c r="EK42" s="102"/>
      <c r="EL42" s="103"/>
      <c r="EM42" s="104"/>
      <c r="EN42" s="105"/>
      <c r="EO42" s="106"/>
      <c r="EQ42" s="98"/>
      <c r="ER42" s="98"/>
      <c r="ES42" s="99"/>
      <c r="ET42" s="100"/>
      <c r="EU42" s="101"/>
      <c r="EV42" s="101"/>
      <c r="EW42" s="102"/>
      <c r="EX42" s="103"/>
      <c r="EY42" s="104"/>
      <c r="EZ42" s="105"/>
      <c r="FA42" s="106"/>
      <c r="FC42" s="98"/>
      <c r="FD42" s="98"/>
      <c r="FE42" s="99"/>
      <c r="FF42" s="100"/>
      <c r="FG42" s="101"/>
      <c r="FH42" s="101"/>
      <c r="FI42" s="102"/>
      <c r="FJ42" s="103"/>
      <c r="FK42" s="104"/>
      <c r="FL42" s="105"/>
      <c r="FM42" s="106"/>
      <c r="FO42" s="98"/>
      <c r="FP42" s="98"/>
      <c r="FQ42" s="99"/>
      <c r="FR42" s="100"/>
      <c r="FS42" s="101"/>
      <c r="FT42" s="101"/>
      <c r="FU42" s="102"/>
      <c r="FV42" s="103"/>
      <c r="FW42" s="104"/>
      <c r="FX42" s="105"/>
      <c r="FY42" s="106"/>
      <c r="GA42" s="98"/>
      <c r="GB42" s="98"/>
      <c r="GC42" s="99"/>
      <c r="GD42" s="100"/>
      <c r="GE42" s="101"/>
      <c r="GF42" s="101"/>
      <c r="GG42" s="102"/>
      <c r="GH42" s="103"/>
      <c r="GI42" s="104"/>
      <c r="GJ42" s="105"/>
      <c r="GK42" s="106"/>
      <c r="GM42" s="98"/>
      <c r="GN42" s="98"/>
      <c r="GO42" s="99"/>
      <c r="GP42" s="100"/>
      <c r="GQ42" s="101"/>
      <c r="GR42" s="101"/>
      <c r="GS42" s="102"/>
      <c r="GT42" s="103"/>
      <c r="GU42" s="104"/>
      <c r="GV42" s="105"/>
      <c r="GW42" s="106"/>
      <c r="GY42" s="98"/>
      <c r="GZ42" s="98"/>
      <c r="HA42" s="99"/>
      <c r="HB42" s="100"/>
      <c r="HC42" s="101"/>
      <c r="HD42" s="101"/>
      <c r="HE42" s="102"/>
      <c r="HF42" s="103"/>
      <c r="HG42" s="104"/>
      <c r="HH42" s="105"/>
      <c r="HI42" s="106"/>
      <c r="HK42" s="98"/>
      <c r="HL42" s="98"/>
      <c r="HM42" s="99"/>
      <c r="HN42" s="100"/>
      <c r="HO42" s="101"/>
      <c r="HP42" s="101"/>
      <c r="HQ42" s="102"/>
      <c r="HR42" s="103"/>
      <c r="HS42" s="104"/>
      <c r="HT42" s="105"/>
      <c r="HU42" s="106"/>
      <c r="HW42" s="98"/>
      <c r="HX42" s="98"/>
      <c r="HY42" s="99"/>
      <c r="HZ42" s="100"/>
      <c r="IA42" s="101"/>
      <c r="IB42" s="101"/>
      <c r="IC42" s="102"/>
      <c r="ID42" s="103"/>
      <c r="IE42" s="104"/>
      <c r="IF42" s="105"/>
      <c r="IG42" s="106"/>
      <c r="II42" s="98"/>
      <c r="IJ42" s="98"/>
      <c r="IK42" s="99"/>
      <c r="IL42" s="100"/>
      <c r="IM42" s="101"/>
      <c r="IN42" s="101"/>
      <c r="IO42" s="102"/>
      <c r="IP42" s="103"/>
      <c r="IQ42" s="104"/>
      <c r="IR42" s="105"/>
      <c r="IS42" s="106"/>
      <c r="IU42" s="98"/>
      <c r="IV42" s="98"/>
      <c r="IW42" s="99"/>
      <c r="IX42" s="100"/>
      <c r="IY42" s="101"/>
      <c r="IZ42" s="101"/>
      <c r="JA42" s="102"/>
      <c r="JB42" s="103"/>
      <c r="JC42" s="104"/>
      <c r="JD42" s="105"/>
      <c r="JE42" s="106"/>
      <c r="JG42" s="98"/>
      <c r="JH42" s="98"/>
      <c r="JI42" s="99"/>
      <c r="JJ42" s="100"/>
      <c r="JK42" s="101"/>
      <c r="JL42" s="101"/>
      <c r="JM42" s="102"/>
      <c r="JN42" s="103"/>
      <c r="JO42" s="104"/>
      <c r="JP42" s="105"/>
      <c r="JQ42" s="106"/>
      <c r="JS42" s="98"/>
      <c r="JT42" s="98"/>
      <c r="JU42" s="99"/>
      <c r="JV42" s="100"/>
      <c r="JW42" s="101"/>
      <c r="JX42" s="101"/>
      <c r="JY42" s="102"/>
      <c r="JZ42" s="103"/>
      <c r="KA42" s="104"/>
      <c r="KB42" s="105"/>
      <c r="KC42" s="106"/>
      <c r="KE42" s="98"/>
      <c r="KF42" s="98"/>
    </row>
    <row r="43" spans="1:292" ht="13.5" customHeight="1" x14ac:dyDescent="0.25">
      <c r="A43" s="16"/>
      <c r="B43" s="98" t="s">
        <v>932</v>
      </c>
      <c r="D43" s="229"/>
      <c r="E43" s="99">
        <f>IF(I43="","",E$3)</f>
        <v>42439</v>
      </c>
      <c r="F43" s="100" t="str">
        <f>IF(I43="","",E$1)</f>
        <v>Kenny I</v>
      </c>
      <c r="G43" s="101">
        <v>41831</v>
      </c>
      <c r="H43" s="101">
        <f>IF(I43="","",E$3)</f>
        <v>42439</v>
      </c>
      <c r="I43" s="102" t="str">
        <f>IF(P43="","",IF(ISNUMBER(SEARCH(":",P43)),MID(P43,FIND(":",P43)+2,FIND("(",P43)-FIND(":",P43)-3),LEFT(P43,FIND("(",P43)-2)))</f>
        <v>Jan O'Sullivan</v>
      </c>
      <c r="J43" s="103" t="str">
        <f>IF(P43="","",MID(P43,FIND("(",P43)+1,4))</f>
        <v>1950</v>
      </c>
      <c r="K43" s="104" t="str">
        <f>IF(ISNUMBER(SEARCH("*female*",P43)),"female",IF(ISNUMBER(SEARCH("*male*",P43)),"male",""))</f>
        <v>female</v>
      </c>
      <c r="L43" s="105" t="s">
        <v>298</v>
      </c>
      <c r="M43" s="106" t="str">
        <f>IF(I43="","",(MID(I43,(SEARCH("^^",SUBSTITUTE(I43," ","^^",LEN(I43)-LEN(SUBSTITUTE(I43," ","")))))+1,99)&amp;"_"&amp;LEFT(I43,FIND(" ",I43)-1)&amp;"_"&amp;J43))</f>
        <v>O'Sullivan_Jan_1950</v>
      </c>
      <c r="O43" s="98"/>
      <c r="P43" s="229" t="s">
        <v>933</v>
      </c>
      <c r="Q43" s="99" t="str">
        <f>IF(U43="","",Q$3)</f>
        <v/>
      </c>
      <c r="R43" s="100" t="str">
        <f>IF(U43="","",Q$1)</f>
        <v/>
      </c>
      <c r="S43" s="101"/>
      <c r="T43" s="101" t="str">
        <f>IF(U43="","",Q$3)</f>
        <v/>
      </c>
      <c r="U43" s="102" t="str">
        <f>IF(AB43="","",IF(ISNUMBER(SEARCH(":",AB43)),MID(AB43,FIND(":",AB43)+2,FIND("(",AB43)-FIND(":",AB43)-3),LEFT(AB43,FIND("(",AB43)-2)))</f>
        <v/>
      </c>
      <c r="V43" s="103" t="str">
        <f>IF(AB43="","",MID(AB43,FIND("(",AB43)+1,4))</f>
        <v/>
      </c>
      <c r="W43" s="104" t="str">
        <f>IF(ISNUMBER(SEARCH("*female*",AB43)),"female",IF(ISNUMBER(SEARCH("*male*",AB43)),"male",""))</f>
        <v/>
      </c>
      <c r="X43" s="105" t="str">
        <f t="shared" si="7"/>
        <v/>
      </c>
      <c r="Y43" s="106" t="str">
        <f>IF(U43="","",(MID(U43,(SEARCH("^^",SUBSTITUTE(U43," ","^^",LEN(U43)-LEN(SUBSTITUTE(U43," ","")))))+1,99)&amp;"_"&amp;LEFT(U43,FIND(" ",U43)-1)&amp;"_"&amp;V43))</f>
        <v/>
      </c>
      <c r="AA43" s="98"/>
      <c r="AB43" s="229"/>
      <c r="AC43" s="99"/>
      <c r="AD43" s="100"/>
      <c r="AE43" s="101">
        <v>43389</v>
      </c>
      <c r="AF43" s="101">
        <f>IF(AG43="","",AC$3)</f>
        <v>44009</v>
      </c>
      <c r="AG43" s="102" t="str">
        <f t="shared" si="8"/>
        <v>Joe McHugh</v>
      </c>
      <c r="AH43" s="103" t="str">
        <f t="shared" si="244"/>
        <v>1971</v>
      </c>
      <c r="AI43" s="104" t="str">
        <f t="shared" si="245"/>
        <v>male</v>
      </c>
      <c r="AJ43" s="105" t="str">
        <f t="shared" si="9"/>
        <v>ie_fg01</v>
      </c>
      <c r="AK43" s="106" t="str">
        <f t="shared" si="10"/>
        <v>McHugh_Joe_1971</v>
      </c>
      <c r="AM43" s="98"/>
      <c r="AN43" s="98" t="s">
        <v>1034</v>
      </c>
      <c r="AO43" s="99" t="str">
        <f t="shared" si="12"/>
        <v/>
      </c>
      <c r="AP43" s="100"/>
      <c r="AQ43" s="101" t="str">
        <f t="shared" si="13"/>
        <v/>
      </c>
      <c r="AR43" s="101" t="str">
        <f t="shared" si="14"/>
        <v/>
      </c>
      <c r="AS43" s="102"/>
      <c r="AT43" s="103"/>
      <c r="AU43" s="104"/>
      <c r="AV43" s="105"/>
      <c r="AW43" s="106"/>
      <c r="AY43" s="98"/>
      <c r="AZ43" s="98"/>
      <c r="BA43" s="99" t="str">
        <f t="shared" si="235"/>
        <v/>
      </c>
      <c r="BB43" s="100" t="str">
        <f t="shared" si="236"/>
        <v/>
      </c>
      <c r="BC43" s="101" t="str">
        <f t="shared" si="237"/>
        <v/>
      </c>
      <c r="BD43" s="101" t="str">
        <f t="shared" si="238"/>
        <v/>
      </c>
      <c r="BE43" s="102" t="str">
        <f t="shared" si="239"/>
        <v/>
      </c>
      <c r="BF43" s="103" t="str">
        <f t="shared" si="240"/>
        <v/>
      </c>
      <c r="BG43" s="104" t="str">
        <f t="shared" si="241"/>
        <v/>
      </c>
      <c r="BH43" s="105" t="str">
        <f t="shared" si="242"/>
        <v/>
      </c>
      <c r="BI43" s="106" t="str">
        <f t="shared" si="243"/>
        <v/>
      </c>
      <c r="BK43" s="98"/>
      <c r="BL43" s="98"/>
      <c r="BM43" s="99"/>
      <c r="BN43" s="100"/>
      <c r="BO43" s="101"/>
      <c r="BP43" s="101"/>
      <c r="BQ43" s="102"/>
      <c r="BR43" s="103"/>
      <c r="BS43" s="104"/>
      <c r="BT43" s="105"/>
      <c r="BU43" s="106"/>
      <c r="BW43" s="98"/>
      <c r="BX43" s="98"/>
      <c r="BY43" s="99"/>
      <c r="BZ43" s="100"/>
      <c r="CA43" s="101"/>
      <c r="CB43" s="101"/>
      <c r="CC43" s="102"/>
      <c r="CD43" s="103"/>
      <c r="CE43" s="104"/>
      <c r="CF43" s="105"/>
      <c r="CG43" s="106"/>
      <c r="CI43" s="98"/>
      <c r="CJ43" s="98"/>
      <c r="CK43" s="99"/>
      <c r="CL43" s="100"/>
      <c r="CM43" s="101"/>
      <c r="CN43" s="101"/>
      <c r="CO43" s="102"/>
      <c r="CP43" s="103"/>
      <c r="CQ43" s="104"/>
      <c r="CR43" s="105"/>
      <c r="CS43" s="106"/>
      <c r="CU43" s="98"/>
      <c r="CV43" s="98"/>
      <c r="CW43" s="99"/>
      <c r="CX43" s="100"/>
      <c r="CY43" s="101"/>
      <c r="CZ43" s="101"/>
      <c r="DA43" s="102"/>
      <c r="DB43" s="103"/>
      <c r="DC43" s="104"/>
      <c r="DD43" s="105"/>
      <c r="DE43" s="106"/>
      <c r="DG43" s="98"/>
      <c r="DH43" s="98"/>
      <c r="DI43" s="99"/>
      <c r="DJ43" s="100"/>
      <c r="DK43" s="101"/>
      <c r="DL43" s="101"/>
      <c r="DM43" s="102"/>
      <c r="DN43" s="103"/>
      <c r="DO43" s="104"/>
      <c r="DP43" s="105"/>
      <c r="DQ43" s="106"/>
      <c r="DS43" s="98"/>
      <c r="DT43" s="98"/>
      <c r="DU43" s="99"/>
      <c r="DV43" s="100"/>
      <c r="DW43" s="101"/>
      <c r="DX43" s="101"/>
      <c r="DY43" s="102"/>
      <c r="DZ43" s="103"/>
      <c r="EA43" s="104"/>
      <c r="EB43" s="105"/>
      <c r="EC43" s="106"/>
      <c r="EE43" s="98"/>
      <c r="EF43" s="98"/>
      <c r="EG43" s="99"/>
      <c r="EH43" s="100"/>
      <c r="EI43" s="101"/>
      <c r="EJ43" s="101"/>
      <c r="EK43" s="102"/>
      <c r="EL43" s="103"/>
      <c r="EM43" s="104"/>
      <c r="EN43" s="105"/>
      <c r="EO43" s="106"/>
      <c r="EQ43" s="98"/>
      <c r="ER43" s="98"/>
      <c r="ES43" s="99"/>
      <c r="ET43" s="100"/>
      <c r="EU43" s="101"/>
      <c r="EV43" s="101"/>
      <c r="EW43" s="102"/>
      <c r="EX43" s="103"/>
      <c r="EY43" s="104"/>
      <c r="EZ43" s="105"/>
      <c r="FA43" s="106"/>
      <c r="FC43" s="98"/>
      <c r="FD43" s="98"/>
      <c r="FE43" s="99"/>
      <c r="FF43" s="100"/>
      <c r="FG43" s="101"/>
      <c r="FH43" s="101"/>
      <c r="FI43" s="102"/>
      <c r="FJ43" s="103"/>
      <c r="FK43" s="104"/>
      <c r="FL43" s="105"/>
      <c r="FM43" s="106"/>
      <c r="FO43" s="98"/>
      <c r="FP43" s="98"/>
      <c r="FQ43" s="99"/>
      <c r="FR43" s="100"/>
      <c r="FS43" s="101"/>
      <c r="FT43" s="101"/>
      <c r="FU43" s="102"/>
      <c r="FV43" s="103"/>
      <c r="FW43" s="104"/>
      <c r="FX43" s="105"/>
      <c r="FY43" s="106"/>
      <c r="GA43" s="98"/>
      <c r="GB43" s="98"/>
      <c r="GC43" s="99"/>
      <c r="GD43" s="100"/>
      <c r="GE43" s="101"/>
      <c r="GF43" s="101"/>
      <c r="GG43" s="102"/>
      <c r="GH43" s="103"/>
      <c r="GI43" s="104"/>
      <c r="GJ43" s="105"/>
      <c r="GK43" s="106"/>
      <c r="GM43" s="98"/>
      <c r="GN43" s="98"/>
      <c r="GO43" s="99"/>
      <c r="GP43" s="100"/>
      <c r="GQ43" s="101"/>
      <c r="GR43" s="101"/>
      <c r="GS43" s="102"/>
      <c r="GT43" s="103"/>
      <c r="GU43" s="104"/>
      <c r="GV43" s="105"/>
      <c r="GW43" s="106"/>
      <c r="GY43" s="98"/>
      <c r="GZ43" s="98"/>
      <c r="HA43" s="99"/>
      <c r="HB43" s="100"/>
      <c r="HC43" s="101"/>
      <c r="HD43" s="101"/>
      <c r="HE43" s="102"/>
      <c r="HF43" s="103"/>
      <c r="HG43" s="104"/>
      <c r="HH43" s="105"/>
      <c r="HI43" s="106"/>
      <c r="HK43" s="98"/>
      <c r="HL43" s="98"/>
      <c r="HM43" s="99"/>
      <c r="HN43" s="100"/>
      <c r="HO43" s="101"/>
      <c r="HP43" s="101"/>
      <c r="HQ43" s="102"/>
      <c r="HR43" s="103"/>
      <c r="HS43" s="104"/>
      <c r="HT43" s="105"/>
      <c r="HU43" s="106"/>
      <c r="HW43" s="98"/>
      <c r="HX43" s="98"/>
      <c r="HY43" s="99"/>
      <c r="HZ43" s="100"/>
      <c r="IA43" s="101"/>
      <c r="IB43" s="101"/>
      <c r="IC43" s="102"/>
      <c r="ID43" s="103"/>
      <c r="IE43" s="104"/>
      <c r="IF43" s="105"/>
      <c r="IG43" s="106"/>
      <c r="II43" s="98"/>
      <c r="IJ43" s="98"/>
      <c r="IK43" s="99"/>
      <c r="IL43" s="100"/>
      <c r="IM43" s="101"/>
      <c r="IN43" s="101"/>
      <c r="IO43" s="102"/>
      <c r="IP43" s="103"/>
      <c r="IQ43" s="104"/>
      <c r="IR43" s="105"/>
      <c r="IS43" s="106"/>
      <c r="IU43" s="98"/>
      <c r="IV43" s="98"/>
      <c r="IW43" s="99"/>
      <c r="IX43" s="100"/>
      <c r="IY43" s="101"/>
      <c r="IZ43" s="101"/>
      <c r="JA43" s="102"/>
      <c r="JB43" s="103"/>
      <c r="JC43" s="104"/>
      <c r="JD43" s="105"/>
      <c r="JE43" s="106"/>
      <c r="JG43" s="98"/>
      <c r="JH43" s="98"/>
      <c r="JI43" s="99"/>
      <c r="JJ43" s="100"/>
      <c r="JK43" s="101"/>
      <c r="JL43" s="101"/>
      <c r="JM43" s="102"/>
      <c r="JN43" s="103"/>
      <c r="JO43" s="104"/>
      <c r="JP43" s="105"/>
      <c r="JQ43" s="106"/>
      <c r="JS43" s="98"/>
      <c r="JT43" s="98"/>
      <c r="JU43" s="99"/>
      <c r="JV43" s="100"/>
      <c r="JW43" s="101"/>
      <c r="JX43" s="101"/>
      <c r="JY43" s="102"/>
      <c r="JZ43" s="103"/>
      <c r="KA43" s="104"/>
      <c r="KB43" s="105"/>
      <c r="KC43" s="106"/>
      <c r="KE43" s="98"/>
      <c r="KF43" s="98"/>
    </row>
    <row r="44" spans="1:292" ht="13.5" customHeight="1" x14ac:dyDescent="0.25">
      <c r="A44" s="16"/>
      <c r="B44" s="98" t="s">
        <v>1051</v>
      </c>
      <c r="D44" s="229"/>
      <c r="E44" s="99"/>
      <c r="F44" s="100"/>
      <c r="G44" s="101"/>
      <c r="H44" s="101"/>
      <c r="I44" s="102"/>
      <c r="J44" s="103"/>
      <c r="K44" s="104"/>
      <c r="L44" s="105"/>
      <c r="M44" s="106"/>
      <c r="O44" s="98"/>
      <c r="P44" s="229"/>
      <c r="Q44" s="99"/>
      <c r="R44" s="100"/>
      <c r="S44" s="101"/>
      <c r="T44" s="101"/>
      <c r="U44" s="102"/>
      <c r="V44" s="103"/>
      <c r="W44" s="104"/>
      <c r="X44" s="105"/>
      <c r="Y44" s="106"/>
      <c r="AA44" s="98"/>
      <c r="AB44" s="229"/>
      <c r="AC44" s="99"/>
      <c r="AD44" s="100"/>
      <c r="AE44" s="101"/>
      <c r="AF44" s="101"/>
      <c r="AG44" s="102"/>
      <c r="AH44" s="103"/>
      <c r="AI44" s="104"/>
      <c r="AJ44" s="105"/>
      <c r="AK44" s="106"/>
      <c r="AM44" s="98"/>
      <c r="AN44" s="98"/>
      <c r="AO44" s="99">
        <f t="shared" ref="AO44" si="246">IF(AS44="","",AO$3)</f>
        <v>44912</v>
      </c>
      <c r="AP44" s="100" t="str">
        <f>IF(AS44="","",AO$1)</f>
        <v>Martin I</v>
      </c>
      <c r="AQ44" s="101">
        <f t="shared" ref="AQ44" si="247">IF(AS44="","",AO$2)</f>
        <v>44009</v>
      </c>
      <c r="AR44" s="101">
        <f t="shared" ref="AR44" si="248">IF(AS44="","",AO$3)</f>
        <v>44912</v>
      </c>
      <c r="AS44" s="102" t="str">
        <f>IF(AZ44="","",IF(ISNUMBER(SEARCH(":",AZ44)),MID(AZ44,FIND(":",AZ44)+2,FIND("(",AZ44)-FIND(":",AZ44)-3),LEFT(AZ44,FIND("(",AZ44)-2)))</f>
        <v>Simon Harris</v>
      </c>
      <c r="AT44" s="103" t="str">
        <f>IF(AZ44="","",MID(AZ44,FIND("(",AZ44)+1,4))</f>
        <v>1986</v>
      </c>
      <c r="AU44" s="104" t="str">
        <f>IF(ISNUMBER(SEARCH("*female*",AZ44)),"female",IF(ISNUMBER(SEARCH("*male*",AZ44)),"male",""))</f>
        <v>male</v>
      </c>
      <c r="AV44" s="105" t="str">
        <f>IF(AZ44="","",IF(ISERROR(MID(AZ44,FIND("male,",AZ44)+6,(FIND(")",AZ44)-(FIND("male,",AZ44)+6))))=TRUE,"missing/error",MID(AZ44,FIND("male,",AZ44)+6,(FIND(")",AZ44)-(FIND("male,",AZ44)+6)))))</f>
        <v>ie_fg01</v>
      </c>
      <c r="AW44" s="106" t="str">
        <f>IF(AS44="","",(MID(AS44,(SEARCH("^^",SUBSTITUTE(AS44," ","^^",LEN(AS44)-LEN(SUBSTITUTE(AS44," ","")))))+1,99)&amp;"_"&amp;LEFT(AS44,FIND(" ",AS44)-1)&amp;"_"&amp;AT44))</f>
        <v>Harris_Simon_1986</v>
      </c>
      <c r="AY44" s="98"/>
      <c r="AZ44" s="98" t="s">
        <v>1002</v>
      </c>
      <c r="BA44" s="99">
        <f t="shared" si="235"/>
        <v>45291</v>
      </c>
      <c r="BB44" s="100" t="str">
        <f t="shared" si="236"/>
        <v>Varadkar II</v>
      </c>
      <c r="BC44" s="101">
        <f t="shared" si="237"/>
        <v>44912</v>
      </c>
      <c r="BD44" s="101">
        <f t="shared" si="238"/>
        <v>45291</v>
      </c>
      <c r="BE44" s="102" t="str">
        <f t="shared" si="239"/>
        <v>Simon Harris</v>
      </c>
      <c r="BF44" s="103" t="str">
        <f t="shared" si="240"/>
        <v>1986</v>
      </c>
      <c r="BG44" s="104" t="str">
        <f t="shared" si="241"/>
        <v>male</v>
      </c>
      <c r="BH44" s="105" t="str">
        <f t="shared" si="242"/>
        <v>ie_fg01</v>
      </c>
      <c r="BI44" s="106" t="str">
        <f t="shared" si="243"/>
        <v>Harris_Simon_1986</v>
      </c>
      <c r="BK44" s="98"/>
      <c r="BL44" s="98" t="s">
        <v>1002</v>
      </c>
      <c r="BM44" s="99"/>
      <c r="BN44" s="100"/>
      <c r="BO44" s="101"/>
      <c r="BP44" s="101"/>
      <c r="BQ44" s="102"/>
      <c r="BR44" s="103"/>
      <c r="BS44" s="104"/>
      <c r="BT44" s="105"/>
      <c r="BU44" s="106"/>
      <c r="BW44" s="98"/>
      <c r="BX44" s="98"/>
      <c r="BY44" s="99"/>
      <c r="BZ44" s="100"/>
      <c r="CA44" s="101"/>
      <c r="CB44" s="101"/>
      <c r="CC44" s="102"/>
      <c r="CD44" s="103"/>
      <c r="CE44" s="104"/>
      <c r="CF44" s="105"/>
      <c r="CG44" s="106"/>
      <c r="CI44" s="98"/>
      <c r="CJ44" s="98"/>
      <c r="CK44" s="99"/>
      <c r="CL44" s="100"/>
      <c r="CM44" s="101"/>
      <c r="CN44" s="101"/>
      <c r="CO44" s="102"/>
      <c r="CP44" s="103"/>
      <c r="CQ44" s="104"/>
      <c r="CR44" s="105"/>
      <c r="CS44" s="106"/>
      <c r="CU44" s="98"/>
      <c r="CV44" s="98"/>
      <c r="CW44" s="99"/>
      <c r="CX44" s="100"/>
      <c r="CY44" s="101"/>
      <c r="CZ44" s="101"/>
      <c r="DA44" s="102"/>
      <c r="DB44" s="103"/>
      <c r="DC44" s="104"/>
      <c r="DD44" s="105"/>
      <c r="DE44" s="106"/>
      <c r="DG44" s="98"/>
      <c r="DH44" s="98"/>
      <c r="DI44" s="99"/>
      <c r="DJ44" s="100"/>
      <c r="DK44" s="101"/>
      <c r="DL44" s="101"/>
      <c r="DM44" s="102"/>
      <c r="DN44" s="103"/>
      <c r="DO44" s="104"/>
      <c r="DP44" s="105"/>
      <c r="DQ44" s="106"/>
      <c r="DS44" s="98"/>
      <c r="DT44" s="98"/>
      <c r="DU44" s="99"/>
      <c r="DV44" s="100"/>
      <c r="DW44" s="101"/>
      <c r="DX44" s="101"/>
      <c r="DY44" s="102"/>
      <c r="DZ44" s="103"/>
      <c r="EA44" s="104"/>
      <c r="EB44" s="105"/>
      <c r="EC44" s="106"/>
      <c r="EE44" s="98"/>
      <c r="EF44" s="98"/>
      <c r="EG44" s="99"/>
      <c r="EH44" s="100"/>
      <c r="EI44" s="101"/>
      <c r="EJ44" s="101"/>
      <c r="EK44" s="102"/>
      <c r="EL44" s="103"/>
      <c r="EM44" s="104"/>
      <c r="EN44" s="105"/>
      <c r="EO44" s="106"/>
      <c r="EQ44" s="98"/>
      <c r="ER44" s="98"/>
      <c r="ES44" s="99"/>
      <c r="ET44" s="100"/>
      <c r="EU44" s="101"/>
      <c r="EV44" s="101"/>
      <c r="EW44" s="102"/>
      <c r="EX44" s="103"/>
      <c r="EY44" s="104"/>
      <c r="EZ44" s="105"/>
      <c r="FA44" s="106"/>
      <c r="FC44" s="98"/>
      <c r="FD44" s="98"/>
      <c r="FE44" s="99"/>
      <c r="FF44" s="100"/>
      <c r="FG44" s="101"/>
      <c r="FH44" s="101"/>
      <c r="FI44" s="102"/>
      <c r="FJ44" s="103"/>
      <c r="FK44" s="104"/>
      <c r="FL44" s="105"/>
      <c r="FM44" s="106"/>
      <c r="FO44" s="98"/>
      <c r="FP44" s="98"/>
      <c r="FQ44" s="99"/>
      <c r="FR44" s="100"/>
      <c r="FS44" s="101"/>
      <c r="FT44" s="101"/>
      <c r="FU44" s="102"/>
      <c r="FV44" s="103"/>
      <c r="FW44" s="104"/>
      <c r="FX44" s="105"/>
      <c r="FY44" s="106"/>
      <c r="GA44" s="98"/>
      <c r="GB44" s="98"/>
      <c r="GC44" s="99"/>
      <c r="GD44" s="100"/>
      <c r="GE44" s="101"/>
      <c r="GF44" s="101"/>
      <c r="GG44" s="102"/>
      <c r="GH44" s="103"/>
      <c r="GI44" s="104"/>
      <c r="GJ44" s="105"/>
      <c r="GK44" s="106"/>
      <c r="GM44" s="98"/>
      <c r="GN44" s="98"/>
      <c r="GO44" s="99"/>
      <c r="GP44" s="100"/>
      <c r="GQ44" s="101"/>
      <c r="GR44" s="101"/>
      <c r="GS44" s="102"/>
      <c r="GT44" s="103"/>
      <c r="GU44" s="104"/>
      <c r="GV44" s="105"/>
      <c r="GW44" s="106"/>
      <c r="GY44" s="98"/>
      <c r="GZ44" s="98"/>
      <c r="HA44" s="99"/>
      <c r="HB44" s="100"/>
      <c r="HC44" s="101"/>
      <c r="HD44" s="101"/>
      <c r="HE44" s="102"/>
      <c r="HF44" s="103"/>
      <c r="HG44" s="104"/>
      <c r="HH44" s="105"/>
      <c r="HI44" s="106"/>
      <c r="HK44" s="98"/>
      <c r="HL44" s="98"/>
      <c r="HM44" s="99"/>
      <c r="HN44" s="100"/>
      <c r="HO44" s="101"/>
      <c r="HP44" s="101"/>
      <c r="HQ44" s="102"/>
      <c r="HR44" s="103"/>
      <c r="HS44" s="104"/>
      <c r="HT44" s="105"/>
      <c r="HU44" s="106"/>
      <c r="HW44" s="98"/>
      <c r="HX44" s="98"/>
      <c r="HY44" s="99"/>
      <c r="HZ44" s="100"/>
      <c r="IA44" s="101"/>
      <c r="IB44" s="101"/>
      <c r="IC44" s="102"/>
      <c r="ID44" s="103"/>
      <c r="IE44" s="104"/>
      <c r="IF44" s="105"/>
      <c r="IG44" s="106"/>
      <c r="II44" s="98"/>
      <c r="IJ44" s="98"/>
      <c r="IK44" s="99"/>
      <c r="IL44" s="100"/>
      <c r="IM44" s="101"/>
      <c r="IN44" s="101"/>
      <c r="IO44" s="102"/>
      <c r="IP44" s="103"/>
      <c r="IQ44" s="104"/>
      <c r="IR44" s="105"/>
      <c r="IS44" s="106"/>
      <c r="IU44" s="98"/>
      <c r="IV44" s="98"/>
      <c r="IW44" s="99"/>
      <c r="IX44" s="100"/>
      <c r="IY44" s="101"/>
      <c r="IZ44" s="101"/>
      <c r="JA44" s="102"/>
      <c r="JB44" s="103"/>
      <c r="JC44" s="104"/>
      <c r="JD44" s="105"/>
      <c r="JE44" s="106"/>
      <c r="JG44" s="98"/>
      <c r="JH44" s="98"/>
      <c r="JI44" s="99"/>
      <c r="JJ44" s="100"/>
      <c r="JK44" s="101"/>
      <c r="JL44" s="101"/>
      <c r="JM44" s="102"/>
      <c r="JN44" s="103"/>
      <c r="JO44" s="104"/>
      <c r="JP44" s="105"/>
      <c r="JQ44" s="106"/>
      <c r="JS44" s="98"/>
      <c r="JT44" s="98"/>
      <c r="JU44" s="99"/>
      <c r="JV44" s="100"/>
      <c r="JW44" s="101"/>
      <c r="JX44" s="101"/>
      <c r="JY44" s="102"/>
      <c r="JZ44" s="103"/>
      <c r="KA44" s="104"/>
      <c r="KB44" s="105"/>
      <c r="KC44" s="106"/>
      <c r="KE44" s="98"/>
      <c r="KF44" s="98"/>
    </row>
    <row r="45" spans="1:292" ht="13.5" customHeight="1" x14ac:dyDescent="0.25">
      <c r="A45" s="16"/>
      <c r="B45" s="98" t="s">
        <v>1015</v>
      </c>
      <c r="C45" s="98"/>
      <c r="E45" s="99"/>
      <c r="F45" s="100"/>
      <c r="G45" s="101"/>
      <c r="H45" s="101"/>
      <c r="I45" s="102"/>
      <c r="J45" s="103"/>
      <c r="K45" s="104"/>
      <c r="L45" s="105"/>
      <c r="M45" s="106"/>
      <c r="O45" s="98"/>
      <c r="P45" s="98"/>
      <c r="Q45" s="99"/>
      <c r="R45" s="100"/>
      <c r="S45" s="101"/>
      <c r="T45" s="101"/>
      <c r="U45" s="102"/>
      <c r="V45" s="103"/>
      <c r="W45" s="104"/>
      <c r="X45" s="105" t="str">
        <f t="shared" si="7"/>
        <v/>
      </c>
      <c r="Y45" s="106"/>
      <c r="AA45" s="98"/>
      <c r="AB45" s="98"/>
      <c r="AC45" s="99">
        <f>IF(AG45="","",AC$3)</f>
        <v>44009</v>
      </c>
      <c r="AD45" s="100" t="str">
        <f>IF(AG45="","",AC$1)</f>
        <v>Varadkar I</v>
      </c>
      <c r="AE45" s="101">
        <f>IF(AG45="","",AC$2)</f>
        <v>42900</v>
      </c>
      <c r="AF45" s="101">
        <f>IF(AG45="","",AC$3)</f>
        <v>44009</v>
      </c>
      <c r="AG45" s="102" t="str">
        <f t="shared" si="8"/>
        <v>Regina Doherty</v>
      </c>
      <c r="AH45" s="103" t="str">
        <f t="shared" si="244"/>
        <v>1971</v>
      </c>
      <c r="AI45" s="104" t="str">
        <f t="shared" si="245"/>
        <v>female</v>
      </c>
      <c r="AJ45" s="105" t="str">
        <f t="shared" si="9"/>
        <v>ie_fg01</v>
      </c>
      <c r="AK45" s="106" t="str">
        <f t="shared" si="10"/>
        <v>Doherty_Regina_1971</v>
      </c>
      <c r="AL45" s="110"/>
      <c r="AM45" s="110"/>
      <c r="AN45" s="98" t="s">
        <v>1010</v>
      </c>
      <c r="AO45" s="99" t="str">
        <f t="shared" si="12"/>
        <v/>
      </c>
      <c r="AP45" s="100"/>
      <c r="AQ45" s="101" t="str">
        <f t="shared" si="13"/>
        <v/>
      </c>
      <c r="AR45" s="101" t="str">
        <f t="shared" si="14"/>
        <v/>
      </c>
      <c r="AS45" s="102"/>
      <c r="AT45" s="103"/>
      <c r="AU45" s="104"/>
      <c r="AV45" s="105"/>
      <c r="AW45" s="106"/>
      <c r="AY45" s="98"/>
      <c r="AZ45" s="98"/>
      <c r="BA45" s="99" t="str">
        <f t="shared" si="235"/>
        <v/>
      </c>
      <c r="BB45" s="100" t="str">
        <f t="shared" si="236"/>
        <v/>
      </c>
      <c r="BC45" s="101" t="str">
        <f t="shared" si="237"/>
        <v/>
      </c>
      <c r="BD45" s="101" t="str">
        <f t="shared" si="238"/>
        <v/>
      </c>
      <c r="BE45" s="102" t="str">
        <f t="shared" si="239"/>
        <v/>
      </c>
      <c r="BF45" s="103" t="str">
        <f t="shared" si="240"/>
        <v/>
      </c>
      <c r="BG45" s="104" t="str">
        <f t="shared" si="241"/>
        <v/>
      </c>
      <c r="BH45" s="105" t="str">
        <f t="shared" si="242"/>
        <v/>
      </c>
      <c r="BI45" s="106" t="str">
        <f t="shared" si="243"/>
        <v/>
      </c>
      <c r="BK45" s="98"/>
      <c r="BL45" s="98"/>
      <c r="BM45" s="99"/>
      <c r="BN45" s="100"/>
      <c r="BO45" s="101"/>
      <c r="BP45" s="101"/>
      <c r="BQ45" s="102"/>
      <c r="BR45" s="103"/>
      <c r="BS45" s="104"/>
      <c r="BT45" s="105"/>
      <c r="BU45" s="106"/>
      <c r="BW45" s="98"/>
      <c r="BX45" s="98"/>
      <c r="BY45" s="99"/>
      <c r="BZ45" s="100"/>
      <c r="CA45" s="101"/>
      <c r="CB45" s="101"/>
      <c r="CC45" s="102"/>
      <c r="CD45" s="103"/>
      <c r="CE45" s="104"/>
      <c r="CF45" s="105"/>
      <c r="CG45" s="106"/>
      <c r="CI45" s="98"/>
      <c r="CJ45" s="98"/>
      <c r="CK45" s="99"/>
      <c r="CL45" s="100"/>
      <c r="CM45" s="101"/>
      <c r="CN45" s="101"/>
      <c r="CO45" s="102"/>
      <c r="CP45" s="103"/>
      <c r="CQ45" s="104"/>
      <c r="CR45" s="105"/>
      <c r="CS45" s="106"/>
      <c r="CU45" s="98"/>
      <c r="CV45" s="98"/>
      <c r="CW45" s="99"/>
      <c r="CX45" s="100"/>
      <c r="CY45" s="101"/>
      <c r="CZ45" s="101"/>
      <c r="DA45" s="102"/>
      <c r="DB45" s="103"/>
      <c r="DC45" s="104"/>
      <c r="DD45" s="105"/>
      <c r="DE45" s="106"/>
      <c r="DG45" s="98"/>
      <c r="DH45" s="98"/>
      <c r="DI45" s="99"/>
      <c r="DJ45" s="100"/>
      <c r="DK45" s="101"/>
      <c r="DL45" s="101"/>
      <c r="DM45" s="102"/>
      <c r="DN45" s="103"/>
      <c r="DO45" s="104"/>
      <c r="DP45" s="105"/>
      <c r="DQ45" s="106"/>
      <c r="DS45" s="98"/>
      <c r="DT45" s="98"/>
      <c r="DU45" s="99"/>
      <c r="DV45" s="100"/>
      <c r="DW45" s="101"/>
      <c r="DX45" s="101"/>
      <c r="DY45" s="102"/>
      <c r="DZ45" s="103"/>
      <c r="EA45" s="104"/>
      <c r="EB45" s="105"/>
      <c r="EC45" s="106"/>
      <c r="EE45" s="98"/>
      <c r="EF45" s="98"/>
      <c r="EG45" s="99"/>
      <c r="EH45" s="100"/>
      <c r="EI45" s="101"/>
      <c r="EJ45" s="101"/>
      <c r="EK45" s="102"/>
      <c r="EL45" s="103"/>
      <c r="EM45" s="104"/>
      <c r="EN45" s="105"/>
      <c r="EO45" s="106"/>
      <c r="EQ45" s="98"/>
      <c r="ER45" s="98"/>
      <c r="ES45" s="99"/>
      <c r="ET45" s="100"/>
      <c r="EU45" s="101"/>
      <c r="EV45" s="101"/>
      <c r="EW45" s="102"/>
      <c r="EX45" s="103"/>
      <c r="EY45" s="104"/>
      <c r="EZ45" s="105"/>
      <c r="FA45" s="106"/>
      <c r="FC45" s="98"/>
      <c r="FD45" s="98"/>
      <c r="FE45" s="99"/>
      <c r="FF45" s="100"/>
      <c r="FG45" s="101"/>
      <c r="FH45" s="101"/>
      <c r="FI45" s="102"/>
      <c r="FJ45" s="103"/>
      <c r="FK45" s="104"/>
      <c r="FL45" s="105"/>
      <c r="FM45" s="106"/>
      <c r="FO45" s="98"/>
      <c r="FP45" s="98"/>
      <c r="FQ45" s="99"/>
      <c r="FR45" s="100"/>
      <c r="FS45" s="101"/>
      <c r="FT45" s="101"/>
      <c r="FU45" s="102"/>
      <c r="FV45" s="103"/>
      <c r="FW45" s="104"/>
      <c r="FX45" s="105"/>
      <c r="FY45" s="106"/>
      <c r="GA45" s="98"/>
      <c r="GB45" s="98"/>
      <c r="GC45" s="99"/>
      <c r="GD45" s="100"/>
      <c r="GE45" s="101"/>
      <c r="GF45" s="101"/>
      <c r="GG45" s="102"/>
      <c r="GH45" s="103"/>
      <c r="GI45" s="104"/>
      <c r="GJ45" s="105"/>
      <c r="GK45" s="106"/>
      <c r="GM45" s="98"/>
      <c r="GN45" s="98"/>
      <c r="GO45" s="99"/>
      <c r="GP45" s="100"/>
      <c r="GQ45" s="101"/>
      <c r="GR45" s="101"/>
      <c r="GS45" s="102"/>
      <c r="GT45" s="103"/>
      <c r="GU45" s="104"/>
      <c r="GV45" s="105"/>
      <c r="GW45" s="106"/>
      <c r="GY45" s="98"/>
      <c r="GZ45" s="98"/>
      <c r="HA45" s="99"/>
      <c r="HB45" s="100"/>
      <c r="HC45" s="101"/>
      <c r="HD45" s="101"/>
      <c r="HE45" s="102"/>
      <c r="HF45" s="103"/>
      <c r="HG45" s="104"/>
      <c r="HH45" s="105"/>
      <c r="HI45" s="106"/>
      <c r="HK45" s="98"/>
      <c r="HL45" s="98"/>
      <c r="HM45" s="99"/>
      <c r="HN45" s="100"/>
      <c r="HO45" s="101"/>
      <c r="HP45" s="101"/>
      <c r="HQ45" s="102"/>
      <c r="HR45" s="103"/>
      <c r="HS45" s="104"/>
      <c r="HT45" s="105"/>
      <c r="HU45" s="106"/>
      <c r="HW45" s="98"/>
      <c r="HX45" s="98"/>
      <c r="HY45" s="99"/>
      <c r="HZ45" s="100"/>
      <c r="IA45" s="101"/>
      <c r="IB45" s="101"/>
      <c r="IC45" s="102"/>
      <c r="ID45" s="103"/>
      <c r="IE45" s="104"/>
      <c r="IF45" s="105"/>
      <c r="IG45" s="106"/>
      <c r="II45" s="98"/>
      <c r="IJ45" s="98"/>
      <c r="IK45" s="99"/>
      <c r="IL45" s="100"/>
      <c r="IM45" s="101"/>
      <c r="IN45" s="101"/>
      <c r="IO45" s="102"/>
      <c r="IP45" s="103"/>
      <c r="IQ45" s="104"/>
      <c r="IR45" s="105"/>
      <c r="IS45" s="106"/>
      <c r="IU45" s="98"/>
      <c r="IV45" s="98"/>
      <c r="IW45" s="99"/>
      <c r="IX45" s="100"/>
      <c r="IY45" s="101"/>
      <c r="IZ45" s="101"/>
      <c r="JA45" s="102"/>
      <c r="JB45" s="103"/>
      <c r="JC45" s="104"/>
      <c r="JD45" s="105"/>
      <c r="JE45" s="106"/>
      <c r="JG45" s="98"/>
      <c r="JH45" s="98"/>
      <c r="JI45" s="99"/>
      <c r="JJ45" s="100"/>
      <c r="JK45" s="101"/>
      <c r="JL45" s="101"/>
      <c r="JM45" s="102"/>
      <c r="JN45" s="103"/>
      <c r="JO45" s="104"/>
      <c r="JP45" s="105"/>
      <c r="JQ45" s="106"/>
      <c r="JS45" s="98"/>
      <c r="JT45" s="98"/>
      <c r="JU45" s="99"/>
      <c r="JV45" s="100"/>
      <c r="JW45" s="101"/>
      <c r="JX45" s="101"/>
      <c r="JY45" s="102"/>
      <c r="JZ45" s="103"/>
      <c r="KA45" s="104"/>
      <c r="KB45" s="105"/>
      <c r="KC45" s="106"/>
      <c r="KE45" s="98"/>
      <c r="KF45" s="98"/>
    </row>
    <row r="46" spans="1:292" ht="13.5" customHeight="1" x14ac:dyDescent="0.25">
      <c r="A46" s="16"/>
      <c r="B46" s="98" t="s">
        <v>663</v>
      </c>
      <c r="D46" s="229"/>
      <c r="E46" s="99" t="str">
        <f>IF(I46="","",E$3)</f>
        <v/>
      </c>
      <c r="F46" s="100" t="str">
        <f>IF(I46="","",E$1)</f>
        <v/>
      </c>
      <c r="G46" s="101" t="str">
        <f>IF(I46="","",E$2)</f>
        <v/>
      </c>
      <c r="H46" s="101" t="str">
        <f>IF(I46="","",E$3)</f>
        <v/>
      </c>
      <c r="I46" s="102" t="str">
        <f>IF(P46="","",IF(ISNUMBER(SEARCH(":",P46)),MID(P46,FIND(":",P46)+2,FIND("(",P46)-FIND(":",P46)-3),LEFT(P46,FIND("(",P46)-2)))</f>
        <v/>
      </c>
      <c r="J46" s="103" t="str">
        <f>IF(P46="","",MID(P46,FIND("(",P46)+1,4))</f>
        <v/>
      </c>
      <c r="K46" s="104" t="str">
        <f>IF(ISNUMBER(SEARCH("*female*",P46)),"female",IF(ISNUMBER(SEARCH("*male*",P46)),"male",""))</f>
        <v/>
      </c>
      <c r="L46" s="105" t="str">
        <f>IF(P46="","",IF(ISERROR(MID(P46,FIND("male,",P46)+6,(FIND(")",P46)-(FIND("male,",P46)+6))))=TRUE,"missing/error",MID(P46,FIND("male,",P46)+6,(FIND(")",P46)-(FIND("male,",P46)+6)))))</f>
        <v/>
      </c>
      <c r="M46" s="106" t="str">
        <f>IF(I46="","",(MID(I46,(SEARCH("^^",SUBSTITUTE(I46," ","^^",LEN(I46)-LEN(SUBSTITUTE(I46," ","")))))+1,99)&amp;"_"&amp;LEFT(I46,FIND(" ",I46)-1)&amp;"_"&amp;J46))</f>
        <v/>
      </c>
      <c r="O46" s="98"/>
      <c r="P46" s="229"/>
      <c r="Q46" s="99" t="str">
        <f>IF(U46="","",Q$3)</f>
        <v/>
      </c>
      <c r="R46" s="100" t="str">
        <f>IF(U46="","",Q$1)</f>
        <v/>
      </c>
      <c r="S46" s="101" t="str">
        <f>IF(U46="","",Q$2)</f>
        <v/>
      </c>
      <c r="T46" s="101" t="str">
        <f>IF(U46="","",Q$3)</f>
        <v/>
      </c>
      <c r="U46" s="102" t="str">
        <f>IF(AB46="","",IF(ISNUMBER(SEARCH(":",AB46)),MID(AB46,FIND(":",AB46)+2,FIND("(",AB46)-FIND(":",AB46)-3),LEFT(AB46,FIND("(",AB46)-2)))</f>
        <v/>
      </c>
      <c r="V46" s="103" t="str">
        <f>IF(AB46="","",MID(AB46,FIND("(",AB46)+1,4))</f>
        <v/>
      </c>
      <c r="W46" s="104" t="str">
        <f>IF(ISNUMBER(SEARCH("*female*",AB46)),"female",IF(ISNUMBER(SEARCH("*male*",AB46)),"male",""))</f>
        <v/>
      </c>
      <c r="X46" s="105" t="str">
        <f t="shared" si="7"/>
        <v/>
      </c>
      <c r="Y46" s="106" t="str">
        <f>IF(U46="","",(MID(U46,(SEARCH("^^",SUBSTITUTE(U46," ","^^",LEN(U46)-LEN(SUBSTITUTE(U46," ","")))))+1,99)&amp;"_"&amp;LEFT(U46,FIND(" ",U46)-1)&amp;"_"&amp;V46))</f>
        <v/>
      </c>
      <c r="AA46" s="98"/>
      <c r="AB46" s="98"/>
      <c r="AC46" s="99" t="str">
        <f>IF(AG46="","",AC$3)</f>
        <v/>
      </c>
      <c r="AD46" s="100" t="str">
        <f>IF(AG46="","",AC$1)</f>
        <v/>
      </c>
      <c r="AE46" s="101" t="str">
        <f>IF(AG46="","",AC$2)</f>
        <v/>
      </c>
      <c r="AF46" s="101" t="str">
        <f>IF(AG46="","",AC$3)</f>
        <v/>
      </c>
      <c r="AG46" s="102" t="str">
        <f t="shared" si="8"/>
        <v/>
      </c>
      <c r="AH46" s="103" t="str">
        <f t="shared" si="244"/>
        <v/>
      </c>
      <c r="AI46" s="104" t="str">
        <f t="shared" si="245"/>
        <v/>
      </c>
      <c r="AJ46" s="105" t="str">
        <f t="shared" si="9"/>
        <v/>
      </c>
      <c r="AK46" s="106" t="str">
        <f t="shared" si="10"/>
        <v/>
      </c>
      <c r="AM46" s="98"/>
      <c r="AN46" s="98"/>
      <c r="AO46" s="99" t="str">
        <f t="shared" si="12"/>
        <v/>
      </c>
      <c r="AP46" s="100" t="str">
        <f>IF(AS46="","",AO$1)</f>
        <v/>
      </c>
      <c r="AQ46" s="101" t="str">
        <f t="shared" si="13"/>
        <v/>
      </c>
      <c r="AR46" s="101" t="str">
        <f t="shared" si="14"/>
        <v/>
      </c>
      <c r="AS46" s="102" t="str">
        <f>IF(AZ46="","",IF(ISNUMBER(SEARCH(":",AZ46)),MID(AZ46,FIND(":",AZ46)+2,FIND("(",AZ46)-FIND(":",AZ46)-3),LEFT(AZ46,FIND("(",AZ46)-2)))</f>
        <v/>
      </c>
      <c r="AT46" s="103" t="str">
        <f>IF(AZ46="","",MID(AZ46,FIND("(",AZ46)+1,4))</f>
        <v/>
      </c>
      <c r="AU46" s="104" t="str">
        <f>IF(ISNUMBER(SEARCH("*female*",AZ46)),"female",IF(ISNUMBER(SEARCH("*male*",AZ46)),"male",""))</f>
        <v/>
      </c>
      <c r="AV46" s="105" t="str">
        <f>IF(AZ46="","",IF(ISERROR(MID(AZ46,FIND("male,",AZ46)+6,(FIND(")",AZ46)-(FIND("male,",AZ46)+6))))=TRUE,"missing/error",MID(AZ46,FIND("male,",AZ46)+6,(FIND(")",AZ46)-(FIND("male,",AZ46)+6)))))</f>
        <v/>
      </c>
      <c r="AW46" s="106" t="str">
        <f>IF(AS46="","",(MID(AS46,(SEARCH("^^",SUBSTITUTE(AS46," ","^^",LEN(AS46)-LEN(SUBSTITUTE(AS46," ","")))))+1,99)&amp;"_"&amp;LEFT(AS46,FIND(" ",AS46)-1)&amp;"_"&amp;AT46))</f>
        <v/>
      </c>
      <c r="AY46" s="98"/>
      <c r="AZ46" s="98"/>
      <c r="BA46" s="99" t="str">
        <f t="shared" si="235"/>
        <v/>
      </c>
      <c r="BB46" s="100" t="str">
        <f t="shared" si="236"/>
        <v/>
      </c>
      <c r="BC46" s="101" t="str">
        <f t="shared" si="237"/>
        <v/>
      </c>
      <c r="BD46" s="101" t="str">
        <f t="shared" si="238"/>
        <v/>
      </c>
      <c r="BE46" s="102" t="str">
        <f t="shared" si="239"/>
        <v/>
      </c>
      <c r="BF46" s="103" t="str">
        <f t="shared" si="240"/>
        <v/>
      </c>
      <c r="BG46" s="104" t="str">
        <f t="shared" si="241"/>
        <v/>
      </c>
      <c r="BH46" s="105" t="str">
        <f t="shared" si="242"/>
        <v/>
      </c>
      <c r="BI46" s="106" t="str">
        <f t="shared" si="243"/>
        <v/>
      </c>
      <c r="BK46" s="98"/>
      <c r="BL46" s="98"/>
      <c r="BM46" s="99" t="str">
        <f>IF(BQ46="","",BM$3)</f>
        <v/>
      </c>
      <c r="BN46" s="100" t="str">
        <f>IF(BQ46="","",BM$1)</f>
        <v/>
      </c>
      <c r="BO46" s="101" t="str">
        <f>IF(BQ46="","",BM$2)</f>
        <v/>
      </c>
      <c r="BP46" s="101" t="str">
        <f>IF(BQ46="","",BM$3)</f>
        <v/>
      </c>
      <c r="BQ46" s="102" t="str">
        <f>IF(BX46="","",IF(ISNUMBER(SEARCH(":",BX46)),MID(BX46,FIND(":",BX46)+2,FIND("(",BX46)-FIND(":",BX46)-3),LEFT(BX46,FIND("(",BX46)-2)))</f>
        <v/>
      </c>
      <c r="BR46" s="103" t="str">
        <f>IF(BX46="","",MID(BX46,FIND("(",BX46)+1,4))</f>
        <v/>
      </c>
      <c r="BS46" s="104" t="str">
        <f>IF(ISNUMBER(SEARCH("*female*",BX46)),"female",IF(ISNUMBER(SEARCH("*male*",BX46)),"male",""))</f>
        <v/>
      </c>
      <c r="BT46" s="105" t="str">
        <f>IF(BX46="","",IF(ISERROR(MID(BX46,FIND("male,",BX46)+6,(FIND(")",BX46)-(FIND("male,",BX46)+6))))=TRUE,"missing/error",MID(BX46,FIND("male,",BX46)+6,(FIND(")",BX46)-(FIND("male,",BX46)+6)))))</f>
        <v/>
      </c>
      <c r="BU46" s="106" t="str">
        <f>IF(BQ46="","",(MID(BQ46,(SEARCH("^^",SUBSTITUTE(BQ46," ","^^",LEN(BQ46)-LEN(SUBSTITUTE(BQ46," ","")))))+1,99)&amp;"_"&amp;LEFT(BQ46,FIND(" ",BQ46)-1)&amp;"_"&amp;BR46))</f>
        <v/>
      </c>
      <c r="BW46" s="98"/>
      <c r="BX46" s="98"/>
      <c r="BY46" s="99" t="str">
        <f>IF(CC46="","",BY$3)</f>
        <v/>
      </c>
      <c r="BZ46" s="100" t="str">
        <f>IF(CC46="","",BY$1)</f>
        <v/>
      </c>
      <c r="CA46" s="101" t="str">
        <f>IF(CC46="","",BY$2)</f>
        <v/>
      </c>
      <c r="CB46" s="101" t="str">
        <f>IF(CC46="","",BY$3)</f>
        <v/>
      </c>
      <c r="CC46" s="102" t="str">
        <f>IF(CJ46="","",IF(ISNUMBER(SEARCH(":",CJ46)),MID(CJ46,FIND(":",CJ46)+2,FIND("(",CJ46)-FIND(":",CJ46)-3),LEFT(CJ46,FIND("(",CJ46)-2)))</f>
        <v/>
      </c>
      <c r="CD46" s="103" t="str">
        <f>IF(CJ46="","",MID(CJ46,FIND("(",CJ46)+1,4))</f>
        <v/>
      </c>
      <c r="CE46" s="104" t="str">
        <f>IF(ISNUMBER(SEARCH("*female*",CJ46)),"female",IF(ISNUMBER(SEARCH("*male*",CJ46)),"male",""))</f>
        <v/>
      </c>
      <c r="CF46" s="105" t="str">
        <f>IF(CJ46="","",IF(ISERROR(MID(CJ46,FIND("male,",CJ46)+6,(FIND(")",CJ46)-(FIND("male,",CJ46)+6))))=TRUE,"missing/error",MID(CJ46,FIND("male,",CJ46)+6,(FIND(")",CJ46)-(FIND("male,",CJ46)+6)))))</f>
        <v/>
      </c>
      <c r="CG46" s="106" t="str">
        <f>IF(CC46="","",(MID(CC46,(SEARCH("^^",SUBSTITUTE(CC46," ","^^",LEN(CC46)-LEN(SUBSTITUTE(CC46," ","")))))+1,99)&amp;"_"&amp;LEFT(CC46,FIND(" ",CC46)-1)&amp;"_"&amp;CD46))</f>
        <v/>
      </c>
      <c r="CI46" s="98"/>
      <c r="CJ46" s="98"/>
      <c r="CK46" s="99" t="str">
        <f>IF(CO46="","",CK$3)</f>
        <v/>
      </c>
      <c r="CL46" s="100" t="str">
        <f>IF(CO46="","",CK$1)</f>
        <v/>
      </c>
      <c r="CM46" s="101" t="str">
        <f>IF(CO46="","",CK$2)</f>
        <v/>
      </c>
      <c r="CN46" s="101" t="str">
        <f>IF(CO46="","",CK$3)</f>
        <v/>
      </c>
      <c r="CO46" s="102" t="str">
        <f>IF(CV46="","",IF(ISNUMBER(SEARCH(":",CV46)),MID(CV46,FIND(":",CV46)+2,FIND("(",CV46)-FIND(":",CV46)-3),LEFT(CV46,FIND("(",CV46)-2)))</f>
        <v/>
      </c>
      <c r="CP46" s="103" t="str">
        <f>IF(CV46="","",MID(CV46,FIND("(",CV46)+1,4))</f>
        <v/>
      </c>
      <c r="CQ46" s="104" t="str">
        <f>IF(ISNUMBER(SEARCH("*female*",CV46)),"female",IF(ISNUMBER(SEARCH("*male*",CV46)),"male",""))</f>
        <v/>
      </c>
      <c r="CR46" s="105" t="str">
        <f>IF(CV46="","",IF(ISERROR(MID(CV46,FIND("male,",CV46)+6,(FIND(")",CV46)-(FIND("male,",CV46)+6))))=TRUE,"missing/error",MID(CV46,FIND("male,",CV46)+6,(FIND(")",CV46)-(FIND("male,",CV46)+6)))))</f>
        <v/>
      </c>
      <c r="CS46" s="106" t="str">
        <f>IF(CO46="","",(MID(CO46,(SEARCH("^^",SUBSTITUTE(CO46," ","^^",LEN(CO46)-LEN(SUBSTITUTE(CO46," ","")))))+1,99)&amp;"_"&amp;LEFT(CO46,FIND(" ",CO46)-1)&amp;"_"&amp;CP46))</f>
        <v/>
      </c>
      <c r="CU46" s="98"/>
      <c r="CV46" s="98"/>
      <c r="CW46" s="99" t="str">
        <f>IF(DA46="","",CW$3)</f>
        <v/>
      </c>
      <c r="CX46" s="100" t="str">
        <f>IF(DA46="","",CW$1)</f>
        <v/>
      </c>
      <c r="CY46" s="101" t="str">
        <f>IF(DA46="","",CW$2)</f>
        <v/>
      </c>
      <c r="CZ46" s="101" t="str">
        <f>IF(DA46="","",CW$3)</f>
        <v/>
      </c>
      <c r="DA46" s="102" t="str">
        <f>IF(DH46="","",IF(ISNUMBER(SEARCH(":",DH46)),MID(DH46,FIND(":",DH46)+2,FIND("(",DH46)-FIND(":",DH46)-3),LEFT(DH46,FIND("(",DH46)-2)))</f>
        <v/>
      </c>
      <c r="DB46" s="103" t="str">
        <f>IF(DH46="","",MID(DH46,FIND("(",DH46)+1,4))</f>
        <v/>
      </c>
      <c r="DC46" s="104" t="str">
        <f>IF(ISNUMBER(SEARCH("*female*",DH46)),"female",IF(ISNUMBER(SEARCH("*male*",DH46)),"male",""))</f>
        <v/>
      </c>
      <c r="DD46" s="105" t="str">
        <f>IF(DH46="","",IF(ISERROR(MID(DH46,FIND("male,",DH46)+6,(FIND(")",DH46)-(FIND("male,",DH46)+6))))=TRUE,"missing/error",MID(DH46,FIND("male,",DH46)+6,(FIND(")",DH46)-(FIND("male,",DH46)+6)))))</f>
        <v/>
      </c>
      <c r="DE46" s="106" t="str">
        <f>IF(DA46="","",(MID(DA46,(SEARCH("^^",SUBSTITUTE(DA46," ","^^",LEN(DA46)-LEN(SUBSTITUTE(DA46," ","")))))+1,99)&amp;"_"&amp;LEFT(DA46,FIND(" ",DA46)-1)&amp;"_"&amp;DB46))</f>
        <v/>
      </c>
      <c r="DG46" s="98"/>
      <c r="DH46" s="98"/>
      <c r="DI46" s="99" t="str">
        <f>IF(DM46="","",DI$3)</f>
        <v/>
      </c>
      <c r="DJ46" s="100" t="str">
        <f>IF(DM46="","",DI$1)</f>
        <v/>
      </c>
      <c r="DK46" s="101" t="str">
        <f>IF(DM46="","",DI$2)</f>
        <v/>
      </c>
      <c r="DL46" s="101" t="str">
        <f>IF(DM46="","",DI$3)</f>
        <v/>
      </c>
      <c r="DM46" s="102" t="str">
        <f>IF(DT46="","",IF(ISNUMBER(SEARCH(":",DT46)),MID(DT46,FIND(":",DT46)+2,FIND("(",DT46)-FIND(":",DT46)-3),LEFT(DT46,FIND("(",DT46)-2)))</f>
        <v/>
      </c>
      <c r="DN46" s="103" t="str">
        <f>IF(DT46="","",MID(DT46,FIND("(",DT46)+1,4))</f>
        <v/>
      </c>
      <c r="DO46" s="104" t="str">
        <f>IF(ISNUMBER(SEARCH("*female*",DT46)),"female",IF(ISNUMBER(SEARCH("*male*",DT46)),"male",""))</f>
        <v/>
      </c>
      <c r="DP46" s="105" t="str">
        <f>IF(DT46="","",IF(ISERROR(MID(DT46,FIND("male,",DT46)+6,(FIND(")",DT46)-(FIND("male,",DT46)+6))))=TRUE,"missing/error",MID(DT46,FIND("male,",DT46)+6,(FIND(")",DT46)-(FIND("male,",DT46)+6)))))</f>
        <v/>
      </c>
      <c r="DQ46" s="106" t="str">
        <f>IF(DM46="","",(MID(DM46,(SEARCH("^^",SUBSTITUTE(DM46," ","^^",LEN(DM46)-LEN(SUBSTITUTE(DM46," ","")))))+1,99)&amp;"_"&amp;LEFT(DM46,FIND(" ",DM46)-1)&amp;"_"&amp;DN46))</f>
        <v/>
      </c>
      <c r="DS46" s="98"/>
      <c r="DT46" s="98"/>
      <c r="DU46" s="99" t="str">
        <f>IF(DY46="","",DU$3)</f>
        <v/>
      </c>
      <c r="DV46" s="100" t="str">
        <f>IF(DY46="","",DU$1)</f>
        <v/>
      </c>
      <c r="DW46" s="101" t="str">
        <f>IF(DY46="","",DU$2)</f>
        <v/>
      </c>
      <c r="DX46" s="101" t="str">
        <f>IF(DY46="","",DU$3)</f>
        <v/>
      </c>
      <c r="DY46" s="102" t="str">
        <f>IF(EF46="","",IF(ISNUMBER(SEARCH(":",EF46)),MID(EF46,FIND(":",EF46)+2,FIND("(",EF46)-FIND(":",EF46)-3),LEFT(EF46,FIND("(",EF46)-2)))</f>
        <v/>
      </c>
      <c r="DZ46" s="103" t="str">
        <f>IF(EF46="","",MID(EF46,FIND("(",EF46)+1,4))</f>
        <v/>
      </c>
      <c r="EA46" s="104" t="str">
        <f>IF(ISNUMBER(SEARCH("*female*",EF46)),"female",IF(ISNUMBER(SEARCH("*male*",EF46)),"male",""))</f>
        <v/>
      </c>
      <c r="EB46" s="105" t="str">
        <f>IF(EF46="","",IF(ISERROR(MID(EF46,FIND("male,",EF46)+6,(FIND(")",EF46)-(FIND("male,",EF46)+6))))=TRUE,"missing/error",MID(EF46,FIND("male,",EF46)+6,(FIND(")",EF46)-(FIND("male,",EF46)+6)))))</f>
        <v/>
      </c>
      <c r="EC46" s="106" t="str">
        <f>IF(DY46="","",(MID(DY46,(SEARCH("^^",SUBSTITUTE(DY46," ","^^",LEN(DY46)-LEN(SUBSTITUTE(DY46," ","")))))+1,99)&amp;"_"&amp;LEFT(DY46,FIND(" ",DY46)-1)&amp;"_"&amp;DZ46))</f>
        <v/>
      </c>
      <c r="EE46" s="98"/>
      <c r="EF46" s="98"/>
      <c r="EG46" s="99" t="str">
        <f>IF(EK46="","",EG$3)</f>
        <v/>
      </c>
      <c r="EH46" s="100" t="str">
        <f>IF(EK46="","",EG$1)</f>
        <v/>
      </c>
      <c r="EI46" s="101" t="str">
        <f>IF(EK46="","",EG$2)</f>
        <v/>
      </c>
      <c r="EJ46" s="101" t="str">
        <f>IF(EK46="","",EG$3)</f>
        <v/>
      </c>
      <c r="EK46" s="102" t="str">
        <f>IF(ER46="","",IF(ISNUMBER(SEARCH(":",ER46)),MID(ER46,FIND(":",ER46)+2,FIND("(",ER46)-FIND(":",ER46)-3),LEFT(ER46,FIND("(",ER46)-2)))</f>
        <v/>
      </c>
      <c r="EL46" s="103" t="str">
        <f>IF(ER46="","",MID(ER46,FIND("(",ER46)+1,4))</f>
        <v/>
      </c>
      <c r="EM46" s="104" t="str">
        <f>IF(ISNUMBER(SEARCH("*female*",ER46)),"female",IF(ISNUMBER(SEARCH("*male*",ER46)),"male",""))</f>
        <v/>
      </c>
      <c r="EN46" s="105" t="str">
        <f>IF(ER46="","",IF(ISERROR(MID(ER46,FIND("male,",ER46)+6,(FIND(")",ER46)-(FIND("male,",ER46)+6))))=TRUE,"missing/error",MID(ER46,FIND("male,",ER46)+6,(FIND(")",ER46)-(FIND("male,",ER46)+6)))))</f>
        <v/>
      </c>
      <c r="EO46" s="106" t="str">
        <f>IF(EK46="","",(MID(EK46,(SEARCH("^^",SUBSTITUTE(EK46," ","^^",LEN(EK46)-LEN(SUBSTITUTE(EK46," ","")))))+1,99)&amp;"_"&amp;LEFT(EK46,FIND(" ",EK46)-1)&amp;"_"&amp;EL46))</f>
        <v/>
      </c>
      <c r="EQ46" s="98"/>
      <c r="ER46" s="98"/>
      <c r="ES46" s="99" t="str">
        <f>IF(EW46="","",ES$3)</f>
        <v/>
      </c>
      <c r="ET46" s="100" t="str">
        <f>IF(EW46="","",ES$1)</f>
        <v/>
      </c>
      <c r="EU46" s="101" t="str">
        <f>IF(EW46="","",ES$2)</f>
        <v/>
      </c>
      <c r="EV46" s="101" t="str">
        <f>IF(EW46="","",ES$3)</f>
        <v/>
      </c>
      <c r="EW46" s="102" t="str">
        <f>IF(FD46="","",IF(ISNUMBER(SEARCH(":",FD46)),MID(FD46,FIND(":",FD46)+2,FIND("(",FD46)-FIND(":",FD46)-3),LEFT(FD46,FIND("(",FD46)-2)))</f>
        <v/>
      </c>
      <c r="EX46" s="103" t="str">
        <f>IF(FD46="","",MID(FD46,FIND("(",FD46)+1,4))</f>
        <v/>
      </c>
      <c r="EY46" s="104" t="str">
        <f>IF(ISNUMBER(SEARCH("*female*",FD46)),"female",IF(ISNUMBER(SEARCH("*male*",FD46)),"male",""))</f>
        <v/>
      </c>
      <c r="EZ46" s="105" t="str">
        <f>IF(FD46="","",IF(ISERROR(MID(FD46,FIND("male,",FD46)+6,(FIND(")",FD46)-(FIND("male,",FD46)+6))))=TRUE,"missing/error",MID(FD46,FIND("male,",FD46)+6,(FIND(")",FD46)-(FIND("male,",FD46)+6)))))</f>
        <v/>
      </c>
      <c r="FA46" s="106" t="str">
        <f>IF(EW46="","",(MID(EW46,(SEARCH("^^",SUBSTITUTE(EW46," ","^^",LEN(EW46)-LEN(SUBSTITUTE(EW46," ","")))))+1,99)&amp;"_"&amp;LEFT(EW46,FIND(" ",EW46)-1)&amp;"_"&amp;EX46))</f>
        <v/>
      </c>
      <c r="FC46" s="98"/>
      <c r="FD46" s="98"/>
      <c r="FE46" s="99" t="str">
        <f>IF(FI46="","",FE$3)</f>
        <v/>
      </c>
      <c r="FF46" s="100" t="str">
        <f>IF(FI46="","",FE$1)</f>
        <v/>
      </c>
      <c r="FG46" s="101" t="str">
        <f>IF(FI46="","",FE$2)</f>
        <v/>
      </c>
      <c r="FH46" s="101" t="str">
        <f>IF(FI46="","",FE$3)</f>
        <v/>
      </c>
      <c r="FI46" s="102" t="str">
        <f>IF(FP46="","",IF(ISNUMBER(SEARCH(":",FP46)),MID(FP46,FIND(":",FP46)+2,FIND("(",FP46)-FIND(":",FP46)-3),LEFT(FP46,FIND("(",FP46)-2)))</f>
        <v/>
      </c>
      <c r="FJ46" s="103" t="str">
        <f>IF(FP46="","",MID(FP46,FIND("(",FP46)+1,4))</f>
        <v/>
      </c>
      <c r="FK46" s="104" t="str">
        <f>IF(ISNUMBER(SEARCH("*female*",FP46)),"female",IF(ISNUMBER(SEARCH("*male*",FP46)),"male",""))</f>
        <v/>
      </c>
      <c r="FL46" s="105" t="str">
        <f>IF(FP46="","",IF(ISERROR(MID(FP46,FIND("male,",FP46)+6,(FIND(")",FP46)-(FIND("male,",FP46)+6))))=TRUE,"missing/error",MID(FP46,FIND("male,",FP46)+6,(FIND(")",FP46)-(FIND("male,",FP46)+6)))))</f>
        <v/>
      </c>
      <c r="FM46" s="106" t="str">
        <f>IF(FI46="","",(MID(FI46,(SEARCH("^^",SUBSTITUTE(FI46," ","^^",LEN(FI46)-LEN(SUBSTITUTE(FI46," ","")))))+1,99)&amp;"_"&amp;LEFT(FI46,FIND(" ",FI46)-1)&amp;"_"&amp;FJ46))</f>
        <v/>
      </c>
      <c r="FO46" s="98"/>
      <c r="FP46" s="98"/>
      <c r="FQ46" s="99" t="str">
        <f>IF(FU46="","",#REF!)</f>
        <v/>
      </c>
      <c r="FR46" s="100" t="str">
        <f>IF(FU46="","",FQ$1)</f>
        <v/>
      </c>
      <c r="FS46" s="101" t="str">
        <f>IF(FU46="","",FQ$2)</f>
        <v/>
      </c>
      <c r="FT46" s="101" t="str">
        <f>IF(FU46="","",FQ$3)</f>
        <v/>
      </c>
      <c r="FU46" s="102" t="str">
        <f>IF(GB46="","",IF(ISNUMBER(SEARCH(":",GB46)),MID(GB46,FIND(":",GB46)+2,FIND("(",GB46)-FIND(":",GB46)-3),LEFT(GB46,FIND("(",GB46)-2)))</f>
        <v/>
      </c>
      <c r="FV46" s="103" t="str">
        <f>IF(GB46="","",MID(GB46,FIND("(",GB46)+1,4))</f>
        <v/>
      </c>
      <c r="FW46" s="104" t="str">
        <f>IF(ISNUMBER(SEARCH("*female*",GB46)),"female",IF(ISNUMBER(SEARCH("*male*",GB46)),"male",""))</f>
        <v/>
      </c>
      <c r="FX46" s="105" t="str">
        <f>IF(GB46="","",IF(ISERROR(MID(GB46,FIND("male,",GB46)+6,(FIND(")",GB46)-(FIND("male,",GB46)+6))))=TRUE,"missing/error",MID(GB46,FIND("male,",GB46)+6,(FIND(")",GB46)-(FIND("male,",GB46)+6)))))</f>
        <v/>
      </c>
      <c r="FY46" s="106" t="str">
        <f>IF(FU46="","",(MID(FU46,(SEARCH("^^",SUBSTITUTE(FU46," ","^^",LEN(FU46)-LEN(SUBSTITUTE(FU46," ","")))))+1,99)&amp;"_"&amp;LEFT(FU46,FIND(" ",FU46)-1)&amp;"_"&amp;FV46))</f>
        <v/>
      </c>
      <c r="GA46" s="98"/>
      <c r="GB46" s="98"/>
      <c r="GC46" s="99" t="str">
        <f>IF(GG46="","",GC$3)</f>
        <v/>
      </c>
      <c r="GD46" s="100" t="str">
        <f>IF(GG46="","",GC$1)</f>
        <v/>
      </c>
      <c r="GE46" s="101" t="str">
        <f>IF(GG46="","",GC$2)</f>
        <v/>
      </c>
      <c r="GF46" s="101" t="str">
        <f>IF(GG46="","",GC$3)</f>
        <v/>
      </c>
      <c r="GG46" s="102" t="str">
        <f>IF(GN46="","",IF(ISNUMBER(SEARCH(":",GN46)),MID(GN46,FIND(":",GN46)+2,FIND("(",GN46)-FIND(":",GN46)-3),LEFT(GN46,FIND("(",GN46)-2)))</f>
        <v/>
      </c>
      <c r="GH46" s="103" t="str">
        <f>IF(GN46="","",MID(GN46,FIND("(",GN46)+1,4))</f>
        <v/>
      </c>
      <c r="GI46" s="104" t="str">
        <f>IF(ISNUMBER(SEARCH("*female*",GN46)),"female",IF(ISNUMBER(SEARCH("*male*",GN46)),"male",""))</f>
        <v/>
      </c>
      <c r="GJ46" s="105" t="str">
        <f>IF(GN46="","",IF(ISERROR(MID(GN46,FIND("male,",GN46)+6,(FIND(")",GN46)-(FIND("male,",GN46)+6))))=TRUE,"missing/error",MID(GN46,FIND("male,",GN46)+6,(FIND(")",GN46)-(FIND("male,",GN46)+6)))))</f>
        <v/>
      </c>
      <c r="GK46" s="106" t="str">
        <f>IF(GG46="","",(MID(GG46,(SEARCH("^^",SUBSTITUTE(GG46," ","^^",LEN(GG46)-LEN(SUBSTITUTE(GG46," ","")))))+1,99)&amp;"_"&amp;LEFT(GG46,FIND(" ",GG46)-1)&amp;"_"&amp;GH46))</f>
        <v/>
      </c>
      <c r="GM46" s="98"/>
      <c r="GN46" s="98"/>
      <c r="GO46" s="99" t="str">
        <f>IF(GS46="","",GO$3)</f>
        <v/>
      </c>
      <c r="GP46" s="100" t="str">
        <f>IF(GS46="","",GO$1)</f>
        <v/>
      </c>
      <c r="GQ46" s="101" t="str">
        <f>IF(GS46="","",GO$2)</f>
        <v/>
      </c>
      <c r="GR46" s="101" t="str">
        <f>IF(GS46="","",GO$3)</f>
        <v/>
      </c>
      <c r="GS46" s="102" t="str">
        <f>IF(GZ46="","",IF(ISNUMBER(SEARCH(":",GZ46)),MID(GZ46,FIND(":",GZ46)+2,FIND("(",GZ46)-FIND(":",GZ46)-3),LEFT(GZ46,FIND("(",GZ46)-2)))</f>
        <v/>
      </c>
      <c r="GT46" s="103" t="str">
        <f>IF(GZ46="","",MID(GZ46,FIND("(",GZ46)+1,4))</f>
        <v/>
      </c>
      <c r="GU46" s="104" t="str">
        <f>IF(ISNUMBER(SEARCH("*female*",GZ46)),"female",IF(ISNUMBER(SEARCH("*male*",GZ46)),"male",""))</f>
        <v/>
      </c>
      <c r="GV46" s="105" t="str">
        <f>IF(GZ46="","",IF(ISERROR(MID(GZ46,FIND("male,",GZ46)+6,(FIND(")",GZ46)-(FIND("male,",GZ46)+6))))=TRUE,"missing/error",MID(GZ46,FIND("male,",GZ46)+6,(FIND(")",GZ46)-(FIND("male,",GZ46)+6)))))</f>
        <v/>
      </c>
      <c r="GW46" s="106" t="str">
        <f>IF(GS46="","",(MID(GS46,(SEARCH("^^",SUBSTITUTE(GS46," ","^^",LEN(GS46)-LEN(SUBSTITUTE(GS46," ","")))))+1,99)&amp;"_"&amp;LEFT(GS46,FIND(" ",GS46)-1)&amp;"_"&amp;GT46))</f>
        <v/>
      </c>
      <c r="GY46" s="98"/>
      <c r="GZ46" s="98"/>
      <c r="HA46" s="99" t="str">
        <f>IF(HE46="","",HA$3)</f>
        <v/>
      </c>
      <c r="HB46" s="100" t="str">
        <f>IF(HE46="","",HA$1)</f>
        <v/>
      </c>
      <c r="HC46" s="101" t="str">
        <f>IF(HE46="","",HA$2)</f>
        <v/>
      </c>
      <c r="HD46" s="101" t="str">
        <f>IF(HE46="","",HA$3)</f>
        <v/>
      </c>
      <c r="HE46" s="102" t="str">
        <f>IF(HL46="","",IF(ISNUMBER(SEARCH(":",HL46)),MID(HL46,FIND(":",HL46)+2,FIND("(",HL46)-FIND(":",HL46)-3),LEFT(HL46,FIND("(",HL46)-2)))</f>
        <v/>
      </c>
      <c r="HF46" s="103" t="str">
        <f>IF(HL46="","",MID(HL46,FIND("(",HL46)+1,4))</f>
        <v/>
      </c>
      <c r="HG46" s="104" t="str">
        <f>IF(ISNUMBER(SEARCH("*female*",HL46)),"female",IF(ISNUMBER(SEARCH("*male*",HL46)),"male",""))</f>
        <v/>
      </c>
      <c r="HH46" s="105" t="str">
        <f>IF(HL46="","",IF(ISERROR(MID(HL46,FIND("male,",HL46)+6,(FIND(")",HL46)-(FIND("male,",HL46)+6))))=TRUE,"missing/error",MID(HL46,FIND("male,",HL46)+6,(FIND(")",HL46)-(FIND("male,",HL46)+6)))))</f>
        <v/>
      </c>
      <c r="HI46" s="106" t="str">
        <f>IF(HE46="","",(MID(HE46,(SEARCH("^^",SUBSTITUTE(HE46," ","^^",LEN(HE46)-LEN(SUBSTITUTE(HE46," ","")))))+1,99)&amp;"_"&amp;LEFT(HE46,FIND(" ",HE46)-1)&amp;"_"&amp;HF46))</f>
        <v/>
      </c>
      <c r="HK46" s="98"/>
      <c r="HL46" s="98" t="s">
        <v>291</v>
      </c>
      <c r="HM46" s="99" t="str">
        <f>IF(HQ46="","",HM$3)</f>
        <v/>
      </c>
      <c r="HN46" s="100" t="str">
        <f>IF(HQ46="","",HM$1)</f>
        <v/>
      </c>
      <c r="HO46" s="101" t="str">
        <f>IF(HQ46="","",HM$2)</f>
        <v/>
      </c>
      <c r="HP46" s="101" t="str">
        <f>IF(HQ46="","",HM$3)</f>
        <v/>
      </c>
      <c r="HQ46" s="102" t="str">
        <f>IF(HX46="","",IF(ISNUMBER(SEARCH(":",HX46)),MID(HX46,FIND(":",HX46)+2,FIND("(",HX46)-FIND(":",HX46)-3),LEFT(HX46,FIND("(",HX46)-2)))</f>
        <v/>
      </c>
      <c r="HR46" s="103" t="str">
        <f>IF(HX46="","",MID(HX46,FIND("(",HX46)+1,4))</f>
        <v/>
      </c>
      <c r="HS46" s="104" t="str">
        <f>IF(ISNUMBER(SEARCH("*female*",HX46)),"female",IF(ISNUMBER(SEARCH("*male*",HX46)),"male",""))</f>
        <v/>
      </c>
      <c r="HT46" s="105" t="str">
        <f>IF(HX46="","",IF(ISERROR(MID(HX46,FIND("male,",HX46)+6,(FIND(")",HX46)-(FIND("male,",HX46)+6))))=TRUE,"missing/error",MID(HX46,FIND("male,",HX46)+6,(FIND(")",HX46)-(FIND("male,",HX46)+6)))))</f>
        <v/>
      </c>
      <c r="HU46" s="106" t="str">
        <f>IF(HQ46="","",(MID(HQ46,(SEARCH("^^",SUBSTITUTE(HQ46," ","^^",LEN(HQ46)-LEN(SUBSTITUTE(HQ46," ","")))))+1,99)&amp;"_"&amp;LEFT(HQ46,FIND(" ",HQ46)-1)&amp;"_"&amp;HR46))</f>
        <v/>
      </c>
      <c r="HW46" s="98"/>
      <c r="HX46" s="98"/>
      <c r="HY46" s="99" t="str">
        <f>IF(IC46="","",HY$3)</f>
        <v/>
      </c>
      <c r="HZ46" s="100" t="str">
        <f>IF(IC46="","",HY$1)</f>
        <v/>
      </c>
      <c r="IA46" s="101" t="str">
        <f>IF(IC46="","",HY$2)</f>
        <v/>
      </c>
      <c r="IB46" s="101" t="str">
        <f>IF(IC46="","",HY$3)</f>
        <v/>
      </c>
      <c r="IC46" s="102" t="str">
        <f>IF(IJ46="","",IF(ISNUMBER(SEARCH(":",IJ46)),MID(IJ46,FIND(":",IJ46)+2,FIND("(",IJ46)-FIND(":",IJ46)-3),LEFT(IJ46,FIND("(",IJ46)-2)))</f>
        <v/>
      </c>
      <c r="ID46" s="103" t="str">
        <f>IF(IJ46="","",MID(IJ46,FIND("(",IJ46)+1,4))</f>
        <v/>
      </c>
      <c r="IE46" s="104" t="str">
        <f>IF(ISNUMBER(SEARCH("*female*",IJ46)),"female",IF(ISNUMBER(SEARCH("*male*",IJ46)),"male",""))</f>
        <v/>
      </c>
      <c r="IF46" s="105" t="str">
        <f>IF(IJ46="","",IF(ISERROR(MID(IJ46,FIND("male,",IJ46)+6,(FIND(")",IJ46)-(FIND("male,",IJ46)+6))))=TRUE,"missing/error",MID(IJ46,FIND("male,",IJ46)+6,(FIND(")",IJ46)-(FIND("male,",IJ46)+6)))))</f>
        <v/>
      </c>
      <c r="IG46" s="106" t="str">
        <f>IF(IC46="","",(MID(IC46,(SEARCH("^^",SUBSTITUTE(IC46," ","^^",LEN(IC46)-LEN(SUBSTITUTE(IC46," ","")))))+1,99)&amp;"_"&amp;LEFT(IC46,FIND(" ",IC46)-1)&amp;"_"&amp;ID46))</f>
        <v/>
      </c>
      <c r="II46" s="98"/>
      <c r="IJ46" s="98"/>
      <c r="IK46" s="99" t="str">
        <f>IF(IO46="","",IK$3)</f>
        <v/>
      </c>
      <c r="IL46" s="100" t="str">
        <f>IF(IO46="","",IK$1)</f>
        <v/>
      </c>
      <c r="IM46" s="101" t="str">
        <f>IF(IO46="","",IK$2)</f>
        <v/>
      </c>
      <c r="IN46" s="101" t="str">
        <f>IF(IO46="","",IK$3)</f>
        <v/>
      </c>
      <c r="IO46" s="102" t="str">
        <f>IF(IV46="","",IF(ISNUMBER(SEARCH(":",IV46)),MID(IV46,FIND(":",IV46)+2,FIND("(",IV46)-FIND(":",IV46)-3),LEFT(IV46,FIND("(",IV46)-2)))</f>
        <v/>
      </c>
      <c r="IP46" s="103" t="str">
        <f>IF(IV46="","",MID(IV46,FIND("(",IV46)+1,4))</f>
        <v/>
      </c>
      <c r="IQ46" s="104" t="str">
        <f>IF(ISNUMBER(SEARCH("*female*",IV46)),"female",IF(ISNUMBER(SEARCH("*male*",IV46)),"male",""))</f>
        <v/>
      </c>
      <c r="IR46" s="105" t="str">
        <f>IF(IV46="","",IF(ISERROR(MID(IV46,FIND("male,",IV46)+6,(FIND(")",IV46)-(FIND("male,",IV46)+6))))=TRUE,"missing/error",MID(IV46,FIND("male,",IV46)+6,(FIND(")",IV46)-(FIND("male,",IV46)+6)))))</f>
        <v/>
      </c>
      <c r="IS46" s="106" t="str">
        <f>IF(IO46="","",(MID(IO46,(SEARCH("^^",SUBSTITUTE(IO46," ","^^",LEN(IO46)-LEN(SUBSTITUTE(IO46," ","")))))+1,99)&amp;"_"&amp;LEFT(IO46,FIND(" ",IO46)-1)&amp;"_"&amp;IP46))</f>
        <v/>
      </c>
      <c r="IU46" s="98"/>
      <c r="IV46" s="98"/>
      <c r="IW46" s="99" t="str">
        <f>IF(JA46="","",IW$3)</f>
        <v/>
      </c>
      <c r="IX46" s="100" t="str">
        <f>IF(JA46="","",IW$1)</f>
        <v/>
      </c>
      <c r="IY46" s="101" t="str">
        <f>IF(JA46="","",IW$2)</f>
        <v/>
      </c>
      <c r="IZ46" s="101" t="str">
        <f>IF(JA46="","",IW$3)</f>
        <v/>
      </c>
      <c r="JA46" s="102" t="str">
        <f>IF(JH46="","",IF(ISNUMBER(SEARCH(":",JH46)),MID(JH46,FIND(":",JH46)+2,FIND("(",JH46)-FIND(":",JH46)-3),LEFT(JH46,FIND("(",JH46)-2)))</f>
        <v/>
      </c>
      <c r="JB46" s="103" t="str">
        <f>IF(JH46="","",MID(JH46,FIND("(",JH46)+1,4))</f>
        <v/>
      </c>
      <c r="JC46" s="104" t="str">
        <f>IF(ISNUMBER(SEARCH("*female*",JH46)),"female",IF(ISNUMBER(SEARCH("*male*",JH46)),"male",""))</f>
        <v/>
      </c>
      <c r="JD46" s="105" t="str">
        <f>IF(JH46="","",IF(ISERROR(MID(JH46,FIND("male,",JH46)+6,(FIND(")",JH46)-(FIND("male,",JH46)+6))))=TRUE,"missing/error",MID(JH46,FIND("male,",JH46)+6,(FIND(")",JH46)-(FIND("male,",JH46)+6)))))</f>
        <v/>
      </c>
      <c r="JE46" s="106" t="str">
        <f>IF(JA46="","",(MID(JA46,(SEARCH("^^",SUBSTITUTE(JA46," ","^^",LEN(JA46)-LEN(SUBSTITUTE(JA46," ","")))))+1,99)&amp;"_"&amp;LEFT(JA46,FIND(" ",JA46)-1)&amp;"_"&amp;JB46))</f>
        <v/>
      </c>
      <c r="JG46" s="98"/>
      <c r="JH46" s="98"/>
      <c r="JI46" s="99" t="str">
        <f>IF(JM46="","",JI$3)</f>
        <v/>
      </c>
      <c r="JJ46" s="100" t="str">
        <f>IF(JM46="","",JI$1)</f>
        <v/>
      </c>
      <c r="JK46" s="101" t="str">
        <f>IF(JM46="","",JI$2)</f>
        <v/>
      </c>
      <c r="JL46" s="101" t="str">
        <f>IF(JM46="","",JI$3)</f>
        <v/>
      </c>
      <c r="JM46" s="102" t="str">
        <f>IF(JT46="","",IF(ISNUMBER(SEARCH(":",JT46)),MID(JT46,FIND(":",JT46)+2,FIND("(",JT46)-FIND(":",JT46)-3),LEFT(JT46,FIND("(",JT46)-2)))</f>
        <v/>
      </c>
      <c r="JN46" s="103" t="str">
        <f>IF(JT46="","",MID(JT46,FIND("(",JT46)+1,4))</f>
        <v/>
      </c>
      <c r="JO46" s="104" t="str">
        <f>IF(ISNUMBER(SEARCH("*female*",JT46)),"female",IF(ISNUMBER(SEARCH("*male*",JT46)),"male",""))</f>
        <v/>
      </c>
      <c r="JP46" s="105" t="str">
        <f>IF(JT46="","",IF(ISERROR(MID(JT46,FIND("male,",JT46)+6,(FIND(")",JT46)-(FIND("male,",JT46)+6))))=TRUE,"missing/error",MID(JT46,FIND("male,",JT46)+6,(FIND(")",JT46)-(FIND("male,",JT46)+6)))))</f>
        <v/>
      </c>
      <c r="JQ46" s="106" t="str">
        <f>IF(JM46="","",(MID(JM46,(SEARCH("^^",SUBSTITUTE(JM46," ","^^",LEN(JM46)-LEN(SUBSTITUTE(JM46," ","")))))+1,99)&amp;"_"&amp;LEFT(JM46,FIND(" ",JM46)-1)&amp;"_"&amp;JN46))</f>
        <v/>
      </c>
      <c r="JS46" s="98"/>
      <c r="JT46" s="98"/>
      <c r="JU46" s="99" t="str">
        <f>IF(JY46="","",JU$3)</f>
        <v/>
      </c>
      <c r="JV46" s="100" t="str">
        <f>IF(JY46="","",JU$1)</f>
        <v/>
      </c>
      <c r="JW46" s="101" t="str">
        <f>IF(JY46="","",JU$2)</f>
        <v/>
      </c>
      <c r="JX46" s="101" t="str">
        <f>IF(JY46="","",JU$3)</f>
        <v/>
      </c>
      <c r="JY46" s="102" t="str">
        <f>IF(KF46="","",IF(ISNUMBER(SEARCH(":",KF46)),MID(KF46,FIND(":",KF46)+2,FIND("(",KF46)-FIND(":",KF46)-3),LEFT(KF46,FIND("(",KF46)-2)))</f>
        <v/>
      </c>
      <c r="JZ46" s="103" t="str">
        <f>IF(KF46="","",MID(KF46,FIND("(",KF46)+1,4))</f>
        <v/>
      </c>
      <c r="KA46" s="104" t="str">
        <f>IF(ISNUMBER(SEARCH("*female*",KF46)),"female",IF(ISNUMBER(SEARCH("*male*",KF46)),"male",""))</f>
        <v/>
      </c>
      <c r="KB46" s="105" t="str">
        <f>IF(KF46="","",IF(ISERROR(MID(KF46,FIND("male,",KF46)+6,(FIND(")",KF46)-(FIND("male,",KF46)+6))))=TRUE,"missing/error",MID(KF46,FIND("male,",KF46)+6,(FIND(")",KF46)-(FIND("male,",KF46)+6)))))</f>
        <v/>
      </c>
      <c r="KC46" s="106" t="str">
        <f>IF(JY46="","",(MID(JY46,(SEARCH("^^",SUBSTITUTE(JY46," ","^^",LEN(JY46)-LEN(SUBSTITUTE(JY46," ","")))))+1,99)&amp;"_"&amp;LEFT(JY46,FIND(" ",JY46)-1)&amp;"_"&amp;JZ46))</f>
        <v/>
      </c>
      <c r="KE46" s="98"/>
      <c r="KF46" s="98"/>
    </row>
    <row r="47" spans="1:292" ht="13.5" customHeight="1" x14ac:dyDescent="0.25">
      <c r="A47" s="16"/>
      <c r="B47" s="98" t="s">
        <v>663</v>
      </c>
      <c r="D47" s="229"/>
      <c r="E47" s="99" t="str">
        <f>IF(I47="","",E$3)</f>
        <v/>
      </c>
      <c r="F47" s="100" t="str">
        <f>IF(I47="","",E$1)</f>
        <v/>
      </c>
      <c r="G47" s="101" t="str">
        <f>IF(I47="","",E$2)</f>
        <v/>
      </c>
      <c r="H47" s="101" t="str">
        <f>IF(I47="","",E$3)</f>
        <v/>
      </c>
      <c r="I47" s="102" t="str">
        <f>IF(P47="","",IF(ISNUMBER(SEARCH(":",P47)),MID(P47,FIND(":",P47)+2,FIND("(",P47)-FIND(":",P47)-3),LEFT(P47,FIND("(",P47)-2)))</f>
        <v/>
      </c>
      <c r="J47" s="103" t="str">
        <f>IF(P47="","",MID(P47,FIND("(",P47)+1,4))</f>
        <v/>
      </c>
      <c r="K47" s="104" t="str">
        <f>IF(ISNUMBER(SEARCH("*female*",P47)),"female",IF(ISNUMBER(SEARCH("*male*",P47)),"male",""))</f>
        <v/>
      </c>
      <c r="L47" s="105" t="str">
        <f>IF(P47="","",IF(ISERROR(MID(P47,FIND("male,",P47)+6,(FIND(")",P47)-(FIND("male,",P47)+6))))=TRUE,"missing/error",MID(P47,FIND("male,",P47)+6,(FIND(")",P47)-(FIND("male,",P47)+6)))))</f>
        <v/>
      </c>
      <c r="M47" s="106" t="str">
        <f>IF(I47="","",(MID(I47,(SEARCH("^^",SUBSTITUTE(I47," ","^^",LEN(I47)-LEN(SUBSTITUTE(I47," ","")))))+1,99)&amp;"_"&amp;LEFT(I47,FIND(" ",I47)-1)&amp;"_"&amp;J47))</f>
        <v/>
      </c>
      <c r="O47" s="98"/>
      <c r="P47" s="229"/>
      <c r="Q47" s="99" t="str">
        <f>IF(U47="","",Q$3)</f>
        <v/>
      </c>
      <c r="R47" s="100" t="str">
        <f>IF(U47="","",Q$1)</f>
        <v/>
      </c>
      <c r="S47" s="101" t="str">
        <f>IF(U47="","",Q$2)</f>
        <v/>
      </c>
      <c r="T47" s="101" t="str">
        <f>IF(U47="","",Q$3)</f>
        <v/>
      </c>
      <c r="U47" s="102" t="str">
        <f>IF(AB47="","",IF(ISNUMBER(SEARCH(":",AB47)),MID(AB47,FIND(":",AB47)+2,FIND("(",AB47)-FIND(":",AB47)-3),LEFT(AB47,FIND("(",AB47)-2)))</f>
        <v/>
      </c>
      <c r="V47" s="103" t="str">
        <f>IF(AB47="","",MID(AB47,FIND("(",AB47)+1,4))</f>
        <v/>
      </c>
      <c r="W47" s="104" t="str">
        <f>IF(ISNUMBER(SEARCH("*female*",AB47)),"female",IF(ISNUMBER(SEARCH("*male*",AB47)),"male",""))</f>
        <v/>
      </c>
      <c r="X47" s="105" t="str">
        <f t="shared" si="7"/>
        <v/>
      </c>
      <c r="Y47" s="106" t="str">
        <f>IF(U47="","",(MID(U47,(SEARCH("^^",SUBSTITUTE(U47," ","^^",LEN(U47)-LEN(SUBSTITUTE(U47," ","")))))+1,99)&amp;"_"&amp;LEFT(U47,FIND(" ",U47)-1)&amp;"_"&amp;V47))</f>
        <v/>
      </c>
      <c r="AA47" s="98"/>
      <c r="AB47" s="108"/>
      <c r="AC47" s="99" t="str">
        <f>IF(AG47="","",AC$3)</f>
        <v/>
      </c>
      <c r="AD47" s="100" t="str">
        <f>IF(AG47="","",AC$1)</f>
        <v/>
      </c>
      <c r="AE47" s="101" t="str">
        <f>IF(AG47="","",AC$2)</f>
        <v/>
      </c>
      <c r="AF47" s="101" t="str">
        <f>IF(AG47="","",AC$3)</f>
        <v/>
      </c>
      <c r="AG47" s="102" t="str">
        <f t="shared" si="8"/>
        <v/>
      </c>
      <c r="AH47" s="103" t="str">
        <f t="shared" si="244"/>
        <v/>
      </c>
      <c r="AI47" s="104" t="str">
        <f t="shared" si="245"/>
        <v/>
      </c>
      <c r="AJ47" s="105" t="str">
        <f t="shared" si="9"/>
        <v/>
      </c>
      <c r="AK47" s="106" t="str">
        <f t="shared" si="10"/>
        <v/>
      </c>
      <c r="AM47" s="98"/>
      <c r="AN47" s="108"/>
      <c r="AO47" s="99" t="str">
        <f t="shared" si="12"/>
        <v/>
      </c>
      <c r="AP47" s="100" t="str">
        <f>IF(AS47="","",AO$1)</f>
        <v/>
      </c>
      <c r="AQ47" s="101" t="str">
        <f t="shared" si="13"/>
        <v/>
      </c>
      <c r="AR47" s="101" t="str">
        <f t="shared" si="14"/>
        <v/>
      </c>
      <c r="AS47" s="102" t="str">
        <f>IF(AZ47="","",IF(ISNUMBER(SEARCH(":",AZ47)),MID(AZ47,FIND(":",AZ47)+2,FIND("(",AZ47)-FIND(":",AZ47)-3),LEFT(AZ47,FIND("(",AZ47)-2)))</f>
        <v/>
      </c>
      <c r="AT47" s="103" t="str">
        <f>IF(AZ47="","",MID(AZ47,FIND("(",AZ47)+1,4))</f>
        <v/>
      </c>
      <c r="AU47" s="104" t="str">
        <f>IF(ISNUMBER(SEARCH("*female*",AZ47)),"female",IF(ISNUMBER(SEARCH("*male*",AZ47)),"male",""))</f>
        <v/>
      </c>
      <c r="AV47" s="105" t="str">
        <f>IF(AZ47="","",IF(ISERROR(MID(AZ47,FIND("male,",AZ47)+6,(FIND(")",AZ47)-(FIND("male,",AZ47)+6))))=TRUE,"missing/error",MID(AZ47,FIND("male,",AZ47)+6,(FIND(")",AZ47)-(FIND("male,",AZ47)+6)))))</f>
        <v/>
      </c>
      <c r="AW47" s="106" t="str">
        <f>IF(AS47="","",(MID(AS47,(SEARCH("^^",SUBSTITUTE(AS47," ","^^",LEN(AS47)-LEN(SUBSTITUTE(AS47," ","")))))+1,99)&amp;"_"&amp;LEFT(AS47,FIND(" ",AS47)-1)&amp;"_"&amp;AT47))</f>
        <v/>
      </c>
      <c r="AY47" s="98"/>
      <c r="AZ47" s="108"/>
      <c r="BA47" s="99" t="str">
        <f t="shared" si="235"/>
        <v/>
      </c>
      <c r="BB47" s="100" t="str">
        <f t="shared" si="236"/>
        <v/>
      </c>
      <c r="BC47" s="101" t="str">
        <f t="shared" si="237"/>
        <v/>
      </c>
      <c r="BD47" s="101" t="str">
        <f t="shared" si="238"/>
        <v/>
      </c>
      <c r="BE47" s="102" t="str">
        <f t="shared" si="239"/>
        <v/>
      </c>
      <c r="BF47" s="103" t="str">
        <f t="shared" si="240"/>
        <v/>
      </c>
      <c r="BG47" s="104" t="str">
        <f t="shared" si="241"/>
        <v/>
      </c>
      <c r="BH47" s="105" t="str">
        <f t="shared" si="242"/>
        <v/>
      </c>
      <c r="BI47" s="106" t="str">
        <f t="shared" si="243"/>
        <v/>
      </c>
      <c r="BK47" s="98"/>
      <c r="BL47" s="108"/>
      <c r="BM47" s="99" t="str">
        <f>IF(BQ47="","",BM$3)</f>
        <v/>
      </c>
      <c r="BN47" s="100" t="str">
        <f>IF(BQ47="","",BM$1)</f>
        <v/>
      </c>
      <c r="BO47" s="101" t="str">
        <f>IF(BQ47="","",BM$2)</f>
        <v/>
      </c>
      <c r="BP47" s="101" t="str">
        <f>IF(BQ47="","",BM$3)</f>
        <v/>
      </c>
      <c r="BQ47" s="102" t="str">
        <f>IF(BX47="","",IF(ISNUMBER(SEARCH(":",BX47)),MID(BX47,FIND(":",BX47)+2,FIND("(",BX47)-FIND(":",BX47)-3),LEFT(BX47,FIND("(",BX47)-2)))</f>
        <v/>
      </c>
      <c r="BR47" s="103" t="str">
        <f>IF(BX47="","",MID(BX47,FIND("(",BX47)+1,4))</f>
        <v/>
      </c>
      <c r="BS47" s="104" t="str">
        <f>IF(ISNUMBER(SEARCH("*female*",BX47)),"female",IF(ISNUMBER(SEARCH("*male*",BX47)),"male",""))</f>
        <v/>
      </c>
      <c r="BT47" s="105" t="str">
        <f>IF(BX47="","",IF(ISERROR(MID(BX47,FIND("male,",BX47)+6,(FIND(")",BX47)-(FIND("male,",BX47)+6))))=TRUE,"missing/error",MID(BX47,FIND("male,",BX47)+6,(FIND(")",BX47)-(FIND("male,",BX47)+6)))))</f>
        <v/>
      </c>
      <c r="BU47" s="106" t="str">
        <f>IF(BQ47="","",(MID(BQ47,(SEARCH("^^",SUBSTITUTE(BQ47," ","^^",LEN(BQ47)-LEN(SUBSTITUTE(BQ47," ","")))))+1,99)&amp;"_"&amp;LEFT(BQ47,FIND(" ",BQ47)-1)&amp;"_"&amp;BR47))</f>
        <v/>
      </c>
      <c r="BW47" s="98"/>
      <c r="BX47" s="108"/>
      <c r="BY47" s="99" t="str">
        <f>IF(CC47="","",BY$3)</f>
        <v/>
      </c>
      <c r="BZ47" s="100" t="str">
        <f>IF(CC47="","",BY$1)</f>
        <v/>
      </c>
      <c r="CA47" s="101" t="str">
        <f>IF(CC47="","",BY$2)</f>
        <v/>
      </c>
      <c r="CB47" s="101" t="str">
        <f>IF(CC47="","",BY$3)</f>
        <v/>
      </c>
      <c r="CC47" s="102" t="str">
        <f>IF(CJ47="","",IF(ISNUMBER(SEARCH(":",CJ47)),MID(CJ47,FIND(":",CJ47)+2,FIND("(",CJ47)-FIND(":",CJ47)-3),LEFT(CJ47,FIND("(",CJ47)-2)))</f>
        <v/>
      </c>
      <c r="CD47" s="103" t="str">
        <f>IF(CJ47="","",MID(CJ47,FIND("(",CJ47)+1,4))</f>
        <v/>
      </c>
      <c r="CE47" s="104" t="str">
        <f>IF(ISNUMBER(SEARCH("*female*",CJ47)),"female",IF(ISNUMBER(SEARCH("*male*",CJ47)),"male",""))</f>
        <v/>
      </c>
      <c r="CF47" s="105" t="str">
        <f>IF(CJ47="","",IF(ISERROR(MID(CJ47,FIND("male,",CJ47)+6,(FIND(")",CJ47)-(FIND("male,",CJ47)+6))))=TRUE,"missing/error",MID(CJ47,FIND("male,",CJ47)+6,(FIND(")",CJ47)-(FIND("male,",CJ47)+6)))))</f>
        <v/>
      </c>
      <c r="CG47" s="106" t="str">
        <f>IF(CC47="","",(MID(CC47,(SEARCH("^^",SUBSTITUTE(CC47," ","^^",LEN(CC47)-LEN(SUBSTITUTE(CC47," ","")))))+1,99)&amp;"_"&amp;LEFT(CC47,FIND(" ",CC47)-1)&amp;"_"&amp;CD47))</f>
        <v/>
      </c>
      <c r="CI47" s="98"/>
      <c r="CJ47" s="108"/>
      <c r="CK47" s="99" t="str">
        <f>IF(CO47="","",CK$3)</f>
        <v/>
      </c>
      <c r="CL47" s="100" t="str">
        <f>IF(CO47="","",CK$1)</f>
        <v/>
      </c>
      <c r="CM47" s="101" t="str">
        <f>IF(CO47="","",CK$2)</f>
        <v/>
      </c>
      <c r="CN47" s="101" t="str">
        <f>IF(CO47="","",CK$3)</f>
        <v/>
      </c>
      <c r="CO47" s="102" t="str">
        <f>IF(CV47="","",IF(ISNUMBER(SEARCH(":",CV47)),MID(CV47,FIND(":",CV47)+2,FIND("(",CV47)-FIND(":",CV47)-3),LEFT(CV47,FIND("(",CV47)-2)))</f>
        <v/>
      </c>
      <c r="CP47" s="103" t="str">
        <f>IF(CV47="","",MID(CV47,FIND("(",CV47)+1,4))</f>
        <v/>
      </c>
      <c r="CQ47" s="104" t="str">
        <f>IF(ISNUMBER(SEARCH("*female*",CV47)),"female",IF(ISNUMBER(SEARCH("*male*",CV47)),"male",""))</f>
        <v/>
      </c>
      <c r="CR47" s="105" t="str">
        <f>IF(CV47="","",IF(ISERROR(MID(CV47,FIND("male,",CV47)+6,(FIND(")",CV47)-(FIND("male,",CV47)+6))))=TRUE,"missing/error",MID(CV47,FIND("male,",CV47)+6,(FIND(")",CV47)-(FIND("male,",CV47)+6)))))</f>
        <v/>
      </c>
      <c r="CS47" s="106" t="str">
        <f>IF(CO47="","",(MID(CO47,(SEARCH("^^",SUBSTITUTE(CO47," ","^^",LEN(CO47)-LEN(SUBSTITUTE(CO47," ","")))))+1,99)&amp;"_"&amp;LEFT(CO47,FIND(" ",CO47)-1)&amp;"_"&amp;CP47))</f>
        <v/>
      </c>
      <c r="CU47" s="98"/>
      <c r="CV47" s="108"/>
      <c r="CW47" s="99" t="str">
        <f>IF(DA47="","",CW$3)</f>
        <v/>
      </c>
      <c r="CX47" s="100" t="str">
        <f>IF(DA47="","",CW$1)</f>
        <v/>
      </c>
      <c r="CY47" s="101" t="str">
        <f>IF(DA47="","",CW$2)</f>
        <v/>
      </c>
      <c r="CZ47" s="101" t="str">
        <f>IF(DA47="","",CW$3)</f>
        <v/>
      </c>
      <c r="DA47" s="102" t="str">
        <f>IF(DH47="","",IF(ISNUMBER(SEARCH(":",DH47)),MID(DH47,FIND(":",DH47)+2,FIND("(",DH47)-FIND(":",DH47)-3),LEFT(DH47,FIND("(",DH47)-2)))</f>
        <v/>
      </c>
      <c r="DB47" s="103" t="str">
        <f>IF(DH47="","",MID(DH47,FIND("(",DH47)+1,4))</f>
        <v/>
      </c>
      <c r="DC47" s="104" t="str">
        <f>IF(ISNUMBER(SEARCH("*female*",DH47)),"female",IF(ISNUMBER(SEARCH("*male*",DH47)),"male",""))</f>
        <v/>
      </c>
      <c r="DD47" s="105" t="str">
        <f>IF(DH47="","",IF(ISERROR(MID(DH47,FIND("male,",DH47)+6,(FIND(")",DH47)-(FIND("male,",DH47)+6))))=TRUE,"missing/error",MID(DH47,FIND("male,",DH47)+6,(FIND(")",DH47)-(FIND("male,",DH47)+6)))))</f>
        <v/>
      </c>
      <c r="DE47" s="106" t="str">
        <f>IF(DA47="","",(MID(DA47,(SEARCH("^^",SUBSTITUTE(DA47," ","^^",LEN(DA47)-LEN(SUBSTITUTE(DA47," ","")))))+1,99)&amp;"_"&amp;LEFT(DA47,FIND(" ",DA47)-1)&amp;"_"&amp;DB47))</f>
        <v/>
      </c>
      <c r="DG47" s="98"/>
      <c r="DH47" s="108"/>
      <c r="DI47" s="99" t="str">
        <f>IF(DM47="","",DI$3)</f>
        <v/>
      </c>
      <c r="DJ47" s="100" t="str">
        <f>IF(DM47="","",DI$1)</f>
        <v/>
      </c>
      <c r="DK47" s="101" t="str">
        <f>IF(DM47="","",DI$2)</f>
        <v/>
      </c>
      <c r="DL47" s="101" t="str">
        <f>IF(DM47="","",DI$3)</f>
        <v/>
      </c>
      <c r="DM47" s="102" t="str">
        <f>IF(DT47="","",IF(ISNUMBER(SEARCH(":",DT47)),MID(DT47,FIND(":",DT47)+2,FIND("(",DT47)-FIND(":",DT47)-3),LEFT(DT47,FIND("(",DT47)-2)))</f>
        <v/>
      </c>
      <c r="DN47" s="103" t="str">
        <f>IF(DT47="","",MID(DT47,FIND("(",DT47)+1,4))</f>
        <v/>
      </c>
      <c r="DO47" s="104" t="str">
        <f>IF(ISNUMBER(SEARCH("*female*",DT47)),"female",IF(ISNUMBER(SEARCH("*male*",DT47)),"male",""))</f>
        <v/>
      </c>
      <c r="DP47" s="105" t="str">
        <f>IF(DT47="","",IF(ISERROR(MID(DT47,FIND("male,",DT47)+6,(FIND(")",DT47)-(FIND("male,",DT47)+6))))=TRUE,"missing/error",MID(DT47,FIND("male,",DT47)+6,(FIND(")",DT47)-(FIND("male,",DT47)+6)))))</f>
        <v/>
      </c>
      <c r="DQ47" s="106" t="str">
        <f>IF(DM47="","",(MID(DM47,(SEARCH("^^",SUBSTITUTE(DM47," ","^^",LEN(DM47)-LEN(SUBSTITUTE(DM47," ","")))))+1,99)&amp;"_"&amp;LEFT(DM47,FIND(" ",DM47)-1)&amp;"_"&amp;DN47))</f>
        <v/>
      </c>
      <c r="DS47" s="98"/>
      <c r="DT47" s="108"/>
      <c r="DU47" s="99" t="str">
        <f>IF(DY47="","",DU$3)</f>
        <v/>
      </c>
      <c r="DV47" s="100" t="str">
        <f>IF(DY47="","",DU$1)</f>
        <v/>
      </c>
      <c r="DW47" s="101" t="str">
        <f>IF(DY47="","",DU$2)</f>
        <v/>
      </c>
      <c r="DX47" s="101" t="str">
        <f>IF(DY47="","",DU$3)</f>
        <v/>
      </c>
      <c r="DY47" s="102" t="str">
        <f>IF(EF47="","",IF(ISNUMBER(SEARCH(":",EF47)),MID(EF47,FIND(":",EF47)+2,FIND("(",EF47)-FIND(":",EF47)-3),LEFT(EF47,FIND("(",EF47)-2)))</f>
        <v/>
      </c>
      <c r="DZ47" s="103" t="str">
        <f>IF(EF47="","",MID(EF47,FIND("(",EF47)+1,4))</f>
        <v/>
      </c>
      <c r="EA47" s="104" t="str">
        <f>IF(ISNUMBER(SEARCH("*female*",EF47)),"female",IF(ISNUMBER(SEARCH("*male*",EF47)),"male",""))</f>
        <v/>
      </c>
      <c r="EB47" s="105" t="str">
        <f>IF(EF47="","",IF(ISERROR(MID(EF47,FIND("male,",EF47)+6,(FIND(")",EF47)-(FIND("male,",EF47)+6))))=TRUE,"missing/error",MID(EF47,FIND("male,",EF47)+6,(FIND(")",EF47)-(FIND("male,",EF47)+6)))))</f>
        <v/>
      </c>
      <c r="EC47" s="106" t="str">
        <f>IF(DY47="","",(MID(DY47,(SEARCH("^^",SUBSTITUTE(DY47," ","^^",LEN(DY47)-LEN(SUBSTITUTE(DY47," ","")))))+1,99)&amp;"_"&amp;LEFT(DY47,FIND(" ",DY47)-1)&amp;"_"&amp;DZ47))</f>
        <v/>
      </c>
      <c r="EE47" s="98"/>
      <c r="EF47" s="108"/>
      <c r="EG47" s="99" t="str">
        <f>IF(EK47="","",EG$3)</f>
        <v/>
      </c>
      <c r="EH47" s="100" t="str">
        <f>IF(EK47="","",EG$1)</f>
        <v/>
      </c>
      <c r="EI47" s="101" t="str">
        <f>IF(EK47="","",EG$2)</f>
        <v/>
      </c>
      <c r="EJ47" s="101" t="str">
        <f>IF(EK47="","",EG$3)</f>
        <v/>
      </c>
      <c r="EK47" s="102" t="str">
        <f>IF(ER47="","",IF(ISNUMBER(SEARCH(":",ER47)),MID(ER47,FIND(":",ER47)+2,FIND("(",ER47)-FIND(":",ER47)-3),LEFT(ER47,FIND("(",ER47)-2)))</f>
        <v/>
      </c>
      <c r="EL47" s="103" t="str">
        <f>IF(ER47="","",MID(ER47,FIND("(",ER47)+1,4))</f>
        <v/>
      </c>
      <c r="EM47" s="104" t="str">
        <f>IF(ISNUMBER(SEARCH("*female*",ER47)),"female",IF(ISNUMBER(SEARCH("*male*",ER47)),"male",""))</f>
        <v/>
      </c>
      <c r="EN47" s="105" t="str">
        <f>IF(ER47="","",IF(ISERROR(MID(ER47,FIND("male,",ER47)+6,(FIND(")",ER47)-(FIND("male,",ER47)+6))))=TRUE,"missing/error",MID(ER47,FIND("male,",ER47)+6,(FIND(")",ER47)-(FIND("male,",ER47)+6)))))</f>
        <v/>
      </c>
      <c r="EO47" s="106" t="str">
        <f>IF(EK47="","",(MID(EK47,(SEARCH("^^",SUBSTITUTE(EK47," ","^^",LEN(EK47)-LEN(SUBSTITUTE(EK47," ","")))))+1,99)&amp;"_"&amp;LEFT(EK47,FIND(" ",EK47)-1)&amp;"_"&amp;EL47))</f>
        <v/>
      </c>
      <c r="EQ47" s="98"/>
      <c r="ER47" s="108"/>
      <c r="ES47" s="99" t="str">
        <f>IF(EW47="","",ES$3)</f>
        <v/>
      </c>
      <c r="ET47" s="100" t="str">
        <f>IF(EW47="","",ES$1)</f>
        <v/>
      </c>
      <c r="EU47" s="101" t="str">
        <f>IF(EW47="","",ES$2)</f>
        <v/>
      </c>
      <c r="EV47" s="101" t="str">
        <f>IF(EW47="","",ES$3)</f>
        <v/>
      </c>
      <c r="EW47" s="102" t="str">
        <f>IF(FD47="","",IF(ISNUMBER(SEARCH(":",FD47)),MID(FD47,FIND(":",FD47)+2,FIND("(",FD47)-FIND(":",FD47)-3),LEFT(FD47,FIND("(",FD47)-2)))</f>
        <v/>
      </c>
      <c r="EX47" s="103" t="str">
        <f>IF(FD47="","",MID(FD47,FIND("(",FD47)+1,4))</f>
        <v/>
      </c>
      <c r="EY47" s="104" t="str">
        <f>IF(ISNUMBER(SEARCH("*female*",FD47)),"female",IF(ISNUMBER(SEARCH("*male*",FD47)),"male",""))</f>
        <v/>
      </c>
      <c r="EZ47" s="105" t="str">
        <f>IF(FD47="","",IF(ISERROR(MID(FD47,FIND("male,",FD47)+6,(FIND(")",FD47)-(FIND("male,",FD47)+6))))=TRUE,"missing/error",MID(FD47,FIND("male,",FD47)+6,(FIND(")",FD47)-(FIND("male,",FD47)+6)))))</f>
        <v/>
      </c>
      <c r="FA47" s="106" t="str">
        <f>IF(EW47="","",(MID(EW47,(SEARCH("^^",SUBSTITUTE(EW47," ","^^",LEN(EW47)-LEN(SUBSTITUTE(EW47," ","")))))+1,99)&amp;"_"&amp;LEFT(EW47,FIND(" ",EW47)-1)&amp;"_"&amp;EX47))</f>
        <v/>
      </c>
      <c r="FC47" s="98"/>
      <c r="FD47" s="108"/>
      <c r="FE47" s="99" t="str">
        <f>IF(FI47="","",FE$3)</f>
        <v/>
      </c>
      <c r="FF47" s="100" t="str">
        <f>IF(FI47="","",FE$1)</f>
        <v/>
      </c>
      <c r="FG47" s="101" t="str">
        <f>IF(FI47="","",FE$2)</f>
        <v/>
      </c>
      <c r="FH47" s="101" t="str">
        <f>IF(FI47="","",FE$3)</f>
        <v/>
      </c>
      <c r="FI47" s="102" t="str">
        <f>IF(FP47="","",IF(ISNUMBER(SEARCH(":",FP47)),MID(FP47,FIND(":",FP47)+2,FIND("(",FP47)-FIND(":",FP47)-3),LEFT(FP47,FIND("(",FP47)-2)))</f>
        <v/>
      </c>
      <c r="FJ47" s="103" t="str">
        <f>IF(FP47="","",MID(FP47,FIND("(",FP47)+1,4))</f>
        <v/>
      </c>
      <c r="FK47" s="104" t="str">
        <f>IF(ISNUMBER(SEARCH("*female*",FP47)),"female",IF(ISNUMBER(SEARCH("*male*",FP47)),"male",""))</f>
        <v/>
      </c>
      <c r="FL47" s="105" t="str">
        <f>IF(FP47="","",IF(ISERROR(MID(FP47,FIND("male,",FP47)+6,(FIND(")",FP47)-(FIND("male,",FP47)+6))))=TRUE,"missing/error",MID(FP47,FIND("male,",FP47)+6,(FIND(")",FP47)-(FIND("male,",FP47)+6)))))</f>
        <v/>
      </c>
      <c r="FM47" s="106" t="str">
        <f>IF(FI47="","",(MID(FI47,(SEARCH("^^",SUBSTITUTE(FI47," ","^^",LEN(FI47)-LEN(SUBSTITUTE(FI47," ","")))))+1,99)&amp;"_"&amp;LEFT(FI47,FIND(" ",FI47)-1)&amp;"_"&amp;FJ47))</f>
        <v/>
      </c>
      <c r="FO47" s="98"/>
      <c r="FP47" s="108"/>
      <c r="FQ47" s="99" t="str">
        <f>IF(FU47="","",#REF!)</f>
        <v/>
      </c>
      <c r="FR47" s="100" t="str">
        <f>IF(FU47="","",FQ$1)</f>
        <v/>
      </c>
      <c r="FS47" s="101" t="str">
        <f>IF(FU47="","",FQ$2)</f>
        <v/>
      </c>
      <c r="FT47" s="101" t="str">
        <f>IF(FU47="","",FQ$3)</f>
        <v/>
      </c>
      <c r="FU47" s="102" t="str">
        <f>IF(GB47="","",IF(ISNUMBER(SEARCH(":",GB47)),MID(GB47,FIND(":",GB47)+2,FIND("(",GB47)-FIND(":",GB47)-3),LEFT(GB47,FIND("(",GB47)-2)))</f>
        <v/>
      </c>
      <c r="FV47" s="103" t="str">
        <f>IF(GB47="","",MID(GB47,FIND("(",GB47)+1,4))</f>
        <v/>
      </c>
      <c r="FW47" s="104" t="str">
        <f>IF(ISNUMBER(SEARCH("*female*",GB47)),"female",IF(ISNUMBER(SEARCH("*male*",GB47)),"male",""))</f>
        <v/>
      </c>
      <c r="FX47" s="105" t="str">
        <f>IF(GB47="","",IF(ISERROR(MID(GB47,FIND("male,",GB47)+6,(FIND(")",GB47)-(FIND("male,",GB47)+6))))=TRUE,"missing/error",MID(GB47,FIND("male,",GB47)+6,(FIND(")",GB47)-(FIND("male,",GB47)+6)))))</f>
        <v/>
      </c>
      <c r="FY47" s="106" t="str">
        <f>IF(FU47="","",(MID(FU47,(SEARCH("^^",SUBSTITUTE(FU47," ","^^",LEN(FU47)-LEN(SUBSTITUTE(FU47," ","")))))+1,99)&amp;"_"&amp;LEFT(FU47,FIND(" ",FU47)-1)&amp;"_"&amp;FV47))</f>
        <v/>
      </c>
      <c r="GA47" s="98"/>
      <c r="GB47" s="108"/>
      <c r="GC47" s="99" t="str">
        <f>IF(GG47="","",GC$3)</f>
        <v/>
      </c>
      <c r="GD47" s="100" t="str">
        <f>IF(GG47="","",GC$1)</f>
        <v/>
      </c>
      <c r="GE47" s="101" t="str">
        <f>IF(GG47="","",GC$2)</f>
        <v/>
      </c>
      <c r="GF47" s="101" t="str">
        <f>IF(GG47="","",GC$3)</f>
        <v/>
      </c>
      <c r="GG47" s="102" t="str">
        <f>IF(GN47="","",IF(ISNUMBER(SEARCH(":",GN47)),MID(GN47,FIND(":",GN47)+2,FIND("(",GN47)-FIND(":",GN47)-3),LEFT(GN47,FIND("(",GN47)-2)))</f>
        <v/>
      </c>
      <c r="GH47" s="103" t="str">
        <f>IF(GN47="","",MID(GN47,FIND("(",GN47)+1,4))</f>
        <v/>
      </c>
      <c r="GI47" s="104" t="str">
        <f>IF(ISNUMBER(SEARCH("*female*",GN47)),"female",IF(ISNUMBER(SEARCH("*male*",GN47)),"male",""))</f>
        <v/>
      </c>
      <c r="GJ47" s="105" t="str">
        <f>IF(GN47="","",IF(ISERROR(MID(GN47,FIND("male,",GN47)+6,(FIND(")",GN47)-(FIND("male,",GN47)+6))))=TRUE,"missing/error",MID(GN47,FIND("male,",GN47)+6,(FIND(")",GN47)-(FIND("male,",GN47)+6)))))</f>
        <v/>
      </c>
      <c r="GK47" s="106" t="str">
        <f>IF(GG47="","",(MID(GG47,(SEARCH("^^",SUBSTITUTE(GG47," ","^^",LEN(GG47)-LEN(SUBSTITUTE(GG47," ","")))))+1,99)&amp;"_"&amp;LEFT(GG47,FIND(" ",GG47)-1)&amp;"_"&amp;GH47))</f>
        <v/>
      </c>
      <c r="GM47" s="98"/>
      <c r="GN47" s="108"/>
      <c r="GO47" s="99" t="str">
        <f>IF(GS47="","",GO$3)</f>
        <v/>
      </c>
      <c r="GP47" s="100" t="str">
        <f>IF(GS47="","",GO$1)</f>
        <v/>
      </c>
      <c r="GQ47" s="101" t="str">
        <f>IF(GS47="","",GO$2)</f>
        <v/>
      </c>
      <c r="GR47" s="101" t="str">
        <f>IF(GS47="","",GO$3)</f>
        <v/>
      </c>
      <c r="GS47" s="102" t="str">
        <f>IF(GZ47="","",IF(ISNUMBER(SEARCH(":",GZ47)),MID(GZ47,FIND(":",GZ47)+2,FIND("(",GZ47)-FIND(":",GZ47)-3),LEFT(GZ47,FIND("(",GZ47)-2)))</f>
        <v/>
      </c>
      <c r="GT47" s="103" t="str">
        <f>IF(GZ47="","",MID(GZ47,FIND("(",GZ47)+1,4))</f>
        <v/>
      </c>
      <c r="GU47" s="104" t="str">
        <f>IF(ISNUMBER(SEARCH("*female*",GZ47)),"female",IF(ISNUMBER(SEARCH("*male*",GZ47)),"male",""))</f>
        <v/>
      </c>
      <c r="GV47" s="105" t="str">
        <f>IF(GZ47="","",IF(ISERROR(MID(GZ47,FIND("male,",GZ47)+6,(FIND(")",GZ47)-(FIND("male,",GZ47)+6))))=TRUE,"missing/error",MID(GZ47,FIND("male,",GZ47)+6,(FIND(")",GZ47)-(FIND("male,",GZ47)+6)))))</f>
        <v/>
      </c>
      <c r="GW47" s="106" t="str">
        <f>IF(GS47="","",(MID(GS47,(SEARCH("^^",SUBSTITUTE(GS47," ","^^",LEN(GS47)-LEN(SUBSTITUTE(GS47," ","")))))+1,99)&amp;"_"&amp;LEFT(GS47,FIND(" ",GS47)-1)&amp;"_"&amp;GT47))</f>
        <v/>
      </c>
      <c r="GY47" s="98"/>
      <c r="GZ47" s="108"/>
      <c r="HA47" s="99" t="str">
        <f>IF(HE47="","",HA$3)</f>
        <v/>
      </c>
      <c r="HB47" s="100" t="str">
        <f>IF(HE47="","",HA$1)</f>
        <v/>
      </c>
      <c r="HC47" s="101" t="str">
        <f>IF(HE47="","",HA$2)</f>
        <v/>
      </c>
      <c r="HD47" s="101" t="str">
        <f>IF(HE47="","",HA$3)</f>
        <v/>
      </c>
      <c r="HE47" s="102" t="str">
        <f>IF(HL47="","",IF(ISNUMBER(SEARCH(":",HL47)),MID(HL47,FIND(":",HL47)+2,FIND("(",HL47)-FIND(":",HL47)-3),LEFT(HL47,FIND("(",HL47)-2)))</f>
        <v/>
      </c>
      <c r="HF47" s="103" t="str">
        <f>IF(HL47="","",MID(HL47,FIND("(",HL47)+1,4))</f>
        <v/>
      </c>
      <c r="HG47" s="104" t="str">
        <f>IF(ISNUMBER(SEARCH("*female*",HL47)),"female",IF(ISNUMBER(SEARCH("*male*",HL47)),"male",""))</f>
        <v/>
      </c>
      <c r="HH47" s="105" t="str">
        <f>IF(HL47="","",IF(ISERROR(MID(HL47,FIND("male,",HL47)+6,(FIND(")",HL47)-(FIND("male,",HL47)+6))))=TRUE,"missing/error",MID(HL47,FIND("male,",HL47)+6,(FIND(")",HL47)-(FIND("male,",HL47)+6)))))</f>
        <v/>
      </c>
      <c r="HI47" s="106" t="str">
        <f>IF(HE47="","",(MID(HE47,(SEARCH("^^",SUBSTITUTE(HE47," ","^^",LEN(HE47)-LEN(SUBSTITUTE(HE47," ","")))))+1,99)&amp;"_"&amp;LEFT(HE47,FIND(" ",HE47)-1)&amp;"_"&amp;HF47))</f>
        <v/>
      </c>
      <c r="HK47" s="98"/>
      <c r="HL47" s="108" t="s">
        <v>291</v>
      </c>
      <c r="HM47" s="99" t="str">
        <f>IF(HQ47="","",HM$3)</f>
        <v/>
      </c>
      <c r="HN47" s="100" t="str">
        <f>IF(HQ47="","",HM$1)</f>
        <v/>
      </c>
      <c r="HO47" s="101" t="str">
        <f>IF(HQ47="","",HM$2)</f>
        <v/>
      </c>
      <c r="HP47" s="101" t="str">
        <f>IF(HQ47="","",HM$3)</f>
        <v/>
      </c>
      <c r="HQ47" s="102" t="str">
        <f>IF(HX47="","",IF(ISNUMBER(SEARCH(":",HX47)),MID(HX47,FIND(":",HX47)+2,FIND("(",HX47)-FIND(":",HX47)-3),LEFT(HX47,FIND("(",HX47)-2)))</f>
        <v/>
      </c>
      <c r="HR47" s="103" t="str">
        <f>IF(HX47="","",MID(HX47,FIND("(",HX47)+1,4))</f>
        <v/>
      </c>
      <c r="HS47" s="104" t="str">
        <f>IF(ISNUMBER(SEARCH("*female*",HX47)),"female",IF(ISNUMBER(SEARCH("*male*",HX47)),"male",""))</f>
        <v/>
      </c>
      <c r="HT47" s="105" t="str">
        <f>IF(HX47="","",IF(ISERROR(MID(HX47,FIND("male,",HX47)+6,(FIND(")",HX47)-(FIND("male,",HX47)+6))))=TRUE,"missing/error",MID(HX47,FIND("male,",HX47)+6,(FIND(")",HX47)-(FIND("male,",HX47)+6)))))</f>
        <v/>
      </c>
      <c r="HU47" s="106" t="str">
        <f>IF(HQ47="","",(MID(HQ47,(SEARCH("^^",SUBSTITUTE(HQ47," ","^^",LEN(HQ47)-LEN(SUBSTITUTE(HQ47," ","")))))+1,99)&amp;"_"&amp;LEFT(HQ47,FIND(" ",HQ47)-1)&amp;"_"&amp;HR47))</f>
        <v/>
      </c>
      <c r="HW47" s="98"/>
      <c r="HX47" s="108"/>
      <c r="HY47" s="99" t="str">
        <f>IF(IC47="","",HY$3)</f>
        <v/>
      </c>
      <c r="HZ47" s="100" t="str">
        <f>IF(IC47="","",HY$1)</f>
        <v/>
      </c>
      <c r="IA47" s="101" t="str">
        <f>IF(IC47="","",HY$2)</f>
        <v/>
      </c>
      <c r="IB47" s="101" t="str">
        <f>IF(IC47="","",HY$3)</f>
        <v/>
      </c>
      <c r="IC47" s="102" t="str">
        <f>IF(IJ47="","",IF(ISNUMBER(SEARCH(":",IJ47)),MID(IJ47,FIND(":",IJ47)+2,FIND("(",IJ47)-FIND(":",IJ47)-3),LEFT(IJ47,FIND("(",IJ47)-2)))</f>
        <v/>
      </c>
      <c r="ID47" s="103" t="str">
        <f>IF(IJ47="","",MID(IJ47,FIND("(",IJ47)+1,4))</f>
        <v/>
      </c>
      <c r="IE47" s="104" t="str">
        <f>IF(ISNUMBER(SEARCH("*female*",IJ47)),"female",IF(ISNUMBER(SEARCH("*male*",IJ47)),"male",""))</f>
        <v/>
      </c>
      <c r="IF47" s="105" t="str">
        <f>IF(IJ47="","",IF(ISERROR(MID(IJ47,FIND("male,",IJ47)+6,(FIND(")",IJ47)-(FIND("male,",IJ47)+6))))=TRUE,"missing/error",MID(IJ47,FIND("male,",IJ47)+6,(FIND(")",IJ47)-(FIND("male,",IJ47)+6)))))</f>
        <v/>
      </c>
      <c r="IG47" s="106" t="str">
        <f>IF(IC47="","",(MID(IC47,(SEARCH("^^",SUBSTITUTE(IC47," ","^^",LEN(IC47)-LEN(SUBSTITUTE(IC47," ","")))))+1,99)&amp;"_"&amp;LEFT(IC47,FIND(" ",IC47)-1)&amp;"_"&amp;ID47))</f>
        <v/>
      </c>
      <c r="II47" s="98"/>
      <c r="IJ47" s="108"/>
      <c r="IK47" s="99" t="str">
        <f>IF(IO47="","",IK$3)</f>
        <v/>
      </c>
      <c r="IL47" s="100" t="str">
        <f>IF(IO47="","",IK$1)</f>
        <v/>
      </c>
      <c r="IM47" s="101" t="str">
        <f>IF(IO47="","",IK$2)</f>
        <v/>
      </c>
      <c r="IN47" s="101" t="str">
        <f>IF(IO47="","",IK$3)</f>
        <v/>
      </c>
      <c r="IO47" s="102" t="str">
        <f>IF(IV47="","",IF(ISNUMBER(SEARCH(":",IV47)),MID(IV47,FIND(":",IV47)+2,FIND("(",IV47)-FIND(":",IV47)-3),LEFT(IV47,FIND("(",IV47)-2)))</f>
        <v/>
      </c>
      <c r="IP47" s="103" t="str">
        <f>IF(IV47="","",MID(IV47,FIND("(",IV47)+1,4))</f>
        <v/>
      </c>
      <c r="IQ47" s="104" t="str">
        <f>IF(ISNUMBER(SEARCH("*female*",IV47)),"female",IF(ISNUMBER(SEARCH("*male*",IV47)),"male",""))</f>
        <v/>
      </c>
      <c r="IR47" s="105" t="str">
        <f>IF(IV47="","",IF(ISERROR(MID(IV47,FIND("male,",IV47)+6,(FIND(")",IV47)-(FIND("male,",IV47)+6))))=TRUE,"missing/error",MID(IV47,FIND("male,",IV47)+6,(FIND(")",IV47)-(FIND("male,",IV47)+6)))))</f>
        <v/>
      </c>
      <c r="IS47" s="106" t="str">
        <f>IF(IO47="","",(MID(IO47,(SEARCH("^^",SUBSTITUTE(IO47," ","^^",LEN(IO47)-LEN(SUBSTITUTE(IO47," ","")))))+1,99)&amp;"_"&amp;LEFT(IO47,FIND(" ",IO47)-1)&amp;"_"&amp;IP47))</f>
        <v/>
      </c>
      <c r="IU47" s="98"/>
      <c r="IV47" s="108"/>
      <c r="IW47" s="99" t="str">
        <f>IF(JA47="","",IW$3)</f>
        <v/>
      </c>
      <c r="IX47" s="100" t="str">
        <f>IF(JA47="","",IW$1)</f>
        <v/>
      </c>
      <c r="IY47" s="101" t="str">
        <f>IF(JA47="","",IW$2)</f>
        <v/>
      </c>
      <c r="IZ47" s="101" t="str">
        <f>IF(JA47="","",IW$3)</f>
        <v/>
      </c>
      <c r="JA47" s="102" t="str">
        <f>IF(JH47="","",IF(ISNUMBER(SEARCH(":",JH47)),MID(JH47,FIND(":",JH47)+2,FIND("(",JH47)-FIND(":",JH47)-3),LEFT(JH47,FIND("(",JH47)-2)))</f>
        <v/>
      </c>
      <c r="JB47" s="103" t="str">
        <f>IF(JH47="","",MID(JH47,FIND("(",JH47)+1,4))</f>
        <v/>
      </c>
      <c r="JC47" s="104" t="str">
        <f>IF(ISNUMBER(SEARCH("*female*",JH47)),"female",IF(ISNUMBER(SEARCH("*male*",JH47)),"male",""))</f>
        <v/>
      </c>
      <c r="JD47" s="105" t="str">
        <f>IF(JH47="","",IF(ISERROR(MID(JH47,FIND("male,",JH47)+6,(FIND(")",JH47)-(FIND("male,",JH47)+6))))=TRUE,"missing/error",MID(JH47,FIND("male,",JH47)+6,(FIND(")",JH47)-(FIND("male,",JH47)+6)))))</f>
        <v/>
      </c>
      <c r="JE47" s="106" t="str">
        <f>IF(JA47="","",(MID(JA47,(SEARCH("^^",SUBSTITUTE(JA47," ","^^",LEN(JA47)-LEN(SUBSTITUTE(JA47," ","")))))+1,99)&amp;"_"&amp;LEFT(JA47,FIND(" ",JA47)-1)&amp;"_"&amp;JB47))</f>
        <v/>
      </c>
      <c r="JG47" s="98"/>
      <c r="JH47" s="108"/>
      <c r="JI47" s="99" t="str">
        <f>IF(JM47="","",JI$3)</f>
        <v/>
      </c>
      <c r="JJ47" s="100" t="str">
        <f>IF(JM47="","",JI$1)</f>
        <v/>
      </c>
      <c r="JK47" s="101" t="str">
        <f>IF(JM47="","",JI$2)</f>
        <v/>
      </c>
      <c r="JL47" s="101" t="str">
        <f>IF(JM47="","",JI$3)</f>
        <v/>
      </c>
      <c r="JM47" s="102" t="str">
        <f>IF(JT47="","",IF(ISNUMBER(SEARCH(":",JT47)),MID(JT47,FIND(":",JT47)+2,FIND("(",JT47)-FIND(":",JT47)-3),LEFT(JT47,FIND("(",JT47)-2)))</f>
        <v/>
      </c>
      <c r="JN47" s="103" t="str">
        <f>IF(JT47="","",MID(JT47,FIND("(",JT47)+1,4))</f>
        <v/>
      </c>
      <c r="JO47" s="104" t="str">
        <f>IF(ISNUMBER(SEARCH("*female*",JT47)),"female",IF(ISNUMBER(SEARCH("*male*",JT47)),"male",""))</f>
        <v/>
      </c>
      <c r="JP47" s="105" t="str">
        <f>IF(JT47="","",IF(ISERROR(MID(JT47,FIND("male,",JT47)+6,(FIND(")",JT47)-(FIND("male,",JT47)+6))))=TRUE,"missing/error",MID(JT47,FIND("male,",JT47)+6,(FIND(")",JT47)-(FIND("male,",JT47)+6)))))</f>
        <v/>
      </c>
      <c r="JQ47" s="106" t="str">
        <f>IF(JM47="","",(MID(JM47,(SEARCH("^^",SUBSTITUTE(JM47," ","^^",LEN(JM47)-LEN(SUBSTITUTE(JM47," ","")))))+1,99)&amp;"_"&amp;LEFT(JM47,FIND(" ",JM47)-1)&amp;"_"&amp;JN47))</f>
        <v/>
      </c>
      <c r="JS47" s="98"/>
      <c r="JT47" s="108"/>
      <c r="JU47" s="99" t="str">
        <f>IF(JY47="","",JU$3)</f>
        <v/>
      </c>
      <c r="JV47" s="100" t="str">
        <f>IF(JY47="","",JU$1)</f>
        <v/>
      </c>
      <c r="JW47" s="101" t="str">
        <f>IF(JY47="","",JU$2)</f>
        <v/>
      </c>
      <c r="JX47" s="101" t="str">
        <f>IF(JY47="","",JU$3)</f>
        <v/>
      </c>
      <c r="JY47" s="102" t="str">
        <f>IF(KF47="","",IF(ISNUMBER(SEARCH(":",KF47)),MID(KF47,FIND(":",KF47)+2,FIND("(",KF47)-FIND(":",KF47)-3),LEFT(KF47,FIND("(",KF47)-2)))</f>
        <v/>
      </c>
      <c r="JZ47" s="103" t="str">
        <f>IF(KF47="","",MID(KF47,FIND("(",KF47)+1,4))</f>
        <v/>
      </c>
      <c r="KA47" s="104" t="str">
        <f>IF(ISNUMBER(SEARCH("*female*",KF47)),"female",IF(ISNUMBER(SEARCH("*male*",KF47)),"male",""))</f>
        <v/>
      </c>
      <c r="KB47" s="105" t="str">
        <f>IF(KF47="","",IF(ISERROR(MID(KF47,FIND("male,",KF47)+6,(FIND(")",KF47)-(FIND("male,",KF47)+6))))=TRUE,"missing/error",MID(KF47,FIND("male,",KF47)+6,(FIND(")",KF47)-(FIND("male,",KF47)+6)))))</f>
        <v/>
      </c>
      <c r="KC47" s="106" t="str">
        <f>IF(JY47="","",(MID(JY47,(SEARCH("^^",SUBSTITUTE(JY47," ","^^",LEN(JY47)-LEN(SUBSTITUTE(JY47," ","")))))+1,99)&amp;"_"&amp;LEFT(JY47,FIND(" ",JY47)-1)&amp;"_"&amp;JZ47))</f>
        <v/>
      </c>
      <c r="KE47" s="98"/>
      <c r="KF47" s="108"/>
    </row>
    <row r="48" spans="1:292" ht="13.5" customHeight="1" x14ac:dyDescent="0.25">
      <c r="A48" s="16"/>
      <c r="B48" s="98" t="s">
        <v>670</v>
      </c>
      <c r="D48" s="229"/>
      <c r="E48" s="99" t="str">
        <f>IF(I48="","",E$3)</f>
        <v/>
      </c>
      <c r="F48" s="100" t="str">
        <f>IF(I48="","",E$1)</f>
        <v/>
      </c>
      <c r="G48" s="101" t="str">
        <f>IF(I48="","",E$2)</f>
        <v/>
      </c>
      <c r="H48" s="101" t="str">
        <f>IF(I48="","",E$3)</f>
        <v/>
      </c>
      <c r="I48" s="102" t="str">
        <f>IF(P48="","",IF(ISNUMBER(SEARCH(":",P48)),MID(P48,FIND(":",P48)+2,FIND("(",P48)-FIND(":",P48)-3),LEFT(P48,FIND("(",P48)-2)))</f>
        <v/>
      </c>
      <c r="J48" s="103" t="str">
        <f>IF(P48="","",MID(P48,FIND("(",P48)+1,4))</f>
        <v/>
      </c>
      <c r="K48" s="104" t="str">
        <f>IF(ISNUMBER(SEARCH("*female*",P48)),"female",IF(ISNUMBER(SEARCH("*male*",P48)),"male",""))</f>
        <v/>
      </c>
      <c r="L48" s="105" t="str">
        <f>IF(P48="","",IF(ISERROR(MID(P48,FIND("male,",P48)+6,(FIND(")",P48)-(FIND("male,",P48)+6))))=TRUE,"missing/error",MID(P48,FIND("male,",P48)+6,(FIND(")",P48)-(FIND("male,",P48)+6)))))</f>
        <v/>
      </c>
      <c r="M48" s="106" t="str">
        <f>IF(I48="","",(MID(I48,(SEARCH("^^",SUBSTITUTE(I48," ","^^",LEN(I48)-LEN(SUBSTITUTE(I48," ","")))))+1,99)&amp;"_"&amp;LEFT(I48,FIND(" ",I48)-1)&amp;"_"&amp;J48))</f>
        <v/>
      </c>
      <c r="O48" s="98"/>
      <c r="P48" s="229"/>
      <c r="Q48" s="99" t="str">
        <f>IF(U48="","",Q$3)</f>
        <v/>
      </c>
      <c r="R48" s="100" t="str">
        <f>IF(U48="","",Q$1)</f>
        <v/>
      </c>
      <c r="S48" s="101" t="str">
        <f>IF(U48="","",Q$2)</f>
        <v/>
      </c>
      <c r="T48" s="101" t="str">
        <f>IF(U48="","",Q$3)</f>
        <v/>
      </c>
      <c r="U48" s="102" t="str">
        <f>IF(AB48="","",IF(ISNUMBER(SEARCH(":",AB48)),MID(AB48,FIND(":",AB48)+2,FIND("(",AB48)-FIND(":",AB48)-3),LEFT(AB48,FIND("(",AB48)-2)))</f>
        <v/>
      </c>
      <c r="V48" s="103" t="str">
        <f>IF(AB48="","",MID(AB48,FIND("(",AB48)+1,4))</f>
        <v/>
      </c>
      <c r="W48" s="104" t="str">
        <f>IF(ISNUMBER(SEARCH("*female*",AB48)),"female",IF(ISNUMBER(SEARCH("*male*",AB48)),"male",""))</f>
        <v/>
      </c>
      <c r="X48" s="105" t="str">
        <f t="shared" si="7"/>
        <v/>
      </c>
      <c r="Y48" s="106" t="str">
        <f>IF(U48="","",(MID(U48,(SEARCH("^^",SUBSTITUTE(U48," ","^^",LEN(U48)-LEN(SUBSTITUTE(U48," ","")))))+1,99)&amp;"_"&amp;LEFT(U48,FIND(" ",U48)-1)&amp;"_"&amp;V48))</f>
        <v/>
      </c>
      <c r="AA48" s="98"/>
      <c r="AB48" s="98"/>
      <c r="AC48" s="99" t="str">
        <f>IF(AG48="","",AC$3)</f>
        <v/>
      </c>
      <c r="AD48" s="100" t="str">
        <f>IF(AG48="","",AC$1)</f>
        <v/>
      </c>
      <c r="AE48" s="101" t="str">
        <f>IF(AG48="","",AC$2)</f>
        <v/>
      </c>
      <c r="AF48" s="101" t="str">
        <f>IF(AG48="","",AC$3)</f>
        <v/>
      </c>
      <c r="AG48" s="102" t="str">
        <f t="shared" si="8"/>
        <v/>
      </c>
      <c r="AH48" s="103" t="str">
        <f t="shared" si="244"/>
        <v/>
      </c>
      <c r="AI48" s="104" t="str">
        <f t="shared" si="245"/>
        <v/>
      </c>
      <c r="AJ48" s="105" t="str">
        <f t="shared" si="9"/>
        <v/>
      </c>
      <c r="AK48" s="106" t="str">
        <f t="shared" si="10"/>
        <v/>
      </c>
      <c r="AM48" s="98"/>
      <c r="AN48" s="98"/>
      <c r="AO48" s="99" t="str">
        <f t="shared" si="12"/>
        <v/>
      </c>
      <c r="AP48" s="100" t="str">
        <f>IF(AS48="","",AO$1)</f>
        <v/>
      </c>
      <c r="AQ48" s="101" t="str">
        <f t="shared" si="13"/>
        <v/>
      </c>
      <c r="AR48" s="101" t="str">
        <f t="shared" si="14"/>
        <v/>
      </c>
      <c r="AS48" s="102" t="str">
        <f>IF(AZ48="","",IF(ISNUMBER(SEARCH(":",AZ48)),MID(AZ48,FIND(":",AZ48)+2,FIND("(",AZ48)-FIND(":",AZ48)-3),LEFT(AZ48,FIND("(",AZ48)-2)))</f>
        <v/>
      </c>
      <c r="AT48" s="103" t="str">
        <f>IF(AZ48="","",MID(AZ48,FIND("(",AZ48)+1,4))</f>
        <v/>
      </c>
      <c r="AU48" s="104" t="str">
        <f>IF(ISNUMBER(SEARCH("*female*",AZ48)),"female",IF(ISNUMBER(SEARCH("*male*",AZ48)),"male",""))</f>
        <v/>
      </c>
      <c r="AV48" s="105" t="str">
        <f>IF(AZ48="","",IF(ISERROR(MID(AZ48,FIND("male,",AZ48)+6,(FIND(")",AZ48)-(FIND("male,",AZ48)+6))))=TRUE,"missing/error",MID(AZ48,FIND("male,",AZ48)+6,(FIND(")",AZ48)-(FIND("male,",AZ48)+6)))))</f>
        <v/>
      </c>
      <c r="AW48" s="106" t="str">
        <f>IF(AS48="","",(MID(AS48,(SEARCH("^^",SUBSTITUTE(AS48," ","^^",LEN(AS48)-LEN(SUBSTITUTE(AS48," ","")))))+1,99)&amp;"_"&amp;LEFT(AS48,FIND(" ",AS48)-1)&amp;"_"&amp;AT48))</f>
        <v/>
      </c>
      <c r="AY48" s="98"/>
      <c r="AZ48" s="98"/>
      <c r="BA48" s="99" t="str">
        <f t="shared" si="235"/>
        <v/>
      </c>
      <c r="BB48" s="100" t="str">
        <f t="shared" si="236"/>
        <v/>
      </c>
      <c r="BC48" s="101" t="str">
        <f t="shared" si="237"/>
        <v/>
      </c>
      <c r="BD48" s="101" t="str">
        <f t="shared" si="238"/>
        <v/>
      </c>
      <c r="BE48" s="102" t="str">
        <f t="shared" si="239"/>
        <v/>
      </c>
      <c r="BF48" s="103" t="str">
        <f t="shared" si="240"/>
        <v/>
      </c>
      <c r="BG48" s="104" t="str">
        <f t="shared" si="241"/>
        <v/>
      </c>
      <c r="BH48" s="105" t="str">
        <f t="shared" si="242"/>
        <v/>
      </c>
      <c r="BI48" s="106" t="str">
        <f t="shared" si="243"/>
        <v/>
      </c>
      <c r="BK48" s="98"/>
      <c r="BL48" s="98"/>
      <c r="BM48" s="99" t="str">
        <f>IF(BQ48="","",BM$3)</f>
        <v/>
      </c>
      <c r="BN48" s="100" t="str">
        <f>IF(BQ48="","",BM$1)</f>
        <v/>
      </c>
      <c r="BO48" s="101" t="str">
        <f>IF(BQ48="","",BM$2)</f>
        <v/>
      </c>
      <c r="BP48" s="101" t="str">
        <f>IF(BQ48="","",BM$3)</f>
        <v/>
      </c>
      <c r="BQ48" s="102" t="str">
        <f>IF(BX48="","",IF(ISNUMBER(SEARCH(":",BX48)),MID(BX48,FIND(":",BX48)+2,FIND("(",BX48)-FIND(":",BX48)-3),LEFT(BX48,FIND("(",BX48)-2)))</f>
        <v/>
      </c>
      <c r="BR48" s="103" t="str">
        <f>IF(BX48="","",MID(BX48,FIND("(",BX48)+1,4))</f>
        <v/>
      </c>
      <c r="BS48" s="104" t="str">
        <f>IF(ISNUMBER(SEARCH("*female*",BX48)),"female",IF(ISNUMBER(SEARCH("*male*",BX48)),"male",""))</f>
        <v/>
      </c>
      <c r="BT48" s="105" t="str">
        <f>IF(BX48="","",IF(ISERROR(MID(BX48,FIND("male,",BX48)+6,(FIND(")",BX48)-(FIND("male,",BX48)+6))))=TRUE,"missing/error",MID(BX48,FIND("male,",BX48)+6,(FIND(")",BX48)-(FIND("male,",BX48)+6)))))</f>
        <v/>
      </c>
      <c r="BU48" s="106" t="str">
        <f>IF(BQ48="","",(MID(BQ48,(SEARCH("^^",SUBSTITUTE(BQ48," ","^^",LEN(BQ48)-LEN(SUBSTITUTE(BQ48," ","")))))+1,99)&amp;"_"&amp;LEFT(BQ48,FIND(" ",BQ48)-1)&amp;"_"&amp;BR48))</f>
        <v/>
      </c>
      <c r="BW48" s="98"/>
      <c r="BX48" s="98"/>
      <c r="BY48" s="99" t="str">
        <f>IF(CC48="","",BY$3)</f>
        <v/>
      </c>
      <c r="BZ48" s="100" t="str">
        <f>IF(CC48="","",BY$1)</f>
        <v/>
      </c>
      <c r="CA48" s="101" t="str">
        <f>IF(CC48="","",BY$2)</f>
        <v/>
      </c>
      <c r="CB48" s="101" t="str">
        <f>IF(CC48="","",BY$3)</f>
        <v/>
      </c>
      <c r="CC48" s="102" t="str">
        <f>IF(CJ48="","",IF(ISNUMBER(SEARCH(":",CJ48)),MID(CJ48,FIND(":",CJ48)+2,FIND("(",CJ48)-FIND(":",CJ48)-3),LEFT(CJ48,FIND("(",CJ48)-2)))</f>
        <v/>
      </c>
      <c r="CD48" s="103" t="str">
        <f>IF(CJ48="","",MID(CJ48,FIND("(",CJ48)+1,4))</f>
        <v/>
      </c>
      <c r="CE48" s="104" t="str">
        <f>IF(ISNUMBER(SEARCH("*female*",CJ48)),"female",IF(ISNUMBER(SEARCH("*male*",CJ48)),"male",""))</f>
        <v/>
      </c>
      <c r="CF48" s="105" t="str">
        <f>IF(CJ48="","",IF(ISERROR(MID(CJ48,FIND("male,",CJ48)+6,(FIND(")",CJ48)-(FIND("male,",CJ48)+6))))=TRUE,"missing/error",MID(CJ48,FIND("male,",CJ48)+6,(FIND(")",CJ48)-(FIND("male,",CJ48)+6)))))</f>
        <v/>
      </c>
      <c r="CG48" s="106" t="str">
        <f>IF(CC48="","",(MID(CC48,(SEARCH("^^",SUBSTITUTE(CC48," ","^^",LEN(CC48)-LEN(SUBSTITUTE(CC48," ","")))))+1,99)&amp;"_"&amp;LEFT(CC48,FIND(" ",CC48)-1)&amp;"_"&amp;CD48))</f>
        <v/>
      </c>
      <c r="CI48" s="98"/>
      <c r="CJ48" s="98"/>
      <c r="CK48" s="99" t="str">
        <f>IF(CO48="","",CK$3)</f>
        <v/>
      </c>
      <c r="CL48" s="100" t="str">
        <f>IF(CO48="","",CK$1)</f>
        <v/>
      </c>
      <c r="CM48" s="101" t="str">
        <f>IF(CO48="","",CK$2)</f>
        <v/>
      </c>
      <c r="CN48" s="101" t="str">
        <f>IF(CO48="","",CK$3)</f>
        <v/>
      </c>
      <c r="CO48" s="102" t="str">
        <f>IF(CV48="","",IF(ISNUMBER(SEARCH(":",CV48)),MID(CV48,FIND(":",CV48)+2,FIND("(",CV48)-FIND(":",CV48)-3),LEFT(CV48,FIND("(",CV48)-2)))</f>
        <v/>
      </c>
      <c r="CP48" s="103" t="str">
        <f>IF(CV48="","",MID(CV48,FIND("(",CV48)+1,4))</f>
        <v/>
      </c>
      <c r="CQ48" s="104" t="str">
        <f>IF(ISNUMBER(SEARCH("*female*",CV48)),"female",IF(ISNUMBER(SEARCH("*male*",CV48)),"male",""))</f>
        <v/>
      </c>
      <c r="CR48" s="105" t="str">
        <f>IF(CV48="","",IF(ISERROR(MID(CV48,FIND("male,",CV48)+6,(FIND(")",CV48)-(FIND("male,",CV48)+6))))=TRUE,"missing/error",MID(CV48,FIND("male,",CV48)+6,(FIND(")",CV48)-(FIND("male,",CV48)+6)))))</f>
        <v/>
      </c>
      <c r="CS48" s="106" t="str">
        <f>IF(CO48="","",(MID(CO48,(SEARCH("^^",SUBSTITUTE(CO48," ","^^",LEN(CO48)-LEN(SUBSTITUTE(CO48," ","")))))+1,99)&amp;"_"&amp;LEFT(CO48,FIND(" ",CO48)-1)&amp;"_"&amp;CP48))</f>
        <v/>
      </c>
      <c r="CU48" s="98"/>
      <c r="CV48" s="98"/>
      <c r="CW48" s="99" t="str">
        <f>IF(DA48="","",CW$3)</f>
        <v/>
      </c>
      <c r="CX48" s="100" t="str">
        <f>IF(DA48="","",CW$1)</f>
        <v/>
      </c>
      <c r="CY48" s="101" t="str">
        <f>IF(DA48="","",CW$2)</f>
        <v/>
      </c>
      <c r="CZ48" s="101" t="str">
        <f>IF(DA48="","",CW$3)</f>
        <v/>
      </c>
      <c r="DA48" s="102" t="str">
        <f>IF(DH48="","",IF(ISNUMBER(SEARCH(":",DH48)),MID(DH48,FIND(":",DH48)+2,FIND("(",DH48)-FIND(":",DH48)-3),LEFT(DH48,FIND("(",DH48)-2)))</f>
        <v/>
      </c>
      <c r="DB48" s="103" t="str">
        <f>IF(DH48="","",MID(DH48,FIND("(",DH48)+1,4))</f>
        <v/>
      </c>
      <c r="DC48" s="104" t="str">
        <f>IF(ISNUMBER(SEARCH("*female*",DH48)),"female",IF(ISNUMBER(SEARCH("*male*",DH48)),"male",""))</f>
        <v/>
      </c>
      <c r="DD48" s="105" t="str">
        <f>IF(DH48="","",IF(ISERROR(MID(DH48,FIND("male,",DH48)+6,(FIND(")",DH48)-(FIND("male,",DH48)+6))))=TRUE,"missing/error",MID(DH48,FIND("male,",DH48)+6,(FIND(")",DH48)-(FIND("male,",DH48)+6)))))</f>
        <v/>
      </c>
      <c r="DE48" s="106" t="str">
        <f>IF(DA48="","",(MID(DA48,(SEARCH("^^",SUBSTITUTE(DA48," ","^^",LEN(DA48)-LEN(SUBSTITUTE(DA48," ","")))))+1,99)&amp;"_"&amp;LEFT(DA48,FIND(" ",DA48)-1)&amp;"_"&amp;DB48))</f>
        <v/>
      </c>
      <c r="DG48" s="98"/>
      <c r="DH48" s="98"/>
      <c r="DI48" s="99" t="str">
        <f>IF(DM48="","",DI$3)</f>
        <v/>
      </c>
      <c r="DJ48" s="100" t="str">
        <f>IF(DM48="","",DI$1)</f>
        <v/>
      </c>
      <c r="DK48" s="101" t="str">
        <f>IF(DM48="","",DI$2)</f>
        <v/>
      </c>
      <c r="DL48" s="101" t="str">
        <f>IF(DM48="","",DI$3)</f>
        <v/>
      </c>
      <c r="DM48" s="102" t="str">
        <f>IF(DT48="","",IF(ISNUMBER(SEARCH(":",DT48)),MID(DT48,FIND(":",DT48)+2,FIND("(",DT48)-FIND(":",DT48)-3),LEFT(DT48,FIND("(",DT48)-2)))</f>
        <v/>
      </c>
      <c r="DN48" s="103" t="str">
        <f>IF(DT48="","",MID(DT48,FIND("(",DT48)+1,4))</f>
        <v/>
      </c>
      <c r="DO48" s="104" t="str">
        <f>IF(ISNUMBER(SEARCH("*female*",DT48)),"female",IF(ISNUMBER(SEARCH("*male*",DT48)),"male",""))</f>
        <v/>
      </c>
      <c r="DP48" s="105" t="str">
        <f>IF(DT48="","",IF(ISERROR(MID(DT48,FIND("male,",DT48)+6,(FIND(")",DT48)-(FIND("male,",DT48)+6))))=TRUE,"missing/error",MID(DT48,FIND("male,",DT48)+6,(FIND(")",DT48)-(FIND("male,",DT48)+6)))))</f>
        <v/>
      </c>
      <c r="DQ48" s="106" t="str">
        <f>IF(DM48="","",(MID(DM48,(SEARCH("^^",SUBSTITUTE(DM48," ","^^",LEN(DM48)-LEN(SUBSTITUTE(DM48," ","")))))+1,99)&amp;"_"&amp;LEFT(DM48,FIND(" ",DM48)-1)&amp;"_"&amp;DN48))</f>
        <v/>
      </c>
      <c r="DS48" s="98"/>
      <c r="DT48" s="98"/>
      <c r="DU48" s="99" t="str">
        <f>IF(DY48="","",DU$3)</f>
        <v/>
      </c>
      <c r="DV48" s="100" t="str">
        <f>IF(DY48="","",DU$1)</f>
        <v/>
      </c>
      <c r="DW48" s="101" t="str">
        <f>IF(DY48="","",DU$2)</f>
        <v/>
      </c>
      <c r="DX48" s="101" t="str">
        <f>IF(DY48="","",DU$3)</f>
        <v/>
      </c>
      <c r="DY48" s="102" t="str">
        <f>IF(EF48="","",IF(ISNUMBER(SEARCH(":",EF48)),MID(EF48,FIND(":",EF48)+2,FIND("(",EF48)-FIND(":",EF48)-3),LEFT(EF48,FIND("(",EF48)-2)))</f>
        <v/>
      </c>
      <c r="DZ48" s="103" t="str">
        <f>IF(EF48="","",MID(EF48,FIND("(",EF48)+1,4))</f>
        <v/>
      </c>
      <c r="EA48" s="104" t="str">
        <f>IF(ISNUMBER(SEARCH("*female*",EF48)),"female",IF(ISNUMBER(SEARCH("*male*",EF48)),"male",""))</f>
        <v/>
      </c>
      <c r="EB48" s="105" t="str">
        <f>IF(EF48="","",IF(ISERROR(MID(EF48,FIND("male,",EF48)+6,(FIND(")",EF48)-(FIND("male,",EF48)+6))))=TRUE,"missing/error",MID(EF48,FIND("male,",EF48)+6,(FIND(")",EF48)-(FIND("male,",EF48)+6)))))</f>
        <v/>
      </c>
      <c r="EC48" s="106" t="str">
        <f>IF(DY48="","",(MID(DY48,(SEARCH("^^",SUBSTITUTE(DY48," ","^^",LEN(DY48)-LEN(SUBSTITUTE(DY48," ","")))))+1,99)&amp;"_"&amp;LEFT(DY48,FIND(" ",DY48)-1)&amp;"_"&amp;DZ48))</f>
        <v/>
      </c>
      <c r="EE48" s="98"/>
      <c r="EF48" s="98"/>
      <c r="EG48" s="99" t="str">
        <f>IF(EK48="","",EG$3)</f>
        <v/>
      </c>
      <c r="EH48" s="100" t="str">
        <f>IF(EK48="","",EG$1)</f>
        <v/>
      </c>
      <c r="EI48" s="101" t="str">
        <f>IF(EK48="","",EG$2)</f>
        <v/>
      </c>
      <c r="EJ48" s="101" t="str">
        <f>IF(EK48="","",EG$3)</f>
        <v/>
      </c>
      <c r="EK48" s="102" t="str">
        <f>IF(ER48="","",IF(ISNUMBER(SEARCH(":",ER48)),MID(ER48,FIND(":",ER48)+2,FIND("(",ER48)-FIND(":",ER48)-3),LEFT(ER48,FIND("(",ER48)-2)))</f>
        <v/>
      </c>
      <c r="EL48" s="103" t="str">
        <f>IF(ER48="","",MID(ER48,FIND("(",ER48)+1,4))</f>
        <v/>
      </c>
      <c r="EM48" s="104" t="str">
        <f>IF(ISNUMBER(SEARCH("*female*",ER48)),"female",IF(ISNUMBER(SEARCH("*male*",ER48)),"male",""))</f>
        <v/>
      </c>
      <c r="EN48" s="105" t="str">
        <f>IF(ER48="","",IF(ISERROR(MID(ER48,FIND("male,",ER48)+6,(FIND(")",ER48)-(FIND("male,",ER48)+6))))=TRUE,"missing/error",MID(ER48,FIND("male,",ER48)+6,(FIND(")",ER48)-(FIND("male,",ER48)+6)))))</f>
        <v/>
      </c>
      <c r="EO48" s="106" t="str">
        <f>IF(EK48="","",(MID(EK48,(SEARCH("^^",SUBSTITUTE(EK48," ","^^",LEN(EK48)-LEN(SUBSTITUTE(EK48," ","")))))+1,99)&amp;"_"&amp;LEFT(EK48,FIND(" ",EK48)-1)&amp;"_"&amp;EL48))</f>
        <v/>
      </c>
      <c r="EQ48" s="98"/>
      <c r="ER48" s="98"/>
      <c r="ES48" s="99" t="str">
        <f>IF(EW48="","",ES$3)</f>
        <v/>
      </c>
      <c r="ET48" s="100" t="str">
        <f>IF(EW48="","",ES$1)</f>
        <v/>
      </c>
      <c r="EU48" s="101" t="str">
        <f>IF(EW48="","",ES$2)</f>
        <v/>
      </c>
      <c r="EV48" s="101" t="str">
        <f>IF(EW48="","",ES$3)</f>
        <v/>
      </c>
      <c r="EW48" s="102" t="str">
        <f>IF(FD48="","",IF(ISNUMBER(SEARCH(":",FD48)),MID(FD48,FIND(":",FD48)+2,FIND("(",FD48)-FIND(":",FD48)-3),LEFT(FD48,FIND("(",FD48)-2)))</f>
        <v/>
      </c>
      <c r="EX48" s="103" t="str">
        <f>IF(FD48="","",MID(FD48,FIND("(",FD48)+1,4))</f>
        <v/>
      </c>
      <c r="EY48" s="104" t="str">
        <f>IF(ISNUMBER(SEARCH("*female*",FD48)),"female",IF(ISNUMBER(SEARCH("*male*",FD48)),"male",""))</f>
        <v/>
      </c>
      <c r="EZ48" s="105" t="str">
        <f>IF(FD48="","",IF(ISERROR(MID(FD48,FIND("male,",FD48)+6,(FIND(")",FD48)-(FIND("male,",FD48)+6))))=TRUE,"missing/error",MID(FD48,FIND("male,",FD48)+6,(FIND(")",FD48)-(FIND("male,",FD48)+6)))))</f>
        <v/>
      </c>
      <c r="FA48" s="106" t="str">
        <f>IF(EW48="","",(MID(EW48,(SEARCH("^^",SUBSTITUTE(EW48," ","^^",LEN(EW48)-LEN(SUBSTITUTE(EW48," ","")))))+1,99)&amp;"_"&amp;LEFT(EW48,FIND(" ",EW48)-1)&amp;"_"&amp;EX48))</f>
        <v/>
      </c>
      <c r="FC48" s="98"/>
      <c r="FD48" s="98"/>
      <c r="FE48" s="99" t="str">
        <f>IF(FI48="","",FE$3)</f>
        <v/>
      </c>
      <c r="FF48" s="100" t="str">
        <f>IF(FI48="","",FE$1)</f>
        <v/>
      </c>
      <c r="FG48" s="101" t="str">
        <f>IF(FI48="","",FE$2)</f>
        <v/>
      </c>
      <c r="FH48" s="101" t="str">
        <f>IF(FI48="","",FE$3)</f>
        <v/>
      </c>
      <c r="FI48" s="102" t="str">
        <f>IF(FP48="","",IF(ISNUMBER(SEARCH(":",FP48)),MID(FP48,FIND(":",FP48)+2,FIND("(",FP48)-FIND(":",FP48)-3),LEFT(FP48,FIND("(",FP48)-2)))</f>
        <v/>
      </c>
      <c r="FJ48" s="103" t="str">
        <f>IF(FP48="","",MID(FP48,FIND("(",FP48)+1,4))</f>
        <v/>
      </c>
      <c r="FK48" s="104" t="str">
        <f>IF(ISNUMBER(SEARCH("*female*",FP48)),"female",IF(ISNUMBER(SEARCH("*male*",FP48)),"male",""))</f>
        <v/>
      </c>
      <c r="FL48" s="105" t="str">
        <f>IF(FP48="","",IF(ISERROR(MID(FP48,FIND("male,",FP48)+6,(FIND(")",FP48)-(FIND("male,",FP48)+6))))=TRUE,"missing/error",MID(FP48,FIND("male,",FP48)+6,(FIND(")",FP48)-(FIND("male,",FP48)+6)))))</f>
        <v/>
      </c>
      <c r="FM48" s="106" t="str">
        <f>IF(FI48="","",(MID(FI48,(SEARCH("^^",SUBSTITUTE(FI48," ","^^",LEN(FI48)-LEN(SUBSTITUTE(FI48," ","")))))+1,99)&amp;"_"&amp;LEFT(FI48,FIND(" ",FI48)-1)&amp;"_"&amp;FJ48))</f>
        <v/>
      </c>
      <c r="FO48" s="98"/>
      <c r="FP48" s="98"/>
      <c r="FQ48" s="99" t="str">
        <f>IF(FU48="","",#REF!)</f>
        <v/>
      </c>
      <c r="FR48" s="100" t="str">
        <f>IF(FU48="","",FQ$1)</f>
        <v/>
      </c>
      <c r="FS48" s="101" t="str">
        <f>IF(FU48="","",FQ$2)</f>
        <v/>
      </c>
      <c r="FT48" s="101" t="str">
        <f>IF(FU48="","",FQ$3)</f>
        <v/>
      </c>
      <c r="FU48" s="102" t="str">
        <f>IF(GB48="","",IF(ISNUMBER(SEARCH(":",GB48)),MID(GB48,FIND(":",GB48)+2,FIND("(",GB48)-FIND(":",GB48)-3),LEFT(GB48,FIND("(",GB48)-2)))</f>
        <v/>
      </c>
      <c r="FV48" s="103" t="str">
        <f>IF(GB48="","",MID(GB48,FIND("(",GB48)+1,4))</f>
        <v/>
      </c>
      <c r="FW48" s="104" t="str">
        <f>IF(ISNUMBER(SEARCH("*female*",GB48)),"female",IF(ISNUMBER(SEARCH("*male*",GB48)),"male",""))</f>
        <v/>
      </c>
      <c r="FX48" s="105" t="str">
        <f>IF(GB48="","",IF(ISERROR(MID(GB48,FIND("male,",GB48)+6,(FIND(")",GB48)-(FIND("male,",GB48)+6))))=TRUE,"missing/error",MID(GB48,FIND("male,",GB48)+6,(FIND(")",GB48)-(FIND("male,",GB48)+6)))))</f>
        <v/>
      </c>
      <c r="FY48" s="106" t="str">
        <f>IF(FU48="","",(MID(FU48,(SEARCH("^^",SUBSTITUTE(FU48," ","^^",LEN(FU48)-LEN(SUBSTITUTE(FU48," ","")))))+1,99)&amp;"_"&amp;LEFT(FU48,FIND(" ",FU48)-1)&amp;"_"&amp;FV48))</f>
        <v/>
      </c>
      <c r="GA48" s="98"/>
      <c r="GB48" s="98"/>
      <c r="GC48" s="99" t="str">
        <f>IF(GG48="","",GC$3)</f>
        <v/>
      </c>
      <c r="GD48" s="100" t="str">
        <f>IF(GG48="","",GC$1)</f>
        <v/>
      </c>
      <c r="GE48" s="101" t="str">
        <f>IF(GG48="","",GC$2)</f>
        <v/>
      </c>
      <c r="GF48" s="101" t="str">
        <f>IF(GG48="","",GC$3)</f>
        <v/>
      </c>
      <c r="GG48" s="102" t="str">
        <f>IF(GN48="","",IF(ISNUMBER(SEARCH(":",GN48)),MID(GN48,FIND(":",GN48)+2,FIND("(",GN48)-FIND(":",GN48)-3),LEFT(GN48,FIND("(",GN48)-2)))</f>
        <v/>
      </c>
      <c r="GH48" s="103" t="str">
        <f>IF(GN48="","",MID(GN48,FIND("(",GN48)+1,4))</f>
        <v/>
      </c>
      <c r="GI48" s="104" t="str">
        <f>IF(ISNUMBER(SEARCH("*female*",GN48)),"female",IF(ISNUMBER(SEARCH("*male*",GN48)),"male",""))</f>
        <v/>
      </c>
      <c r="GJ48" s="105" t="str">
        <f>IF(GN48="","",IF(ISERROR(MID(GN48,FIND("male,",GN48)+6,(FIND(")",GN48)-(FIND("male,",GN48)+6))))=TRUE,"missing/error",MID(GN48,FIND("male,",GN48)+6,(FIND(")",GN48)-(FIND("male,",GN48)+6)))))</f>
        <v/>
      </c>
      <c r="GK48" s="106" t="str">
        <f>IF(GG48="","",(MID(GG48,(SEARCH("^^",SUBSTITUTE(GG48," ","^^",LEN(GG48)-LEN(SUBSTITUTE(GG48," ","")))))+1,99)&amp;"_"&amp;LEFT(GG48,FIND(" ",GG48)-1)&amp;"_"&amp;GH48))</f>
        <v/>
      </c>
      <c r="GM48" s="98"/>
      <c r="GN48" s="98"/>
      <c r="GO48" s="99" t="str">
        <f>IF(GS48="","",GO$3)</f>
        <v/>
      </c>
      <c r="GP48" s="100" t="str">
        <f>IF(GS48="","",GO$1)</f>
        <v/>
      </c>
      <c r="GQ48" s="101" t="str">
        <f>IF(GS48="","",GO$2)</f>
        <v/>
      </c>
      <c r="GR48" s="101" t="str">
        <f>IF(GS48="","",GO$3)</f>
        <v/>
      </c>
      <c r="GS48" s="102" t="str">
        <f>IF(GZ48="","",IF(ISNUMBER(SEARCH(":",GZ48)),MID(GZ48,FIND(":",GZ48)+2,FIND("(",GZ48)-FIND(":",GZ48)-3),LEFT(GZ48,FIND("(",GZ48)-2)))</f>
        <v/>
      </c>
      <c r="GT48" s="103" t="str">
        <f>IF(GZ48="","",MID(GZ48,FIND("(",GZ48)+1,4))</f>
        <v/>
      </c>
      <c r="GU48" s="104" t="str">
        <f>IF(ISNUMBER(SEARCH("*female*",GZ48)),"female",IF(ISNUMBER(SEARCH("*male*",GZ48)),"male",""))</f>
        <v/>
      </c>
      <c r="GV48" s="105" t="str">
        <f>IF(GZ48="","",IF(ISERROR(MID(GZ48,FIND("male,",GZ48)+6,(FIND(")",GZ48)-(FIND("male,",GZ48)+6))))=TRUE,"missing/error",MID(GZ48,FIND("male,",GZ48)+6,(FIND(")",GZ48)-(FIND("male,",GZ48)+6)))))</f>
        <v/>
      </c>
      <c r="GW48" s="106" t="str">
        <f>IF(GS48="","",(MID(GS48,(SEARCH("^^",SUBSTITUTE(GS48," ","^^",LEN(GS48)-LEN(SUBSTITUTE(GS48," ","")))))+1,99)&amp;"_"&amp;LEFT(GS48,FIND(" ",GS48)-1)&amp;"_"&amp;GT48))</f>
        <v/>
      </c>
      <c r="GY48" s="98"/>
      <c r="GZ48" s="98"/>
      <c r="HA48" s="99" t="str">
        <f>IF(HE48="","",HA$3)</f>
        <v/>
      </c>
      <c r="HB48" s="100" t="str">
        <f>IF(HE48="","",HA$1)</f>
        <v/>
      </c>
      <c r="HC48" s="101" t="str">
        <f>IF(HE48="","",HA$2)</f>
        <v/>
      </c>
      <c r="HD48" s="101" t="str">
        <f>IF(HE48="","",HA$3)</f>
        <v/>
      </c>
      <c r="HE48" s="102" t="str">
        <f>IF(HL48="","",IF(ISNUMBER(SEARCH(":",HL48)),MID(HL48,FIND(":",HL48)+2,FIND("(",HL48)-FIND(":",HL48)-3),LEFT(HL48,FIND("(",HL48)-2)))</f>
        <v/>
      </c>
      <c r="HF48" s="103" t="str">
        <f>IF(HL48="","",MID(HL48,FIND("(",HL48)+1,4))</f>
        <v/>
      </c>
      <c r="HG48" s="104" t="str">
        <f>IF(ISNUMBER(SEARCH("*female*",HL48)),"female",IF(ISNUMBER(SEARCH("*male*",HL48)),"male",""))</f>
        <v/>
      </c>
      <c r="HH48" s="105" t="str">
        <f>IF(HL48="","",IF(ISERROR(MID(HL48,FIND("male,",HL48)+6,(FIND(")",HL48)-(FIND("male,",HL48)+6))))=TRUE,"missing/error",MID(HL48,FIND("male,",HL48)+6,(FIND(")",HL48)-(FIND("male,",HL48)+6)))))</f>
        <v/>
      </c>
      <c r="HI48" s="106" t="str">
        <f>IF(HE48="","",(MID(HE48,(SEARCH("^^",SUBSTITUTE(HE48," ","^^",LEN(HE48)-LEN(SUBSTITUTE(HE48," ","")))))+1,99)&amp;"_"&amp;LEFT(HE48,FIND(" ",HE48)-1)&amp;"_"&amp;HF48))</f>
        <v/>
      </c>
      <c r="HK48" s="98"/>
      <c r="HL48" s="98" t="s">
        <v>291</v>
      </c>
      <c r="HM48" s="99" t="str">
        <f>IF(HQ48="","",HM$3)</f>
        <v/>
      </c>
      <c r="HN48" s="100" t="str">
        <f>IF(HQ48="","",HM$1)</f>
        <v/>
      </c>
      <c r="HO48" s="101" t="str">
        <f>IF(HQ48="","",HM$2)</f>
        <v/>
      </c>
      <c r="HP48" s="101" t="str">
        <f>IF(HQ48="","",HM$3)</f>
        <v/>
      </c>
      <c r="HQ48" s="102" t="str">
        <f>IF(HX48="","",IF(ISNUMBER(SEARCH(":",HX48)),MID(HX48,FIND(":",HX48)+2,FIND("(",HX48)-FIND(":",HX48)-3),LEFT(HX48,FIND("(",HX48)-2)))</f>
        <v/>
      </c>
      <c r="HR48" s="103" t="str">
        <f>IF(HX48="","",MID(HX48,FIND("(",HX48)+1,4))</f>
        <v/>
      </c>
      <c r="HS48" s="104" t="str">
        <f>IF(ISNUMBER(SEARCH("*female*",HX48)),"female",IF(ISNUMBER(SEARCH("*male*",HX48)),"male",""))</f>
        <v/>
      </c>
      <c r="HT48" s="105" t="str">
        <f>IF(HX48="","",IF(ISERROR(MID(HX48,FIND("male,",HX48)+6,(FIND(")",HX48)-(FIND("male,",HX48)+6))))=TRUE,"missing/error",MID(HX48,FIND("male,",HX48)+6,(FIND(")",HX48)-(FIND("male,",HX48)+6)))))</f>
        <v/>
      </c>
      <c r="HU48" s="106" t="str">
        <f>IF(HQ48="","",(MID(HQ48,(SEARCH("^^",SUBSTITUTE(HQ48," ","^^",LEN(HQ48)-LEN(SUBSTITUTE(HQ48," ","")))))+1,99)&amp;"_"&amp;LEFT(HQ48,FIND(" ",HQ48)-1)&amp;"_"&amp;HR48))</f>
        <v/>
      </c>
      <c r="HW48" s="98"/>
      <c r="HX48" s="98"/>
      <c r="HY48" s="99" t="str">
        <f>IF(IC48="","",HY$3)</f>
        <v/>
      </c>
      <c r="HZ48" s="100" t="str">
        <f>IF(IC48="","",HY$1)</f>
        <v/>
      </c>
      <c r="IA48" s="101" t="str">
        <f>IF(IC48="","",HY$2)</f>
        <v/>
      </c>
      <c r="IB48" s="101" t="str">
        <f>IF(IC48="","",HY$3)</f>
        <v/>
      </c>
      <c r="IC48" s="102" t="str">
        <f>IF(IJ48="","",IF(ISNUMBER(SEARCH(":",IJ48)),MID(IJ48,FIND(":",IJ48)+2,FIND("(",IJ48)-FIND(":",IJ48)-3),LEFT(IJ48,FIND("(",IJ48)-2)))</f>
        <v/>
      </c>
      <c r="ID48" s="103" t="str">
        <f>IF(IJ48="","",MID(IJ48,FIND("(",IJ48)+1,4))</f>
        <v/>
      </c>
      <c r="IE48" s="104" t="str">
        <f>IF(ISNUMBER(SEARCH("*female*",IJ48)),"female",IF(ISNUMBER(SEARCH("*male*",IJ48)),"male",""))</f>
        <v/>
      </c>
      <c r="IF48" s="105" t="str">
        <f>IF(IJ48="","",IF(ISERROR(MID(IJ48,FIND("male,",IJ48)+6,(FIND(")",IJ48)-(FIND("male,",IJ48)+6))))=TRUE,"missing/error",MID(IJ48,FIND("male,",IJ48)+6,(FIND(")",IJ48)-(FIND("male,",IJ48)+6)))))</f>
        <v/>
      </c>
      <c r="IG48" s="106" t="str">
        <f>IF(IC48="","",(MID(IC48,(SEARCH("^^",SUBSTITUTE(IC48," ","^^",LEN(IC48)-LEN(SUBSTITUTE(IC48," ","")))))+1,99)&amp;"_"&amp;LEFT(IC48,FIND(" ",IC48)-1)&amp;"_"&amp;ID48))</f>
        <v/>
      </c>
      <c r="II48" s="98"/>
      <c r="IJ48" s="98"/>
      <c r="IK48" s="99" t="str">
        <f>IF(IO48="","",IK$3)</f>
        <v/>
      </c>
      <c r="IL48" s="100" t="str">
        <f>IF(IO48="","",IK$1)</f>
        <v/>
      </c>
      <c r="IM48" s="101" t="str">
        <f>IF(IO48="","",IK$2)</f>
        <v/>
      </c>
      <c r="IN48" s="101" t="str">
        <f>IF(IO48="","",IK$3)</f>
        <v/>
      </c>
      <c r="IO48" s="102" t="str">
        <f>IF(IV48="","",IF(ISNUMBER(SEARCH(":",IV48)),MID(IV48,FIND(":",IV48)+2,FIND("(",IV48)-FIND(":",IV48)-3),LEFT(IV48,FIND("(",IV48)-2)))</f>
        <v/>
      </c>
      <c r="IP48" s="103" t="str">
        <f>IF(IV48="","",MID(IV48,FIND("(",IV48)+1,4))</f>
        <v/>
      </c>
      <c r="IQ48" s="104" t="str">
        <f>IF(ISNUMBER(SEARCH("*female*",IV48)),"female",IF(ISNUMBER(SEARCH("*male*",IV48)),"male",""))</f>
        <v/>
      </c>
      <c r="IR48" s="105" t="str">
        <f>IF(IV48="","",IF(ISERROR(MID(IV48,FIND("male,",IV48)+6,(FIND(")",IV48)-(FIND("male,",IV48)+6))))=TRUE,"missing/error",MID(IV48,FIND("male,",IV48)+6,(FIND(")",IV48)-(FIND("male,",IV48)+6)))))</f>
        <v/>
      </c>
      <c r="IS48" s="106" t="str">
        <f>IF(IO48="","",(MID(IO48,(SEARCH("^^",SUBSTITUTE(IO48," ","^^",LEN(IO48)-LEN(SUBSTITUTE(IO48," ","")))))+1,99)&amp;"_"&amp;LEFT(IO48,FIND(" ",IO48)-1)&amp;"_"&amp;IP48))</f>
        <v/>
      </c>
      <c r="IU48" s="98"/>
      <c r="IV48" s="98"/>
      <c r="IW48" s="99" t="str">
        <f>IF(JA48="","",IW$3)</f>
        <v/>
      </c>
      <c r="IX48" s="100" t="str">
        <f>IF(JA48="","",IW$1)</f>
        <v/>
      </c>
      <c r="IY48" s="101" t="str">
        <f>IF(JA48="","",IW$2)</f>
        <v/>
      </c>
      <c r="IZ48" s="101" t="str">
        <f>IF(JA48="","",IW$3)</f>
        <v/>
      </c>
      <c r="JA48" s="102" t="str">
        <f>IF(JH48="","",IF(ISNUMBER(SEARCH(":",JH48)),MID(JH48,FIND(":",JH48)+2,FIND("(",JH48)-FIND(":",JH48)-3),LEFT(JH48,FIND("(",JH48)-2)))</f>
        <v/>
      </c>
      <c r="JB48" s="103" t="str">
        <f>IF(JH48="","",MID(JH48,FIND("(",JH48)+1,4))</f>
        <v/>
      </c>
      <c r="JC48" s="104" t="str">
        <f>IF(ISNUMBER(SEARCH("*female*",JH48)),"female",IF(ISNUMBER(SEARCH("*male*",JH48)),"male",""))</f>
        <v/>
      </c>
      <c r="JD48" s="105" t="str">
        <f>IF(JH48="","",IF(ISERROR(MID(JH48,FIND("male,",JH48)+6,(FIND(")",JH48)-(FIND("male,",JH48)+6))))=TRUE,"missing/error",MID(JH48,FIND("male,",JH48)+6,(FIND(")",JH48)-(FIND("male,",JH48)+6)))))</f>
        <v/>
      </c>
      <c r="JE48" s="106" t="str">
        <f>IF(JA48="","",(MID(JA48,(SEARCH("^^",SUBSTITUTE(JA48," ","^^",LEN(JA48)-LEN(SUBSTITUTE(JA48," ","")))))+1,99)&amp;"_"&amp;LEFT(JA48,FIND(" ",JA48)-1)&amp;"_"&amp;JB48))</f>
        <v/>
      </c>
      <c r="JG48" s="98"/>
      <c r="JH48" s="98"/>
      <c r="JI48" s="99" t="str">
        <f>IF(JM48="","",JI$3)</f>
        <v/>
      </c>
      <c r="JJ48" s="100" t="str">
        <f>IF(JM48="","",JI$1)</f>
        <v/>
      </c>
      <c r="JK48" s="101" t="str">
        <f>IF(JM48="","",JI$2)</f>
        <v/>
      </c>
      <c r="JL48" s="101" t="str">
        <f>IF(JM48="","",JI$3)</f>
        <v/>
      </c>
      <c r="JM48" s="102" t="str">
        <f>IF(JT48="","",IF(ISNUMBER(SEARCH(":",JT48)),MID(JT48,FIND(":",JT48)+2,FIND("(",JT48)-FIND(":",JT48)-3),LEFT(JT48,FIND("(",JT48)-2)))</f>
        <v/>
      </c>
      <c r="JN48" s="103" t="str">
        <f>IF(JT48="","",MID(JT48,FIND("(",JT48)+1,4))</f>
        <v/>
      </c>
      <c r="JO48" s="104" t="str">
        <f>IF(ISNUMBER(SEARCH("*female*",JT48)),"female",IF(ISNUMBER(SEARCH("*male*",JT48)),"male",""))</f>
        <v/>
      </c>
      <c r="JP48" s="105" t="str">
        <f>IF(JT48="","",IF(ISERROR(MID(JT48,FIND("male,",JT48)+6,(FIND(")",JT48)-(FIND("male,",JT48)+6))))=TRUE,"missing/error",MID(JT48,FIND("male,",JT48)+6,(FIND(")",JT48)-(FIND("male,",JT48)+6)))))</f>
        <v/>
      </c>
      <c r="JQ48" s="106" t="str">
        <f>IF(JM48="","",(MID(JM48,(SEARCH("^^",SUBSTITUTE(JM48," ","^^",LEN(JM48)-LEN(SUBSTITUTE(JM48," ","")))))+1,99)&amp;"_"&amp;LEFT(JM48,FIND(" ",JM48)-1)&amp;"_"&amp;JN48))</f>
        <v/>
      </c>
      <c r="JS48" s="98"/>
      <c r="JT48" s="98"/>
      <c r="JU48" s="99" t="str">
        <f>IF(JY48="","",JU$3)</f>
        <v/>
      </c>
      <c r="JV48" s="100" t="str">
        <f>IF(JY48="","",JU$1)</f>
        <v/>
      </c>
      <c r="JW48" s="101" t="str">
        <f>IF(JY48="","",JU$2)</f>
        <v/>
      </c>
      <c r="JX48" s="101" t="str">
        <f>IF(JY48="","",JU$3)</f>
        <v/>
      </c>
      <c r="JY48" s="102" t="str">
        <f>IF(KF48="","",IF(ISNUMBER(SEARCH(":",KF48)),MID(KF48,FIND(":",KF48)+2,FIND("(",KF48)-FIND(":",KF48)-3),LEFT(KF48,FIND("(",KF48)-2)))</f>
        <v/>
      </c>
      <c r="JZ48" s="103" t="str">
        <f>IF(KF48="","",MID(KF48,FIND("(",KF48)+1,4))</f>
        <v/>
      </c>
      <c r="KA48" s="104" t="str">
        <f>IF(ISNUMBER(SEARCH("*female*",KF48)),"female",IF(ISNUMBER(SEARCH("*male*",KF48)),"male",""))</f>
        <v/>
      </c>
      <c r="KB48" s="105" t="str">
        <f>IF(KF48="","",IF(ISERROR(MID(KF48,FIND("male,",KF48)+6,(FIND(")",KF48)-(FIND("male,",KF48)+6))))=TRUE,"missing/error",MID(KF48,FIND("male,",KF48)+6,(FIND(")",KF48)-(FIND("male,",KF48)+6)))))</f>
        <v/>
      </c>
      <c r="KC48" s="106" t="str">
        <f>IF(JY48="","",(MID(JY48,(SEARCH("^^",SUBSTITUTE(JY48," ","^^",LEN(JY48)-LEN(SUBSTITUTE(JY48," ","")))))+1,99)&amp;"_"&amp;LEFT(JY48,FIND(" ",JY48)-1)&amp;"_"&amp;JZ48))</f>
        <v/>
      </c>
      <c r="KE48" s="98"/>
      <c r="KF48" s="98"/>
    </row>
    <row r="49" spans="1:292" ht="13.5" customHeight="1" x14ac:dyDescent="0.25">
      <c r="A49" s="16"/>
      <c r="B49" s="98" t="s">
        <v>1008</v>
      </c>
      <c r="D49" s="229"/>
      <c r="E49" s="99"/>
      <c r="F49" s="100"/>
      <c r="G49" s="101"/>
      <c r="H49" s="101"/>
      <c r="I49" s="102"/>
      <c r="J49" s="103"/>
      <c r="K49" s="104"/>
      <c r="L49" s="105"/>
      <c r="M49" s="106"/>
      <c r="O49" s="98"/>
      <c r="P49" s="229"/>
      <c r="Q49" s="99"/>
      <c r="R49" s="100"/>
      <c r="S49" s="101"/>
      <c r="T49" s="101"/>
      <c r="U49" s="102"/>
      <c r="V49" s="103"/>
      <c r="W49" s="104"/>
      <c r="X49" s="105" t="str">
        <f t="shared" ref="X49:X84" si="249">IF(AB49="","",IF(ISERROR(MID(AB49,FIND("male,",AB49)+6,(FIND(")",AB49)-(FIND("male,",AB49)+6))))=TRUE,"missing/error",MID(AB49,FIND("male,",AB49)+6,(FIND(")",AB49)-(FIND("male,",AB49)+6)))))</f>
        <v/>
      </c>
      <c r="Y49" s="106"/>
      <c r="AA49" s="98"/>
      <c r="AB49" s="98"/>
      <c r="AC49" s="99">
        <v>43069</v>
      </c>
      <c r="AD49" s="100" t="s">
        <v>1013</v>
      </c>
      <c r="AE49" s="101">
        <f>IF(AG49="","",AC$2)</f>
        <v>42900</v>
      </c>
      <c r="AF49" s="101">
        <v>43069</v>
      </c>
      <c r="AG49" s="102" t="str">
        <f t="shared" ref="AG49:AG84" si="250">IF(AN49="","",IF(ISNUMBER(SEARCH(":",AN49)),MID(AN49,FIND(":",AN49)+2,FIND("(",AN49)-FIND(":",AN49)-3),LEFT(AN49,FIND("(",AN49)-2)))</f>
        <v>Frances Fitzgerald</v>
      </c>
      <c r="AH49" s="103" t="str">
        <f t="shared" si="244"/>
        <v>1950</v>
      </c>
      <c r="AI49" s="104" t="str">
        <f t="shared" si="245"/>
        <v>female</v>
      </c>
      <c r="AJ49" s="105" t="str">
        <f t="shared" ref="AJ49:AJ84" si="251">IF(AN49="","",IF(ISERROR(MID(AN49,FIND("male,",AN49)+6,(FIND(")",AN49)-(FIND("male,",AN49)+6))))=TRUE,"missing/error",MID(AN49,FIND("male,",AN49)+6,(FIND(")",AN49)-(FIND("male,",AN49)+6)))))</f>
        <v>ie_fg01</v>
      </c>
      <c r="AK49" s="106" t="str">
        <f t="shared" ref="AK49:AK84" si="252">IF(AG49="","",(MID(AG49,(SEARCH("^^",SUBSTITUTE(AG49," ","^^",LEN(AG49)-LEN(SUBSTITUTE(AG49," ","")))))+1,99)&amp;"_"&amp;LEFT(AG49,FIND(" ",AG49)-1)&amp;"_"&amp;AH49))</f>
        <v>Fitzgerald_Frances_1950</v>
      </c>
      <c r="AM49" s="98"/>
      <c r="AN49" s="98" t="s">
        <v>994</v>
      </c>
      <c r="AO49" s="99" t="str">
        <f t="shared" si="12"/>
        <v/>
      </c>
      <c r="AP49" s="100"/>
      <c r="AQ49" s="101" t="str">
        <f t="shared" si="13"/>
        <v/>
      </c>
      <c r="AR49" s="101" t="str">
        <f t="shared" si="14"/>
        <v/>
      </c>
      <c r="AS49" s="102"/>
      <c r="AT49" s="103"/>
      <c r="AU49" s="104"/>
      <c r="AV49" s="105"/>
      <c r="AW49" s="106"/>
      <c r="AY49" s="98"/>
      <c r="AZ49" s="98"/>
      <c r="BA49" s="99" t="str">
        <f t="shared" si="235"/>
        <v/>
      </c>
      <c r="BB49" s="100" t="str">
        <f t="shared" si="236"/>
        <v/>
      </c>
      <c r="BC49" s="101" t="str">
        <f t="shared" si="237"/>
        <v/>
      </c>
      <c r="BD49" s="101" t="str">
        <f t="shared" si="238"/>
        <v/>
      </c>
      <c r="BE49" s="102" t="str">
        <f t="shared" si="239"/>
        <v/>
      </c>
      <c r="BF49" s="103" t="str">
        <f t="shared" si="240"/>
        <v/>
      </c>
      <c r="BG49" s="104" t="str">
        <f t="shared" si="241"/>
        <v/>
      </c>
      <c r="BH49" s="105" t="str">
        <f t="shared" si="242"/>
        <v/>
      </c>
      <c r="BI49" s="106" t="str">
        <f t="shared" si="243"/>
        <v/>
      </c>
      <c r="BK49" s="98"/>
      <c r="BL49" s="98"/>
      <c r="BM49" s="99"/>
      <c r="BN49" s="100"/>
      <c r="BO49" s="101"/>
      <c r="BP49" s="101"/>
      <c r="BQ49" s="102"/>
      <c r="BR49" s="103"/>
      <c r="BS49" s="104"/>
      <c r="BT49" s="105"/>
      <c r="BU49" s="106"/>
      <c r="BW49" s="98"/>
      <c r="BX49" s="98"/>
      <c r="BY49" s="99"/>
      <c r="BZ49" s="100"/>
      <c r="CA49" s="101"/>
      <c r="CB49" s="101"/>
      <c r="CC49" s="102"/>
      <c r="CD49" s="103"/>
      <c r="CE49" s="104"/>
      <c r="CF49" s="105"/>
      <c r="CG49" s="106"/>
      <c r="CI49" s="98"/>
      <c r="CJ49" s="98"/>
      <c r="CK49" s="99"/>
      <c r="CL49" s="100"/>
      <c r="CM49" s="101"/>
      <c r="CN49" s="101"/>
      <c r="CO49" s="102"/>
      <c r="CP49" s="103"/>
      <c r="CQ49" s="104"/>
      <c r="CR49" s="105"/>
      <c r="CS49" s="106"/>
      <c r="CU49" s="98"/>
      <c r="CV49" s="98"/>
      <c r="CW49" s="99"/>
      <c r="CX49" s="100"/>
      <c r="CY49" s="101"/>
      <c r="CZ49" s="101"/>
      <c r="DA49" s="102"/>
      <c r="DB49" s="103"/>
      <c r="DC49" s="104"/>
      <c r="DD49" s="105"/>
      <c r="DE49" s="106"/>
      <c r="DG49" s="98"/>
      <c r="DH49" s="98"/>
      <c r="DI49" s="99"/>
      <c r="DJ49" s="100"/>
      <c r="DK49" s="101"/>
      <c r="DL49" s="101"/>
      <c r="DM49" s="102"/>
      <c r="DN49" s="103"/>
      <c r="DO49" s="104"/>
      <c r="DP49" s="105"/>
      <c r="DQ49" s="106"/>
      <c r="DS49" s="98"/>
      <c r="DT49" s="98"/>
      <c r="DU49" s="99"/>
      <c r="DV49" s="100"/>
      <c r="DW49" s="101"/>
      <c r="DX49" s="101"/>
      <c r="DY49" s="102"/>
      <c r="DZ49" s="103"/>
      <c r="EA49" s="104"/>
      <c r="EB49" s="105"/>
      <c r="EC49" s="106"/>
      <c r="EE49" s="98"/>
      <c r="EF49" s="98"/>
      <c r="EG49" s="99"/>
      <c r="EH49" s="100"/>
      <c r="EI49" s="101"/>
      <c r="EJ49" s="101"/>
      <c r="EK49" s="102"/>
      <c r="EL49" s="103"/>
      <c r="EM49" s="104"/>
      <c r="EN49" s="105"/>
      <c r="EO49" s="106"/>
      <c r="EQ49" s="98"/>
      <c r="ER49" s="98"/>
      <c r="ES49" s="99"/>
      <c r="ET49" s="100"/>
      <c r="EU49" s="101"/>
      <c r="EV49" s="101"/>
      <c r="EW49" s="102"/>
      <c r="EX49" s="103"/>
      <c r="EY49" s="104"/>
      <c r="EZ49" s="105"/>
      <c r="FA49" s="106"/>
      <c r="FC49" s="98"/>
      <c r="FD49" s="98"/>
      <c r="FE49" s="99"/>
      <c r="FF49" s="100"/>
      <c r="FG49" s="101"/>
      <c r="FH49" s="101"/>
      <c r="FI49" s="102"/>
      <c r="FJ49" s="103"/>
      <c r="FK49" s="104"/>
      <c r="FL49" s="105"/>
      <c r="FM49" s="106"/>
      <c r="FO49" s="98"/>
      <c r="FP49" s="98"/>
      <c r="FQ49" s="99"/>
      <c r="FR49" s="100"/>
      <c r="FS49" s="101"/>
      <c r="FT49" s="101"/>
      <c r="FU49" s="102"/>
      <c r="FV49" s="103"/>
      <c r="FW49" s="104"/>
      <c r="FX49" s="105"/>
      <c r="FY49" s="106"/>
      <c r="GA49" s="98"/>
      <c r="GB49" s="98"/>
      <c r="GC49" s="99"/>
      <c r="GD49" s="100"/>
      <c r="GE49" s="101"/>
      <c r="GF49" s="101"/>
      <c r="GG49" s="102"/>
      <c r="GH49" s="103"/>
      <c r="GI49" s="104"/>
      <c r="GJ49" s="105"/>
      <c r="GK49" s="106"/>
      <c r="GM49" s="98"/>
      <c r="GN49" s="98"/>
      <c r="GO49" s="99"/>
      <c r="GP49" s="100"/>
      <c r="GQ49" s="101"/>
      <c r="GR49" s="101"/>
      <c r="GS49" s="102"/>
      <c r="GT49" s="103"/>
      <c r="GU49" s="104"/>
      <c r="GV49" s="105"/>
      <c r="GW49" s="106"/>
      <c r="GY49" s="98"/>
      <c r="GZ49" s="98"/>
      <c r="HA49" s="99"/>
      <c r="HB49" s="100"/>
      <c r="HC49" s="101"/>
      <c r="HD49" s="101"/>
      <c r="HE49" s="102"/>
      <c r="HF49" s="103"/>
      <c r="HG49" s="104"/>
      <c r="HH49" s="105"/>
      <c r="HI49" s="106"/>
      <c r="HK49" s="98"/>
      <c r="HL49" s="98"/>
      <c r="HM49" s="99"/>
      <c r="HN49" s="100"/>
      <c r="HO49" s="101"/>
      <c r="HP49" s="101"/>
      <c r="HQ49" s="102"/>
      <c r="HR49" s="103"/>
      <c r="HS49" s="104"/>
      <c r="HT49" s="105"/>
      <c r="HU49" s="106"/>
      <c r="HW49" s="98"/>
      <c r="HX49" s="98"/>
      <c r="HY49" s="99"/>
      <c r="HZ49" s="100"/>
      <c r="IA49" s="101"/>
      <c r="IB49" s="101"/>
      <c r="IC49" s="102"/>
      <c r="ID49" s="103"/>
      <c r="IE49" s="104"/>
      <c r="IF49" s="105"/>
      <c r="IG49" s="106"/>
      <c r="II49" s="98"/>
      <c r="IJ49" s="98"/>
      <c r="IK49" s="99"/>
      <c r="IL49" s="100"/>
      <c r="IM49" s="101"/>
      <c r="IN49" s="101"/>
      <c r="IO49" s="102"/>
      <c r="IP49" s="103"/>
      <c r="IQ49" s="104"/>
      <c r="IR49" s="105"/>
      <c r="IS49" s="106"/>
      <c r="IU49" s="98"/>
      <c r="IV49" s="98"/>
      <c r="IW49" s="99"/>
      <c r="IX49" s="100"/>
      <c r="IY49" s="101"/>
      <c r="IZ49" s="101"/>
      <c r="JA49" s="102"/>
      <c r="JB49" s="103"/>
      <c r="JC49" s="104"/>
      <c r="JD49" s="105"/>
      <c r="JE49" s="106"/>
      <c r="JG49" s="98"/>
      <c r="JH49" s="98"/>
      <c r="JI49" s="99"/>
      <c r="JJ49" s="100"/>
      <c r="JK49" s="101"/>
      <c r="JL49" s="101"/>
      <c r="JM49" s="102"/>
      <c r="JN49" s="103"/>
      <c r="JO49" s="104"/>
      <c r="JP49" s="105"/>
      <c r="JQ49" s="106"/>
      <c r="JS49" s="98"/>
      <c r="JT49" s="98"/>
      <c r="JU49" s="99"/>
      <c r="JV49" s="100"/>
      <c r="JW49" s="101"/>
      <c r="JX49" s="101"/>
      <c r="JY49" s="102"/>
      <c r="JZ49" s="103"/>
      <c r="KA49" s="104"/>
      <c r="KB49" s="105"/>
      <c r="KC49" s="106"/>
      <c r="KE49" s="98"/>
      <c r="KF49" s="98"/>
    </row>
    <row r="50" spans="1:292" ht="13.5" customHeight="1" x14ac:dyDescent="0.25">
      <c r="A50" s="16"/>
      <c r="B50" s="98" t="s">
        <v>1008</v>
      </c>
      <c r="D50" s="229"/>
      <c r="E50" s="99"/>
      <c r="F50" s="100"/>
      <c r="G50" s="101"/>
      <c r="H50" s="101"/>
      <c r="I50" s="102"/>
      <c r="J50" s="103"/>
      <c r="K50" s="104"/>
      <c r="L50" s="105"/>
      <c r="M50" s="106"/>
      <c r="O50" s="98"/>
      <c r="P50" s="229"/>
      <c r="Q50" s="99"/>
      <c r="R50" s="100"/>
      <c r="S50" s="101"/>
      <c r="T50" s="101"/>
      <c r="U50" s="102"/>
      <c r="V50" s="103"/>
      <c r="W50" s="104"/>
      <c r="X50" s="105" t="str">
        <f t="shared" si="249"/>
        <v/>
      </c>
      <c r="Y50" s="106"/>
      <c r="AA50" s="98"/>
      <c r="AB50" s="98"/>
      <c r="AC50" s="99">
        <v>43100</v>
      </c>
      <c r="AD50" s="100" t="s">
        <v>1013</v>
      </c>
      <c r="AE50" s="101">
        <v>43069</v>
      </c>
      <c r="AF50" s="101">
        <f>IF(AG50="","",AC$3)</f>
        <v>44009</v>
      </c>
      <c r="AG50" s="102" t="str">
        <f t="shared" si="250"/>
        <v>Heather Humphreys</v>
      </c>
      <c r="AH50" s="103" t="str">
        <f t="shared" si="244"/>
        <v>1964</v>
      </c>
      <c r="AI50" s="104" t="str">
        <f t="shared" si="245"/>
        <v>female</v>
      </c>
      <c r="AJ50" s="105" t="str">
        <f t="shared" si="251"/>
        <v>ie_fg01</v>
      </c>
      <c r="AK50" s="106" t="str">
        <f t="shared" si="252"/>
        <v>Humphreys_Heather_1964</v>
      </c>
      <c r="AM50" s="98"/>
      <c r="AN50" s="229" t="s">
        <v>999</v>
      </c>
      <c r="AO50" s="99" t="str">
        <f t="shared" si="12"/>
        <v/>
      </c>
      <c r="AP50" s="100"/>
      <c r="AQ50" s="101" t="str">
        <f t="shared" si="13"/>
        <v/>
      </c>
      <c r="AR50" s="101" t="str">
        <f t="shared" si="14"/>
        <v/>
      </c>
      <c r="AS50" s="102"/>
      <c r="AT50" s="103"/>
      <c r="AU50" s="104"/>
      <c r="AV50" s="105"/>
      <c r="AW50" s="106"/>
      <c r="AY50" s="98"/>
      <c r="AZ50" s="98"/>
      <c r="BA50" s="99" t="str">
        <f t="shared" si="235"/>
        <v/>
      </c>
      <c r="BB50" s="100" t="str">
        <f t="shared" si="236"/>
        <v/>
      </c>
      <c r="BC50" s="101" t="str">
        <f t="shared" si="237"/>
        <v/>
      </c>
      <c r="BD50" s="101" t="str">
        <f t="shared" si="238"/>
        <v/>
      </c>
      <c r="BE50" s="102" t="str">
        <f t="shared" si="239"/>
        <v/>
      </c>
      <c r="BF50" s="103" t="str">
        <f t="shared" si="240"/>
        <v/>
      </c>
      <c r="BG50" s="104" t="str">
        <f t="shared" si="241"/>
        <v/>
      </c>
      <c r="BH50" s="105" t="str">
        <f t="shared" si="242"/>
        <v/>
      </c>
      <c r="BI50" s="106" t="str">
        <f t="shared" si="243"/>
        <v/>
      </c>
      <c r="BK50" s="98"/>
      <c r="BL50" s="98"/>
      <c r="BM50" s="99"/>
      <c r="BN50" s="100"/>
      <c r="BO50" s="101"/>
      <c r="BP50" s="101"/>
      <c r="BQ50" s="102"/>
      <c r="BR50" s="103"/>
      <c r="BS50" s="104"/>
      <c r="BT50" s="105"/>
      <c r="BU50" s="106"/>
      <c r="BW50" s="98"/>
      <c r="BX50" s="98"/>
      <c r="BY50" s="99"/>
      <c r="BZ50" s="100"/>
      <c r="CA50" s="101"/>
      <c r="CB50" s="101"/>
      <c r="CC50" s="102"/>
      <c r="CD50" s="103"/>
      <c r="CE50" s="104"/>
      <c r="CF50" s="105"/>
      <c r="CG50" s="106"/>
      <c r="CI50" s="98"/>
      <c r="CJ50" s="98"/>
      <c r="CK50" s="99"/>
      <c r="CL50" s="100"/>
      <c r="CM50" s="101"/>
      <c r="CN50" s="101"/>
      <c r="CO50" s="102"/>
      <c r="CP50" s="103"/>
      <c r="CQ50" s="104"/>
      <c r="CR50" s="105"/>
      <c r="CS50" s="106"/>
      <c r="CU50" s="98"/>
      <c r="CV50" s="98"/>
      <c r="CW50" s="99"/>
      <c r="CX50" s="100"/>
      <c r="CY50" s="101"/>
      <c r="CZ50" s="101"/>
      <c r="DA50" s="102"/>
      <c r="DB50" s="103"/>
      <c r="DC50" s="104"/>
      <c r="DD50" s="105"/>
      <c r="DE50" s="106"/>
      <c r="DG50" s="98"/>
      <c r="DH50" s="98"/>
      <c r="DI50" s="99"/>
      <c r="DJ50" s="100"/>
      <c r="DK50" s="101"/>
      <c r="DL50" s="101"/>
      <c r="DM50" s="102"/>
      <c r="DN50" s="103"/>
      <c r="DO50" s="104"/>
      <c r="DP50" s="105"/>
      <c r="DQ50" s="106"/>
      <c r="DS50" s="98"/>
      <c r="DT50" s="98"/>
      <c r="DU50" s="99"/>
      <c r="DV50" s="100"/>
      <c r="DW50" s="101"/>
      <c r="DX50" s="101"/>
      <c r="DY50" s="102"/>
      <c r="DZ50" s="103"/>
      <c r="EA50" s="104"/>
      <c r="EB50" s="105"/>
      <c r="EC50" s="106"/>
      <c r="EE50" s="98"/>
      <c r="EF50" s="98"/>
      <c r="EG50" s="99"/>
      <c r="EH50" s="100"/>
      <c r="EI50" s="101"/>
      <c r="EJ50" s="101"/>
      <c r="EK50" s="102"/>
      <c r="EL50" s="103"/>
      <c r="EM50" s="104"/>
      <c r="EN50" s="105"/>
      <c r="EO50" s="106"/>
      <c r="EQ50" s="98"/>
      <c r="ER50" s="98"/>
      <c r="ES50" s="99"/>
      <c r="ET50" s="100"/>
      <c r="EU50" s="101"/>
      <c r="EV50" s="101"/>
      <c r="EW50" s="102"/>
      <c r="EX50" s="103"/>
      <c r="EY50" s="104"/>
      <c r="EZ50" s="105"/>
      <c r="FA50" s="106"/>
      <c r="FC50" s="98"/>
      <c r="FD50" s="98"/>
      <c r="FE50" s="99"/>
      <c r="FF50" s="100"/>
      <c r="FG50" s="101"/>
      <c r="FH50" s="101"/>
      <c r="FI50" s="102"/>
      <c r="FJ50" s="103"/>
      <c r="FK50" s="104"/>
      <c r="FL50" s="105"/>
      <c r="FM50" s="106"/>
      <c r="FO50" s="98"/>
      <c r="FP50" s="98"/>
      <c r="FQ50" s="99"/>
      <c r="FR50" s="100"/>
      <c r="FS50" s="101"/>
      <c r="FT50" s="101"/>
      <c r="FU50" s="102"/>
      <c r="FV50" s="103"/>
      <c r="FW50" s="104"/>
      <c r="FX50" s="105"/>
      <c r="FY50" s="106"/>
      <c r="GA50" s="98"/>
      <c r="GB50" s="98"/>
      <c r="GC50" s="99"/>
      <c r="GD50" s="100"/>
      <c r="GE50" s="101"/>
      <c r="GF50" s="101"/>
      <c r="GG50" s="102"/>
      <c r="GH50" s="103"/>
      <c r="GI50" s="104"/>
      <c r="GJ50" s="105"/>
      <c r="GK50" s="106"/>
      <c r="GM50" s="98"/>
      <c r="GN50" s="98"/>
      <c r="GO50" s="99"/>
      <c r="GP50" s="100"/>
      <c r="GQ50" s="101"/>
      <c r="GR50" s="101"/>
      <c r="GS50" s="102"/>
      <c r="GT50" s="103"/>
      <c r="GU50" s="104"/>
      <c r="GV50" s="105"/>
      <c r="GW50" s="106"/>
      <c r="GY50" s="98"/>
      <c r="GZ50" s="98"/>
      <c r="HA50" s="99"/>
      <c r="HB50" s="100"/>
      <c r="HC50" s="101"/>
      <c r="HD50" s="101"/>
      <c r="HE50" s="102"/>
      <c r="HF50" s="103"/>
      <c r="HG50" s="104"/>
      <c r="HH50" s="105"/>
      <c r="HI50" s="106"/>
      <c r="HK50" s="98"/>
      <c r="HL50" s="98"/>
      <c r="HM50" s="99"/>
      <c r="HN50" s="100"/>
      <c r="HO50" s="101"/>
      <c r="HP50" s="101"/>
      <c r="HQ50" s="102"/>
      <c r="HR50" s="103"/>
      <c r="HS50" s="104"/>
      <c r="HT50" s="105"/>
      <c r="HU50" s="106"/>
      <c r="HW50" s="98"/>
      <c r="HX50" s="98"/>
      <c r="HY50" s="99"/>
      <c r="HZ50" s="100"/>
      <c r="IA50" s="101"/>
      <c r="IB50" s="101"/>
      <c r="IC50" s="102"/>
      <c r="ID50" s="103"/>
      <c r="IE50" s="104"/>
      <c r="IF50" s="105"/>
      <c r="IG50" s="106"/>
      <c r="II50" s="98"/>
      <c r="IJ50" s="98"/>
      <c r="IK50" s="99"/>
      <c r="IL50" s="100"/>
      <c r="IM50" s="101"/>
      <c r="IN50" s="101"/>
      <c r="IO50" s="102"/>
      <c r="IP50" s="103"/>
      <c r="IQ50" s="104"/>
      <c r="IR50" s="105"/>
      <c r="IS50" s="106"/>
      <c r="IU50" s="98"/>
      <c r="IV50" s="98"/>
      <c r="IW50" s="99"/>
      <c r="IX50" s="100"/>
      <c r="IY50" s="101"/>
      <c r="IZ50" s="101"/>
      <c r="JA50" s="102"/>
      <c r="JB50" s="103"/>
      <c r="JC50" s="104"/>
      <c r="JD50" s="105"/>
      <c r="JE50" s="106"/>
      <c r="JG50" s="98"/>
      <c r="JH50" s="98"/>
      <c r="JI50" s="99"/>
      <c r="JJ50" s="100"/>
      <c r="JK50" s="101"/>
      <c r="JL50" s="101"/>
      <c r="JM50" s="102"/>
      <c r="JN50" s="103"/>
      <c r="JO50" s="104"/>
      <c r="JP50" s="105"/>
      <c r="JQ50" s="106"/>
      <c r="JS50" s="98"/>
      <c r="JT50" s="98"/>
      <c r="JU50" s="99"/>
      <c r="JV50" s="100"/>
      <c r="JW50" s="101"/>
      <c r="JX50" s="101"/>
      <c r="JY50" s="102"/>
      <c r="JZ50" s="103"/>
      <c r="KA50" s="104"/>
      <c r="KB50" s="105"/>
      <c r="KC50" s="106"/>
      <c r="KE50" s="98"/>
      <c r="KF50" s="98"/>
    </row>
    <row r="51" spans="1:292" ht="13.5" customHeight="1" x14ac:dyDescent="0.25">
      <c r="A51" s="16"/>
      <c r="B51" s="98" t="s">
        <v>1063</v>
      </c>
      <c r="D51" s="229"/>
      <c r="E51" s="99" t="str">
        <f t="shared" ref="E51:E84" si="253">IF(I51="","",E$3)</f>
        <v/>
      </c>
      <c r="F51" s="100" t="str">
        <f t="shared" ref="F51:F84" si="254">IF(I51="","",E$1)</f>
        <v/>
      </c>
      <c r="G51" s="101" t="str">
        <f>IF(I51="","",E$2)</f>
        <v/>
      </c>
      <c r="H51" s="101" t="str">
        <f>IF(I51="","",E$3)</f>
        <v/>
      </c>
      <c r="I51" s="102" t="str">
        <f t="shared" ref="I51:I84" si="255">IF(P51="","",IF(ISNUMBER(SEARCH(":",P51)),MID(P51,FIND(":",P51)+2,FIND("(",P51)-FIND(":",P51)-3),LEFT(P51,FIND("(",P51)-2)))</f>
        <v/>
      </c>
      <c r="J51" s="103" t="str">
        <f t="shared" ref="J51:J84" si="256">IF(P51="","",MID(P51,FIND("(",P51)+1,4))</f>
        <v/>
      </c>
      <c r="K51" s="104" t="str">
        <f t="shared" ref="K51:K84" si="257">IF(ISNUMBER(SEARCH("*female*",P51)),"female",IF(ISNUMBER(SEARCH("*male*",P51)),"male",""))</f>
        <v/>
      </c>
      <c r="L51" s="105" t="str">
        <f>IF(P51="","",IF(ISERROR(MID(P51,FIND("male,",P51)+6,(FIND(")",P51)-(FIND("male,",P51)+6))))=TRUE,"missing/error",MID(P51,FIND("male,",P51)+6,(FIND(")",P51)-(FIND("male,",P51)+6)))))</f>
        <v/>
      </c>
      <c r="M51" s="106" t="str">
        <f t="shared" ref="M51:M84" si="258">IF(I51="","",(MID(I51,(SEARCH("^^",SUBSTITUTE(I51," ","^^",LEN(I51)-LEN(SUBSTITUTE(I51," ","")))))+1,99)&amp;"_"&amp;LEFT(I51,FIND(" ",I51)-1)&amp;"_"&amp;J51))</f>
        <v/>
      </c>
      <c r="O51" s="98"/>
      <c r="P51" s="229"/>
      <c r="Q51" s="99" t="str">
        <f>IF(U51="","",Q$3)</f>
        <v/>
      </c>
      <c r="R51" s="100" t="str">
        <f>IF(U51="","",Q$1)</f>
        <v/>
      </c>
      <c r="S51" s="101" t="str">
        <f>IF(U51="","",Q$2)</f>
        <v/>
      </c>
      <c r="T51" s="101" t="str">
        <f>IF(U51="","",Q$3)</f>
        <v/>
      </c>
      <c r="U51" s="102" t="str">
        <f>IF(AB51="","",IF(ISNUMBER(SEARCH(":",AB51)),MID(AB51,FIND(":",AB51)+2,FIND("(",AB51)-FIND(":",AB51)-3),LEFT(AB51,FIND("(",AB51)-2)))</f>
        <v/>
      </c>
      <c r="V51" s="103" t="str">
        <f>IF(AB51="","",MID(AB51,FIND("(",AB51)+1,4))</f>
        <v/>
      </c>
      <c r="W51" s="104" t="str">
        <f>IF(ISNUMBER(SEARCH("*female*",AB51)),"female",IF(ISNUMBER(SEARCH("*male*",AB51)),"male",""))</f>
        <v/>
      </c>
      <c r="X51" s="105" t="str">
        <f t="shared" si="249"/>
        <v/>
      </c>
      <c r="Y51" s="106" t="str">
        <f>IF(U51="","",(MID(U51,(SEARCH("^^",SUBSTITUTE(U51," ","^^",LEN(U51)-LEN(SUBSTITUTE(U51," ","")))))+1,99)&amp;"_"&amp;LEFT(U51,FIND(" ",U51)-1)&amp;"_"&amp;V51))</f>
        <v/>
      </c>
      <c r="AA51" s="98"/>
      <c r="AB51" s="98"/>
      <c r="AC51" s="99" t="str">
        <f>IF(AG51="","",AC$3)</f>
        <v/>
      </c>
      <c r="AD51" s="100" t="str">
        <f>IF(AG51="","",AC$1)</f>
        <v/>
      </c>
      <c r="AE51" s="101" t="str">
        <f>IF(AG51="","",AC$2)</f>
        <v/>
      </c>
      <c r="AF51" s="101" t="str">
        <f>IF(AG51="","",AC$3)</f>
        <v/>
      </c>
      <c r="AG51" s="102" t="str">
        <f t="shared" si="250"/>
        <v/>
      </c>
      <c r="AH51" s="103" t="str">
        <f t="shared" si="244"/>
        <v/>
      </c>
      <c r="AI51" s="104" t="str">
        <f t="shared" si="245"/>
        <v/>
      </c>
      <c r="AJ51" s="105" t="str">
        <f t="shared" si="251"/>
        <v/>
      </c>
      <c r="AK51" s="106" t="str">
        <f t="shared" si="252"/>
        <v/>
      </c>
      <c r="AM51" s="98"/>
      <c r="AN51" s="98"/>
      <c r="AO51" s="99">
        <f t="shared" si="12"/>
        <v>44912</v>
      </c>
      <c r="AP51" s="100" t="str">
        <f>IF(AS51="","",AO$1)</f>
        <v>Martin I</v>
      </c>
      <c r="AQ51" s="101">
        <f t="shared" si="13"/>
        <v>44009</v>
      </c>
      <c r="AR51" s="101">
        <f t="shared" si="14"/>
        <v>44912</v>
      </c>
      <c r="AS51" s="102" t="str">
        <f>IF(AZ51="","",IF(ISNUMBER(SEARCH(":",AZ51)),MID(AZ51,FIND(":",AZ51)+2,FIND("(",AZ51)-FIND(":",AZ51)-3),LEFT(AZ51,FIND("(",AZ51)-2)))</f>
        <v>Leo Varadkar</v>
      </c>
      <c r="AT51" s="103" t="str">
        <f>IF(AZ51="","",MID(AZ51,FIND("(",AZ51)+1,4))</f>
        <v>1979</v>
      </c>
      <c r="AU51" s="104" t="str">
        <f>IF(ISNUMBER(SEARCH("*female*",AZ51)),"female",IF(ISNUMBER(SEARCH("*male*",AZ51)),"male",""))</f>
        <v>male</v>
      </c>
      <c r="AV51" s="105" t="str">
        <f>IF(AZ51="","",IF(ISERROR(MID(AZ51,FIND("male,",AZ51)+6,(FIND(")",AZ51)-(FIND("male,",AZ51)+6))))=TRUE,"missing/error",MID(AZ51,FIND("male,",AZ51)+6,(FIND(")",AZ51)-(FIND("male,",AZ51)+6)))))</f>
        <v>ie_fg01</v>
      </c>
      <c r="AW51" s="106" t="str">
        <f>IF(AS51="","",(MID(AS51,(SEARCH("^^",SUBSTITUTE(AS51," ","^^",LEN(AS51)-LEN(SUBSTITUTE(AS51," ","")))))+1,99)&amp;"_"&amp;LEFT(AS51,FIND(" ",AS51)-1)&amp;"_"&amp;AT51))</f>
        <v>Varadkar_Leo_1979</v>
      </c>
      <c r="AY51" s="98"/>
      <c r="AZ51" s="98" t="s">
        <v>995</v>
      </c>
      <c r="BA51" s="99">
        <f t="shared" si="235"/>
        <v>45291</v>
      </c>
      <c r="BB51" s="100" t="str">
        <f t="shared" si="236"/>
        <v>Varadkar II</v>
      </c>
      <c r="BC51" s="101">
        <f t="shared" si="237"/>
        <v>44912</v>
      </c>
      <c r="BD51" s="101">
        <f t="shared" si="238"/>
        <v>45291</v>
      </c>
      <c r="BE51" s="102" t="str">
        <f t="shared" si="239"/>
        <v>Simon Coveney</v>
      </c>
      <c r="BF51" s="103" t="str">
        <f t="shared" si="240"/>
        <v>1972</v>
      </c>
      <c r="BG51" s="104" t="str">
        <f t="shared" si="241"/>
        <v>male</v>
      </c>
      <c r="BH51" s="105" t="str">
        <f t="shared" si="242"/>
        <v>ie_fg01</v>
      </c>
      <c r="BI51" s="106" t="str">
        <f t="shared" si="243"/>
        <v>Coveney_Simon_1972</v>
      </c>
      <c r="BK51" s="98"/>
      <c r="BL51" s="229" t="s">
        <v>720</v>
      </c>
      <c r="BM51" s="99" t="str">
        <f>IF(BQ51="","",BM$3)</f>
        <v/>
      </c>
      <c r="BN51" s="100" t="str">
        <f>IF(BQ51="","",BM$1)</f>
        <v/>
      </c>
      <c r="BO51" s="101" t="str">
        <f>IF(BQ51="","",BM$2)</f>
        <v/>
      </c>
      <c r="BP51" s="101" t="str">
        <f>IF(BQ51="","",BM$3)</f>
        <v/>
      </c>
      <c r="BQ51" s="102" t="str">
        <f>IF(BX51="","",IF(ISNUMBER(SEARCH(":",BX51)),MID(BX51,FIND(":",BX51)+2,FIND("(",BX51)-FIND(":",BX51)-3),LEFT(BX51,FIND("(",BX51)-2)))</f>
        <v/>
      </c>
      <c r="BR51" s="103" t="str">
        <f>IF(BX51="","",MID(BX51,FIND("(",BX51)+1,4))</f>
        <v/>
      </c>
      <c r="BS51" s="104" t="str">
        <f>IF(ISNUMBER(SEARCH("*female*",BX51)),"female",IF(ISNUMBER(SEARCH("*male*",BX51)),"male",""))</f>
        <v/>
      </c>
      <c r="BT51" s="105" t="str">
        <f>IF(BX51="","",IF(ISERROR(MID(BX51,FIND("male,",BX51)+6,(FIND(")",BX51)-(FIND("male,",BX51)+6))))=TRUE,"missing/error",MID(BX51,FIND("male,",BX51)+6,(FIND(")",BX51)-(FIND("male,",BX51)+6)))))</f>
        <v/>
      </c>
      <c r="BU51" s="106" t="str">
        <f>IF(BQ51="","",(MID(BQ51,(SEARCH("^^",SUBSTITUTE(BQ51," ","^^",LEN(BQ51)-LEN(SUBSTITUTE(BQ51," ","")))))+1,99)&amp;"_"&amp;LEFT(BQ51,FIND(" ",BQ51)-1)&amp;"_"&amp;BR51))</f>
        <v/>
      </c>
      <c r="BW51" s="98"/>
      <c r="BX51" s="98"/>
      <c r="BY51" s="99" t="str">
        <f>IF(CC51="","",BY$3)</f>
        <v/>
      </c>
      <c r="BZ51" s="100" t="str">
        <f>IF(CC51="","",BY$1)</f>
        <v/>
      </c>
      <c r="CA51" s="101" t="str">
        <f>IF(CC51="","",BY$2)</f>
        <v/>
      </c>
      <c r="CB51" s="101" t="str">
        <f>IF(CC51="","",BY$3)</f>
        <v/>
      </c>
      <c r="CC51" s="102" t="str">
        <f>IF(CJ51="","",IF(ISNUMBER(SEARCH(":",CJ51)),MID(CJ51,FIND(":",CJ51)+2,FIND("(",CJ51)-FIND(":",CJ51)-3),LEFT(CJ51,FIND("(",CJ51)-2)))</f>
        <v/>
      </c>
      <c r="CD51" s="103" t="str">
        <f>IF(CJ51="","",MID(CJ51,FIND("(",CJ51)+1,4))</f>
        <v/>
      </c>
      <c r="CE51" s="104" t="str">
        <f>IF(ISNUMBER(SEARCH("*female*",CJ51)),"female",IF(ISNUMBER(SEARCH("*male*",CJ51)),"male",""))</f>
        <v/>
      </c>
      <c r="CF51" s="105" t="str">
        <f>IF(CJ51="","",IF(ISERROR(MID(CJ51,FIND("male,",CJ51)+6,(FIND(")",CJ51)-(FIND("male,",CJ51)+6))))=TRUE,"missing/error",MID(CJ51,FIND("male,",CJ51)+6,(FIND(")",CJ51)-(FIND("male,",CJ51)+6)))))</f>
        <v/>
      </c>
      <c r="CG51" s="106" t="str">
        <f>IF(CC51="","",(MID(CC51,(SEARCH("^^",SUBSTITUTE(CC51," ","^^",LEN(CC51)-LEN(SUBSTITUTE(CC51," ","")))))+1,99)&amp;"_"&amp;LEFT(CC51,FIND(" ",CC51)-1)&amp;"_"&amp;CD51))</f>
        <v/>
      </c>
      <c r="CI51" s="98"/>
      <c r="CJ51" s="98"/>
      <c r="CK51" s="99" t="str">
        <f>IF(CO51="","",CK$3)</f>
        <v/>
      </c>
      <c r="CL51" s="100" t="str">
        <f>IF(CO51="","",CK$1)</f>
        <v/>
      </c>
      <c r="CM51" s="101" t="str">
        <f>IF(CO51="","",CK$2)</f>
        <v/>
      </c>
      <c r="CN51" s="101" t="str">
        <f>IF(CO51="","",CK$3)</f>
        <v/>
      </c>
      <c r="CO51" s="102" t="str">
        <f>IF(CV51="","",IF(ISNUMBER(SEARCH(":",CV51)),MID(CV51,FIND(":",CV51)+2,FIND("(",CV51)-FIND(":",CV51)-3),LEFT(CV51,FIND("(",CV51)-2)))</f>
        <v/>
      </c>
      <c r="CP51" s="103" t="str">
        <f>IF(CV51="","",MID(CV51,FIND("(",CV51)+1,4))</f>
        <v/>
      </c>
      <c r="CQ51" s="104" t="str">
        <f>IF(ISNUMBER(SEARCH("*female*",CV51)),"female",IF(ISNUMBER(SEARCH("*male*",CV51)),"male",""))</f>
        <v/>
      </c>
      <c r="CR51" s="105" t="str">
        <f>IF(CV51="","",IF(ISERROR(MID(CV51,FIND("male,",CV51)+6,(FIND(")",CV51)-(FIND("male,",CV51)+6))))=TRUE,"missing/error",MID(CV51,FIND("male,",CV51)+6,(FIND(")",CV51)-(FIND("male,",CV51)+6)))))</f>
        <v/>
      </c>
      <c r="CS51" s="106" t="str">
        <f>IF(CO51="","",(MID(CO51,(SEARCH("^^",SUBSTITUTE(CO51," ","^^",LEN(CO51)-LEN(SUBSTITUTE(CO51," ","")))))+1,99)&amp;"_"&amp;LEFT(CO51,FIND(" ",CO51)-1)&amp;"_"&amp;CP51))</f>
        <v/>
      </c>
      <c r="CU51" s="98"/>
      <c r="CV51" s="98"/>
      <c r="CW51" s="99" t="str">
        <f>IF(DA51="","",CW$3)</f>
        <v/>
      </c>
      <c r="CX51" s="100" t="str">
        <f>IF(DA51="","",CW$1)</f>
        <v/>
      </c>
      <c r="CY51" s="101" t="str">
        <f>IF(DA51="","",CW$2)</f>
        <v/>
      </c>
      <c r="CZ51" s="101" t="str">
        <f>IF(DA51="","",CW$3)</f>
        <v/>
      </c>
      <c r="DA51" s="102" t="str">
        <f>IF(DH51="","",IF(ISNUMBER(SEARCH(":",DH51)),MID(DH51,FIND(":",DH51)+2,FIND("(",DH51)-FIND(":",DH51)-3),LEFT(DH51,FIND("(",DH51)-2)))</f>
        <v/>
      </c>
      <c r="DB51" s="103" t="str">
        <f>IF(DH51="","",MID(DH51,FIND("(",DH51)+1,4))</f>
        <v/>
      </c>
      <c r="DC51" s="104" t="str">
        <f>IF(ISNUMBER(SEARCH("*female*",DH51)),"female",IF(ISNUMBER(SEARCH("*male*",DH51)),"male",""))</f>
        <v/>
      </c>
      <c r="DD51" s="105" t="str">
        <f>IF(DH51="","",IF(ISERROR(MID(DH51,FIND("male,",DH51)+6,(FIND(")",DH51)-(FIND("male,",DH51)+6))))=TRUE,"missing/error",MID(DH51,FIND("male,",DH51)+6,(FIND(")",DH51)-(FIND("male,",DH51)+6)))))</f>
        <v/>
      </c>
      <c r="DE51" s="106" t="str">
        <f>IF(DA51="","",(MID(DA51,(SEARCH("^^",SUBSTITUTE(DA51," ","^^",LEN(DA51)-LEN(SUBSTITUTE(DA51," ","")))))+1,99)&amp;"_"&amp;LEFT(DA51,FIND(" ",DA51)-1)&amp;"_"&amp;DB51))</f>
        <v/>
      </c>
      <c r="DG51" s="98"/>
      <c r="DH51" s="98"/>
      <c r="DI51" s="99" t="str">
        <f>IF(DM51="","",DI$3)</f>
        <v/>
      </c>
      <c r="DJ51" s="100" t="str">
        <f>IF(DM51="","",DI$1)</f>
        <v/>
      </c>
      <c r="DK51" s="101" t="str">
        <f>IF(DM51="","",DI$2)</f>
        <v/>
      </c>
      <c r="DL51" s="101" t="str">
        <f>IF(DM51="","",DI$3)</f>
        <v/>
      </c>
      <c r="DM51" s="102" t="str">
        <f>IF(DT51="","",IF(ISNUMBER(SEARCH(":",DT51)),MID(DT51,FIND(":",DT51)+2,FIND("(",DT51)-FIND(":",DT51)-3),LEFT(DT51,FIND("(",DT51)-2)))</f>
        <v/>
      </c>
      <c r="DN51" s="103" t="str">
        <f>IF(DT51="","",MID(DT51,FIND("(",DT51)+1,4))</f>
        <v/>
      </c>
      <c r="DO51" s="104" t="str">
        <f>IF(ISNUMBER(SEARCH("*female*",DT51)),"female",IF(ISNUMBER(SEARCH("*male*",DT51)),"male",""))</f>
        <v/>
      </c>
      <c r="DP51" s="105" t="str">
        <f>IF(DT51="","",IF(ISERROR(MID(DT51,FIND("male,",DT51)+6,(FIND(")",DT51)-(FIND("male,",DT51)+6))))=TRUE,"missing/error",MID(DT51,FIND("male,",DT51)+6,(FIND(")",DT51)-(FIND("male,",DT51)+6)))))</f>
        <v/>
      </c>
      <c r="DQ51" s="106" t="str">
        <f>IF(DM51="","",(MID(DM51,(SEARCH("^^",SUBSTITUTE(DM51," ","^^",LEN(DM51)-LEN(SUBSTITUTE(DM51," ","")))))+1,99)&amp;"_"&amp;LEFT(DM51,FIND(" ",DM51)-1)&amp;"_"&amp;DN51))</f>
        <v/>
      </c>
      <c r="DS51" s="98"/>
      <c r="DT51" s="98"/>
      <c r="DU51" s="99" t="str">
        <f>IF(DY51="","",DU$3)</f>
        <v/>
      </c>
      <c r="DV51" s="100" t="str">
        <f>IF(DY51="","",DU$1)</f>
        <v/>
      </c>
      <c r="DW51" s="101" t="str">
        <f>IF(DY51="","",DU$2)</f>
        <v/>
      </c>
      <c r="DX51" s="101" t="str">
        <f>IF(DY51="","",DU$3)</f>
        <v/>
      </c>
      <c r="DY51" s="102" t="str">
        <f>IF(EF51="","",IF(ISNUMBER(SEARCH(":",EF51)),MID(EF51,FIND(":",EF51)+2,FIND("(",EF51)-FIND(":",EF51)-3),LEFT(EF51,FIND("(",EF51)-2)))</f>
        <v/>
      </c>
      <c r="DZ51" s="103" t="str">
        <f>IF(EF51="","",MID(EF51,FIND("(",EF51)+1,4))</f>
        <v/>
      </c>
      <c r="EA51" s="104" t="str">
        <f>IF(ISNUMBER(SEARCH("*female*",EF51)),"female",IF(ISNUMBER(SEARCH("*male*",EF51)),"male",""))</f>
        <v/>
      </c>
      <c r="EB51" s="105" t="str">
        <f>IF(EF51="","",IF(ISERROR(MID(EF51,FIND("male,",EF51)+6,(FIND(")",EF51)-(FIND("male,",EF51)+6))))=TRUE,"missing/error",MID(EF51,FIND("male,",EF51)+6,(FIND(")",EF51)-(FIND("male,",EF51)+6)))))</f>
        <v/>
      </c>
      <c r="EC51" s="106" t="str">
        <f>IF(DY51="","",(MID(DY51,(SEARCH("^^",SUBSTITUTE(DY51," ","^^",LEN(DY51)-LEN(SUBSTITUTE(DY51," ","")))))+1,99)&amp;"_"&amp;LEFT(DY51,FIND(" ",DY51)-1)&amp;"_"&amp;DZ51))</f>
        <v/>
      </c>
      <c r="EE51" s="98"/>
      <c r="EF51" s="98"/>
      <c r="EG51" s="99" t="str">
        <f>IF(EK51="","",EG$3)</f>
        <v/>
      </c>
      <c r="EH51" s="100" t="str">
        <f>IF(EK51="","",EG$1)</f>
        <v/>
      </c>
      <c r="EI51" s="101" t="str">
        <f>IF(EK51="","",EG$2)</f>
        <v/>
      </c>
      <c r="EJ51" s="101" t="str">
        <f>IF(EK51="","",EG$3)</f>
        <v/>
      </c>
      <c r="EK51" s="102" t="str">
        <f>IF(ER51="","",IF(ISNUMBER(SEARCH(":",ER51)),MID(ER51,FIND(":",ER51)+2,FIND("(",ER51)-FIND(":",ER51)-3),LEFT(ER51,FIND("(",ER51)-2)))</f>
        <v/>
      </c>
      <c r="EL51" s="103" t="str">
        <f>IF(ER51="","",MID(ER51,FIND("(",ER51)+1,4))</f>
        <v/>
      </c>
      <c r="EM51" s="104" t="str">
        <f>IF(ISNUMBER(SEARCH("*female*",ER51)),"female",IF(ISNUMBER(SEARCH("*male*",ER51)),"male",""))</f>
        <v/>
      </c>
      <c r="EN51" s="105" t="str">
        <f>IF(ER51="","",IF(ISERROR(MID(ER51,FIND("male,",ER51)+6,(FIND(")",ER51)-(FIND("male,",ER51)+6))))=TRUE,"missing/error",MID(ER51,FIND("male,",ER51)+6,(FIND(")",ER51)-(FIND("male,",ER51)+6)))))</f>
        <v/>
      </c>
      <c r="EO51" s="106" t="str">
        <f>IF(EK51="","",(MID(EK51,(SEARCH("^^",SUBSTITUTE(EK51," ","^^",LEN(EK51)-LEN(SUBSTITUTE(EK51," ","")))))+1,99)&amp;"_"&amp;LEFT(EK51,FIND(" ",EK51)-1)&amp;"_"&amp;EL51))</f>
        <v/>
      </c>
      <c r="EQ51" s="98"/>
      <c r="ER51" s="98"/>
      <c r="ES51" s="99" t="str">
        <f>IF(EW51="","",ES$3)</f>
        <v/>
      </c>
      <c r="ET51" s="100" t="str">
        <f>IF(EW51="","",ES$1)</f>
        <v/>
      </c>
      <c r="EU51" s="101" t="str">
        <f>IF(EW51="","",ES$2)</f>
        <v/>
      </c>
      <c r="EV51" s="101" t="str">
        <f>IF(EW51="","",ES$3)</f>
        <v/>
      </c>
      <c r="EW51" s="102" t="str">
        <f>IF(FD51="","",IF(ISNUMBER(SEARCH(":",FD51)),MID(FD51,FIND(":",FD51)+2,FIND("(",FD51)-FIND(":",FD51)-3),LEFT(FD51,FIND("(",FD51)-2)))</f>
        <v/>
      </c>
      <c r="EX51" s="103" t="str">
        <f>IF(FD51="","",MID(FD51,FIND("(",FD51)+1,4))</f>
        <v/>
      </c>
      <c r="EY51" s="104" t="str">
        <f>IF(ISNUMBER(SEARCH("*female*",FD51)),"female",IF(ISNUMBER(SEARCH("*male*",FD51)),"male",""))</f>
        <v/>
      </c>
      <c r="EZ51" s="105" t="str">
        <f>IF(FD51="","",IF(ISERROR(MID(FD51,FIND("male,",FD51)+6,(FIND(")",FD51)-(FIND("male,",FD51)+6))))=TRUE,"missing/error",MID(FD51,FIND("male,",FD51)+6,(FIND(")",FD51)-(FIND("male,",FD51)+6)))))</f>
        <v/>
      </c>
      <c r="FA51" s="106" t="str">
        <f>IF(EW51="","",(MID(EW51,(SEARCH("^^",SUBSTITUTE(EW51," ","^^",LEN(EW51)-LEN(SUBSTITUTE(EW51," ","")))))+1,99)&amp;"_"&amp;LEFT(EW51,FIND(" ",EW51)-1)&amp;"_"&amp;EX51))</f>
        <v/>
      </c>
      <c r="FC51" s="98"/>
      <c r="FD51" s="98"/>
      <c r="FE51" s="99" t="str">
        <f>IF(FI51="","",FE$3)</f>
        <v/>
      </c>
      <c r="FF51" s="100" t="str">
        <f>IF(FI51="","",FE$1)</f>
        <v/>
      </c>
      <c r="FG51" s="101" t="str">
        <f>IF(FI51="","",FE$2)</f>
        <v/>
      </c>
      <c r="FH51" s="101" t="str">
        <f>IF(FI51="","",FE$3)</f>
        <v/>
      </c>
      <c r="FI51" s="102" t="str">
        <f>IF(FP51="","",IF(ISNUMBER(SEARCH(":",FP51)),MID(FP51,FIND(":",FP51)+2,FIND("(",FP51)-FIND(":",FP51)-3),LEFT(FP51,FIND("(",FP51)-2)))</f>
        <v/>
      </c>
      <c r="FJ51" s="103" t="str">
        <f>IF(FP51="","",MID(FP51,FIND("(",FP51)+1,4))</f>
        <v/>
      </c>
      <c r="FK51" s="104" t="str">
        <f>IF(ISNUMBER(SEARCH("*female*",FP51)),"female",IF(ISNUMBER(SEARCH("*male*",FP51)),"male",""))</f>
        <v/>
      </c>
      <c r="FL51" s="105" t="str">
        <f>IF(FP51="","",IF(ISERROR(MID(FP51,FIND("male,",FP51)+6,(FIND(")",FP51)-(FIND("male,",FP51)+6))))=TRUE,"missing/error",MID(FP51,FIND("male,",FP51)+6,(FIND(")",FP51)-(FIND("male,",FP51)+6)))))</f>
        <v/>
      </c>
      <c r="FM51" s="106" t="str">
        <f>IF(FI51="","",(MID(FI51,(SEARCH("^^",SUBSTITUTE(FI51," ","^^",LEN(FI51)-LEN(SUBSTITUTE(FI51," ","")))))+1,99)&amp;"_"&amp;LEFT(FI51,FIND(" ",FI51)-1)&amp;"_"&amp;FJ51))</f>
        <v/>
      </c>
      <c r="FO51" s="98"/>
      <c r="FP51" s="98"/>
      <c r="FQ51" s="99" t="str">
        <f>IF(FU51="","",#REF!)</f>
        <v/>
      </c>
      <c r="FR51" s="100" t="str">
        <f>IF(FU51="","",FQ$1)</f>
        <v/>
      </c>
      <c r="FS51" s="101" t="str">
        <f>IF(FU51="","",FQ$2)</f>
        <v/>
      </c>
      <c r="FT51" s="101" t="str">
        <f>IF(FU51="","",FQ$3)</f>
        <v/>
      </c>
      <c r="FU51" s="102" t="str">
        <f>IF(GB51="","",IF(ISNUMBER(SEARCH(":",GB51)),MID(GB51,FIND(":",GB51)+2,FIND("(",GB51)-FIND(":",GB51)-3),LEFT(GB51,FIND("(",GB51)-2)))</f>
        <v/>
      </c>
      <c r="FV51" s="103" t="str">
        <f>IF(GB51="","",MID(GB51,FIND("(",GB51)+1,4))</f>
        <v/>
      </c>
      <c r="FW51" s="104" t="str">
        <f>IF(ISNUMBER(SEARCH("*female*",GB51)),"female",IF(ISNUMBER(SEARCH("*male*",GB51)),"male",""))</f>
        <v/>
      </c>
      <c r="FX51" s="105" t="str">
        <f>IF(GB51="","",IF(ISERROR(MID(GB51,FIND("male,",GB51)+6,(FIND(")",GB51)-(FIND("male,",GB51)+6))))=TRUE,"missing/error",MID(GB51,FIND("male,",GB51)+6,(FIND(")",GB51)-(FIND("male,",GB51)+6)))))</f>
        <v/>
      </c>
      <c r="FY51" s="106" t="str">
        <f>IF(FU51="","",(MID(FU51,(SEARCH("^^",SUBSTITUTE(FU51," ","^^",LEN(FU51)-LEN(SUBSTITUTE(FU51," ","")))))+1,99)&amp;"_"&amp;LEFT(FU51,FIND(" ",FU51)-1)&amp;"_"&amp;FV51))</f>
        <v/>
      </c>
      <c r="GA51" s="98"/>
      <c r="GB51" s="98"/>
      <c r="GC51" s="99" t="str">
        <f>IF(GG51="","",GC$3)</f>
        <v/>
      </c>
      <c r="GD51" s="100" t="str">
        <f>IF(GG51="","",GC$1)</f>
        <v/>
      </c>
      <c r="GE51" s="101" t="str">
        <f>IF(GG51="","",GC$2)</f>
        <v/>
      </c>
      <c r="GF51" s="101" t="str">
        <f>IF(GG51="","",GC$3)</f>
        <v/>
      </c>
      <c r="GG51" s="102" t="str">
        <f>IF(GN51="","",IF(ISNUMBER(SEARCH(":",GN51)),MID(GN51,FIND(":",GN51)+2,FIND("(",GN51)-FIND(":",GN51)-3),LEFT(GN51,FIND("(",GN51)-2)))</f>
        <v/>
      </c>
      <c r="GH51" s="103" t="str">
        <f>IF(GN51="","",MID(GN51,FIND("(",GN51)+1,4))</f>
        <v/>
      </c>
      <c r="GI51" s="104" t="str">
        <f>IF(ISNUMBER(SEARCH("*female*",GN51)),"female",IF(ISNUMBER(SEARCH("*male*",GN51)),"male",""))</f>
        <v/>
      </c>
      <c r="GJ51" s="105" t="str">
        <f>IF(GN51="","",IF(ISERROR(MID(GN51,FIND("male,",GN51)+6,(FIND(")",GN51)-(FIND("male,",GN51)+6))))=TRUE,"missing/error",MID(GN51,FIND("male,",GN51)+6,(FIND(")",GN51)-(FIND("male,",GN51)+6)))))</f>
        <v/>
      </c>
      <c r="GK51" s="106" t="str">
        <f>IF(GG51="","",(MID(GG51,(SEARCH("^^",SUBSTITUTE(GG51," ","^^",LEN(GG51)-LEN(SUBSTITUTE(GG51," ","")))))+1,99)&amp;"_"&amp;LEFT(GG51,FIND(" ",GG51)-1)&amp;"_"&amp;GH51))</f>
        <v/>
      </c>
      <c r="GM51" s="98"/>
      <c r="GN51" s="98"/>
      <c r="GO51" s="99" t="str">
        <f>IF(GS51="","",GO$3)</f>
        <v/>
      </c>
      <c r="GP51" s="100" t="str">
        <f>IF(GS51="","",GO$1)</f>
        <v/>
      </c>
      <c r="GQ51" s="101" t="str">
        <f>IF(GS51="","",GO$2)</f>
        <v/>
      </c>
      <c r="GR51" s="101" t="str">
        <f>IF(GS51="","",GO$3)</f>
        <v/>
      </c>
      <c r="GS51" s="102" t="str">
        <f>IF(GZ51="","",IF(ISNUMBER(SEARCH(":",GZ51)),MID(GZ51,FIND(":",GZ51)+2,FIND("(",GZ51)-FIND(":",GZ51)-3),LEFT(GZ51,FIND("(",GZ51)-2)))</f>
        <v/>
      </c>
      <c r="GT51" s="103" t="str">
        <f>IF(GZ51="","",MID(GZ51,FIND("(",GZ51)+1,4))</f>
        <v/>
      </c>
      <c r="GU51" s="104" t="str">
        <f>IF(ISNUMBER(SEARCH("*female*",GZ51)),"female",IF(ISNUMBER(SEARCH("*male*",GZ51)),"male",""))</f>
        <v/>
      </c>
      <c r="GV51" s="105" t="str">
        <f>IF(GZ51="","",IF(ISERROR(MID(GZ51,FIND("male,",GZ51)+6,(FIND(")",GZ51)-(FIND("male,",GZ51)+6))))=TRUE,"missing/error",MID(GZ51,FIND("male,",GZ51)+6,(FIND(")",GZ51)-(FIND("male,",GZ51)+6)))))</f>
        <v/>
      </c>
      <c r="GW51" s="106" t="str">
        <f>IF(GS51="","",(MID(GS51,(SEARCH("^^",SUBSTITUTE(GS51," ","^^",LEN(GS51)-LEN(SUBSTITUTE(GS51," ","")))))+1,99)&amp;"_"&amp;LEFT(GS51,FIND(" ",GS51)-1)&amp;"_"&amp;GT51))</f>
        <v/>
      </c>
      <c r="GY51" s="98"/>
      <c r="GZ51" s="98"/>
      <c r="HA51" s="99" t="str">
        <f>IF(HE51="","",HA$3)</f>
        <v/>
      </c>
      <c r="HB51" s="100" t="str">
        <f>IF(HE51="","",HA$1)</f>
        <v/>
      </c>
      <c r="HC51" s="101" t="str">
        <f>IF(HE51="","",HA$2)</f>
        <v/>
      </c>
      <c r="HD51" s="101" t="str">
        <f>IF(HE51="","",HA$3)</f>
        <v/>
      </c>
      <c r="HE51" s="102" t="str">
        <f>IF(HL51="","",IF(ISNUMBER(SEARCH(":",HL51)),MID(HL51,FIND(":",HL51)+2,FIND("(",HL51)-FIND(":",HL51)-3),LEFT(HL51,FIND("(",HL51)-2)))</f>
        <v/>
      </c>
      <c r="HF51" s="103" t="str">
        <f>IF(HL51="","",MID(HL51,FIND("(",HL51)+1,4))</f>
        <v/>
      </c>
      <c r="HG51" s="104" t="str">
        <f>IF(ISNUMBER(SEARCH("*female*",HL51)),"female",IF(ISNUMBER(SEARCH("*male*",HL51)),"male",""))</f>
        <v/>
      </c>
      <c r="HH51" s="105" t="str">
        <f>IF(HL51="","",IF(ISERROR(MID(HL51,FIND("male,",HL51)+6,(FIND(")",HL51)-(FIND("male,",HL51)+6))))=TRUE,"missing/error",MID(HL51,FIND("male,",HL51)+6,(FIND(")",HL51)-(FIND("male,",HL51)+6)))))</f>
        <v/>
      </c>
      <c r="HI51" s="106" t="str">
        <f>IF(HE51="","",(MID(HE51,(SEARCH("^^",SUBSTITUTE(HE51," ","^^",LEN(HE51)-LEN(SUBSTITUTE(HE51," ","")))))+1,99)&amp;"_"&amp;LEFT(HE51,FIND(" ",HE51)-1)&amp;"_"&amp;HF51))</f>
        <v/>
      </c>
      <c r="HK51" s="98"/>
      <c r="HL51" s="98" t="s">
        <v>291</v>
      </c>
      <c r="HM51" s="99" t="str">
        <f>IF(HQ51="","",HM$3)</f>
        <v/>
      </c>
      <c r="HN51" s="100" t="str">
        <f>IF(HQ51="","",HM$1)</f>
        <v/>
      </c>
      <c r="HO51" s="101" t="str">
        <f>IF(HQ51="","",HM$2)</f>
        <v/>
      </c>
      <c r="HP51" s="101" t="str">
        <f>IF(HQ51="","",HM$3)</f>
        <v/>
      </c>
      <c r="HQ51" s="102" t="str">
        <f>IF(HX51="","",IF(ISNUMBER(SEARCH(":",HX51)),MID(HX51,FIND(":",HX51)+2,FIND("(",HX51)-FIND(":",HX51)-3),LEFT(HX51,FIND("(",HX51)-2)))</f>
        <v/>
      </c>
      <c r="HR51" s="103" t="str">
        <f>IF(HX51="","",MID(HX51,FIND("(",HX51)+1,4))</f>
        <v/>
      </c>
      <c r="HS51" s="104" t="str">
        <f>IF(ISNUMBER(SEARCH("*female*",HX51)),"female",IF(ISNUMBER(SEARCH("*male*",HX51)),"male",""))</f>
        <v/>
      </c>
      <c r="HT51" s="105" t="str">
        <f>IF(HX51="","",IF(ISERROR(MID(HX51,FIND("male,",HX51)+6,(FIND(")",HX51)-(FIND("male,",HX51)+6))))=TRUE,"missing/error",MID(HX51,FIND("male,",HX51)+6,(FIND(")",HX51)-(FIND("male,",HX51)+6)))))</f>
        <v/>
      </c>
      <c r="HU51" s="106" t="str">
        <f>IF(HQ51="","",(MID(HQ51,(SEARCH("^^",SUBSTITUTE(HQ51," ","^^",LEN(HQ51)-LEN(SUBSTITUTE(HQ51," ","")))))+1,99)&amp;"_"&amp;LEFT(HQ51,FIND(" ",HQ51)-1)&amp;"_"&amp;HR51))</f>
        <v/>
      </c>
      <c r="HW51" s="98"/>
      <c r="HX51" s="98"/>
      <c r="HY51" s="99" t="str">
        <f>IF(IC51="","",HY$3)</f>
        <v/>
      </c>
      <c r="HZ51" s="100" t="str">
        <f>IF(IC51="","",HY$1)</f>
        <v/>
      </c>
      <c r="IA51" s="101" t="str">
        <f>IF(IC51="","",HY$2)</f>
        <v/>
      </c>
      <c r="IB51" s="101" t="str">
        <f>IF(IC51="","",HY$3)</f>
        <v/>
      </c>
      <c r="IC51" s="102" t="str">
        <f>IF(IJ51="","",IF(ISNUMBER(SEARCH(":",IJ51)),MID(IJ51,FIND(":",IJ51)+2,FIND("(",IJ51)-FIND(":",IJ51)-3),LEFT(IJ51,FIND("(",IJ51)-2)))</f>
        <v/>
      </c>
      <c r="ID51" s="103" t="str">
        <f>IF(IJ51="","",MID(IJ51,FIND("(",IJ51)+1,4))</f>
        <v/>
      </c>
      <c r="IE51" s="104" t="str">
        <f>IF(ISNUMBER(SEARCH("*female*",IJ51)),"female",IF(ISNUMBER(SEARCH("*male*",IJ51)),"male",""))</f>
        <v/>
      </c>
      <c r="IF51" s="105" t="str">
        <f>IF(IJ51="","",IF(ISERROR(MID(IJ51,FIND("male,",IJ51)+6,(FIND(")",IJ51)-(FIND("male,",IJ51)+6))))=TRUE,"missing/error",MID(IJ51,FIND("male,",IJ51)+6,(FIND(")",IJ51)-(FIND("male,",IJ51)+6)))))</f>
        <v/>
      </c>
      <c r="IG51" s="106" t="str">
        <f>IF(IC51="","",(MID(IC51,(SEARCH("^^",SUBSTITUTE(IC51," ","^^",LEN(IC51)-LEN(SUBSTITUTE(IC51," ","")))))+1,99)&amp;"_"&amp;LEFT(IC51,FIND(" ",IC51)-1)&amp;"_"&amp;ID51))</f>
        <v/>
      </c>
      <c r="II51" s="98"/>
      <c r="IJ51" s="98"/>
      <c r="IK51" s="99" t="str">
        <f>IF(IO51="","",IK$3)</f>
        <v/>
      </c>
      <c r="IL51" s="100" t="str">
        <f>IF(IO51="","",IK$1)</f>
        <v/>
      </c>
      <c r="IM51" s="101" t="str">
        <f>IF(IO51="","",IK$2)</f>
        <v/>
      </c>
      <c r="IN51" s="101" t="str">
        <f>IF(IO51="","",IK$3)</f>
        <v/>
      </c>
      <c r="IO51" s="102" t="str">
        <f>IF(IV51="","",IF(ISNUMBER(SEARCH(":",IV51)),MID(IV51,FIND(":",IV51)+2,FIND("(",IV51)-FIND(":",IV51)-3),LEFT(IV51,FIND("(",IV51)-2)))</f>
        <v/>
      </c>
      <c r="IP51" s="103" t="str">
        <f>IF(IV51="","",MID(IV51,FIND("(",IV51)+1,4))</f>
        <v/>
      </c>
      <c r="IQ51" s="104" t="str">
        <f>IF(ISNUMBER(SEARCH("*female*",IV51)),"female",IF(ISNUMBER(SEARCH("*male*",IV51)),"male",""))</f>
        <v/>
      </c>
      <c r="IR51" s="105" t="str">
        <f>IF(IV51="","",IF(ISERROR(MID(IV51,FIND("male,",IV51)+6,(FIND(")",IV51)-(FIND("male,",IV51)+6))))=TRUE,"missing/error",MID(IV51,FIND("male,",IV51)+6,(FIND(")",IV51)-(FIND("male,",IV51)+6)))))</f>
        <v/>
      </c>
      <c r="IS51" s="106" t="str">
        <f>IF(IO51="","",(MID(IO51,(SEARCH("^^",SUBSTITUTE(IO51," ","^^",LEN(IO51)-LEN(SUBSTITUTE(IO51," ","")))))+1,99)&amp;"_"&amp;LEFT(IO51,FIND(" ",IO51)-1)&amp;"_"&amp;IP51))</f>
        <v/>
      </c>
      <c r="IU51" s="98"/>
      <c r="IV51" s="98"/>
      <c r="IW51" s="99" t="str">
        <f>IF(JA51="","",IW$3)</f>
        <v/>
      </c>
      <c r="IX51" s="100" t="str">
        <f>IF(JA51="","",IW$1)</f>
        <v/>
      </c>
      <c r="IY51" s="101" t="str">
        <f>IF(JA51="","",IW$2)</f>
        <v/>
      </c>
      <c r="IZ51" s="101" t="str">
        <f>IF(JA51="","",IW$3)</f>
        <v/>
      </c>
      <c r="JA51" s="102" t="str">
        <f>IF(JH51="","",IF(ISNUMBER(SEARCH(":",JH51)),MID(JH51,FIND(":",JH51)+2,FIND("(",JH51)-FIND(":",JH51)-3),LEFT(JH51,FIND("(",JH51)-2)))</f>
        <v/>
      </c>
      <c r="JB51" s="103" t="str">
        <f>IF(JH51="","",MID(JH51,FIND("(",JH51)+1,4))</f>
        <v/>
      </c>
      <c r="JC51" s="104" t="str">
        <f>IF(ISNUMBER(SEARCH("*female*",JH51)),"female",IF(ISNUMBER(SEARCH("*male*",JH51)),"male",""))</f>
        <v/>
      </c>
      <c r="JD51" s="105" t="str">
        <f>IF(JH51="","",IF(ISERROR(MID(JH51,FIND("male,",JH51)+6,(FIND(")",JH51)-(FIND("male,",JH51)+6))))=TRUE,"missing/error",MID(JH51,FIND("male,",JH51)+6,(FIND(")",JH51)-(FIND("male,",JH51)+6)))))</f>
        <v/>
      </c>
      <c r="JE51" s="106" t="str">
        <f>IF(JA51="","",(MID(JA51,(SEARCH("^^",SUBSTITUTE(JA51," ","^^",LEN(JA51)-LEN(SUBSTITUTE(JA51," ","")))))+1,99)&amp;"_"&amp;LEFT(JA51,FIND(" ",JA51)-1)&amp;"_"&amp;JB51))</f>
        <v/>
      </c>
      <c r="JG51" s="98"/>
      <c r="JH51" s="98"/>
      <c r="JI51" s="99" t="str">
        <f>IF(JM51="","",JI$3)</f>
        <v/>
      </c>
      <c r="JJ51" s="100" t="str">
        <f>IF(JM51="","",JI$1)</f>
        <v/>
      </c>
      <c r="JK51" s="101" t="str">
        <f>IF(JM51="","",JI$2)</f>
        <v/>
      </c>
      <c r="JL51" s="101" t="str">
        <f>IF(JM51="","",JI$3)</f>
        <v/>
      </c>
      <c r="JM51" s="102" t="str">
        <f>IF(JT51="","",IF(ISNUMBER(SEARCH(":",JT51)),MID(JT51,FIND(":",JT51)+2,FIND("(",JT51)-FIND(":",JT51)-3),LEFT(JT51,FIND("(",JT51)-2)))</f>
        <v/>
      </c>
      <c r="JN51" s="103" t="str">
        <f>IF(JT51="","",MID(JT51,FIND("(",JT51)+1,4))</f>
        <v/>
      </c>
      <c r="JO51" s="104" t="str">
        <f>IF(ISNUMBER(SEARCH("*female*",JT51)),"female",IF(ISNUMBER(SEARCH("*male*",JT51)),"male",""))</f>
        <v/>
      </c>
      <c r="JP51" s="105" t="str">
        <f>IF(JT51="","",IF(ISERROR(MID(JT51,FIND("male,",JT51)+6,(FIND(")",JT51)-(FIND("male,",JT51)+6))))=TRUE,"missing/error",MID(JT51,FIND("male,",JT51)+6,(FIND(")",JT51)-(FIND("male,",JT51)+6)))))</f>
        <v/>
      </c>
      <c r="JQ51" s="106" t="str">
        <f>IF(JM51="","",(MID(JM51,(SEARCH("^^",SUBSTITUTE(JM51," ","^^",LEN(JM51)-LEN(SUBSTITUTE(JM51," ","")))))+1,99)&amp;"_"&amp;LEFT(JM51,FIND(" ",JM51)-1)&amp;"_"&amp;JN51))</f>
        <v/>
      </c>
      <c r="JS51" s="98"/>
      <c r="JT51" s="98"/>
      <c r="JU51" s="99" t="str">
        <f>IF(JY51="","",JU$3)</f>
        <v/>
      </c>
      <c r="JV51" s="100" t="str">
        <f>IF(JY51="","",JU$1)</f>
        <v/>
      </c>
      <c r="JW51" s="101" t="str">
        <f>IF(JY51="","",JU$2)</f>
        <v/>
      </c>
      <c r="JX51" s="101" t="str">
        <f>IF(JY51="","",JU$3)</f>
        <v/>
      </c>
      <c r="JY51" s="102" t="str">
        <f>IF(KF51="","",IF(ISNUMBER(SEARCH(":",KF51)),MID(KF51,FIND(":",KF51)+2,FIND("(",KF51)-FIND(":",KF51)-3),LEFT(KF51,FIND("(",KF51)-2)))</f>
        <v/>
      </c>
      <c r="JZ51" s="103" t="str">
        <f>IF(KF51="","",MID(KF51,FIND("(",KF51)+1,4))</f>
        <v/>
      </c>
      <c r="KA51" s="104" t="str">
        <f>IF(ISNUMBER(SEARCH("*female*",KF51)),"female",IF(ISNUMBER(SEARCH("*male*",KF51)),"male",""))</f>
        <v/>
      </c>
      <c r="KB51" s="105" t="str">
        <f>IF(KF51="","",IF(ISERROR(MID(KF51,FIND("male,",KF51)+6,(FIND(")",KF51)-(FIND("male,",KF51)+6))))=TRUE,"missing/error",MID(KF51,FIND("male,",KF51)+6,(FIND(")",KF51)-(FIND("male,",KF51)+6)))))</f>
        <v/>
      </c>
      <c r="KC51" s="106" t="str">
        <f>IF(JY51="","",(MID(JY51,(SEARCH("^^",SUBSTITUTE(JY51," ","^^",LEN(JY51)-LEN(SUBSTITUTE(JY51," ","")))))+1,99)&amp;"_"&amp;LEFT(JY51,FIND(" ",JY51)-1)&amp;"_"&amp;JZ51))</f>
        <v/>
      </c>
      <c r="KE51" s="98"/>
      <c r="KF51" s="98"/>
    </row>
    <row r="52" spans="1:292" ht="13.5" customHeight="1" x14ac:dyDescent="0.25">
      <c r="A52" s="16"/>
      <c r="B52" s="98" t="s">
        <v>667</v>
      </c>
      <c r="D52" s="229"/>
      <c r="E52" s="99" t="str">
        <f t="shared" si="253"/>
        <v/>
      </c>
      <c r="F52" s="100" t="str">
        <f t="shared" si="254"/>
        <v/>
      </c>
      <c r="G52" s="101" t="str">
        <f>IF(I52="","",E$2)</f>
        <v/>
      </c>
      <c r="H52" s="101" t="str">
        <f>IF(I52="","",E$3)</f>
        <v/>
      </c>
      <c r="I52" s="102" t="str">
        <f t="shared" si="255"/>
        <v/>
      </c>
      <c r="J52" s="103" t="str">
        <f t="shared" si="256"/>
        <v/>
      </c>
      <c r="K52" s="104" t="str">
        <f t="shared" si="257"/>
        <v/>
      </c>
      <c r="L52" s="105" t="str">
        <f>IF(P52="","",IF(ISERROR(MID(P52,FIND("male,",P52)+6,(FIND(")",P52)-(FIND("male,",P52)+6))))=TRUE,"missing/error",MID(P52,FIND("male,",P52)+6,(FIND(")",P52)-(FIND("male,",P52)+6)))))</f>
        <v/>
      </c>
      <c r="M52" s="106" t="str">
        <f t="shared" si="258"/>
        <v/>
      </c>
      <c r="O52" s="98"/>
      <c r="P52" s="229"/>
      <c r="Q52" s="99" t="str">
        <f>IF(U52="","",Q$3)</f>
        <v/>
      </c>
      <c r="R52" s="100" t="str">
        <f>IF(U52="","",Q$1)</f>
        <v/>
      </c>
      <c r="S52" s="101" t="str">
        <f>IF(U52="","",Q$2)</f>
        <v/>
      </c>
      <c r="T52" s="101" t="str">
        <f>IF(U52="","",Q$3)</f>
        <v/>
      </c>
      <c r="U52" s="102" t="str">
        <f>IF(AB52="","",IF(ISNUMBER(SEARCH(":",AB52)),MID(AB52,FIND(":",AB52)+2,FIND("(",AB52)-FIND(":",AB52)-3),LEFT(AB52,FIND("(",AB52)-2)))</f>
        <v/>
      </c>
      <c r="V52" s="103" t="str">
        <f>IF(AB52="","",MID(AB52,FIND("(",AB52)+1,4))</f>
        <v/>
      </c>
      <c r="W52" s="104" t="str">
        <f>IF(ISNUMBER(SEARCH("*female*",AB52)),"female",IF(ISNUMBER(SEARCH("*male*",AB52)),"male",""))</f>
        <v/>
      </c>
      <c r="X52" s="105" t="str">
        <f t="shared" si="249"/>
        <v/>
      </c>
      <c r="Y52" s="106" t="str">
        <f>IF(U52="","",(MID(U52,(SEARCH("^^",SUBSTITUTE(U52," ","^^",LEN(U52)-LEN(SUBSTITUTE(U52," ","")))))+1,99)&amp;"_"&amp;LEFT(U52,FIND(" ",U52)-1)&amp;"_"&amp;V52))</f>
        <v/>
      </c>
      <c r="AA52" s="98"/>
      <c r="AB52" s="98"/>
      <c r="AC52" s="99" t="str">
        <f>IF(AG52="","",AC$3)</f>
        <v/>
      </c>
      <c r="AD52" s="100" t="str">
        <f>IF(AG52="","",AC$1)</f>
        <v/>
      </c>
      <c r="AE52" s="101" t="str">
        <f>IF(AG52="","",AC$2)</f>
        <v/>
      </c>
      <c r="AF52" s="101" t="str">
        <f>IF(AG52="","",AC$3)</f>
        <v/>
      </c>
      <c r="AG52" s="102" t="str">
        <f t="shared" si="250"/>
        <v/>
      </c>
      <c r="AH52" s="103" t="str">
        <f t="shared" si="244"/>
        <v/>
      </c>
      <c r="AI52" s="104" t="str">
        <f t="shared" si="245"/>
        <v/>
      </c>
      <c r="AJ52" s="105" t="str">
        <f t="shared" si="251"/>
        <v/>
      </c>
      <c r="AK52" s="106" t="str">
        <f t="shared" si="252"/>
        <v/>
      </c>
      <c r="AM52" s="98"/>
      <c r="AN52" s="98"/>
      <c r="AO52" s="99" t="str">
        <f t="shared" si="12"/>
        <v/>
      </c>
      <c r="AP52" s="100" t="str">
        <f>IF(AS52="","",AO$1)</f>
        <v/>
      </c>
      <c r="AQ52" s="101" t="str">
        <f t="shared" si="13"/>
        <v/>
      </c>
      <c r="AR52" s="101" t="str">
        <f t="shared" si="14"/>
        <v/>
      </c>
      <c r="AS52" s="102" t="str">
        <f>IF(AZ52="","",IF(ISNUMBER(SEARCH(":",AZ52)),MID(AZ52,FIND(":",AZ52)+2,FIND("(",AZ52)-FIND(":",AZ52)-3),LEFT(AZ52,FIND("(",AZ52)-2)))</f>
        <v/>
      </c>
      <c r="AT52" s="103" t="str">
        <f>IF(AZ52="","",MID(AZ52,FIND("(",AZ52)+1,4))</f>
        <v/>
      </c>
      <c r="AU52" s="104" t="str">
        <f>IF(ISNUMBER(SEARCH("*female*",AZ52)),"female",IF(ISNUMBER(SEARCH("*male*",AZ52)),"male",""))</f>
        <v/>
      </c>
      <c r="AV52" s="105" t="str">
        <f>IF(AZ52="","",IF(ISERROR(MID(AZ52,FIND("male,",AZ52)+6,(FIND(")",AZ52)-(FIND("male,",AZ52)+6))))=TRUE,"missing/error",MID(AZ52,FIND("male,",AZ52)+6,(FIND(")",AZ52)-(FIND("male,",AZ52)+6)))))</f>
        <v/>
      </c>
      <c r="AW52" s="106" t="str">
        <f>IF(AS52="","",(MID(AS52,(SEARCH("^^",SUBSTITUTE(AS52," ","^^",LEN(AS52)-LEN(SUBSTITUTE(AS52," ","")))))+1,99)&amp;"_"&amp;LEFT(AS52,FIND(" ",AS52)-1)&amp;"_"&amp;AT52))</f>
        <v/>
      </c>
      <c r="AY52" s="98"/>
      <c r="AZ52" s="98"/>
      <c r="BA52" s="99" t="str">
        <f t="shared" si="235"/>
        <v/>
      </c>
      <c r="BB52" s="100" t="str">
        <f t="shared" si="236"/>
        <v/>
      </c>
      <c r="BC52" s="101" t="str">
        <f t="shared" si="237"/>
        <v/>
      </c>
      <c r="BD52" s="101" t="str">
        <f t="shared" si="238"/>
        <v/>
      </c>
      <c r="BE52" s="102" t="str">
        <f t="shared" si="239"/>
        <v/>
      </c>
      <c r="BF52" s="103" t="str">
        <f t="shared" si="240"/>
        <v/>
      </c>
      <c r="BG52" s="104" t="str">
        <f t="shared" si="241"/>
        <v/>
      </c>
      <c r="BH52" s="105" t="str">
        <f t="shared" si="242"/>
        <v/>
      </c>
      <c r="BI52" s="106" t="str">
        <f t="shared" si="243"/>
        <v/>
      </c>
      <c r="BK52" s="98"/>
      <c r="BL52" s="98"/>
      <c r="BM52" s="99" t="str">
        <f>IF(BQ52="","",BM$3)</f>
        <v/>
      </c>
      <c r="BN52" s="100" t="str">
        <f>IF(BQ52="","",BM$1)</f>
        <v/>
      </c>
      <c r="BO52" s="101" t="str">
        <f>IF(BQ52="","",BM$2)</f>
        <v/>
      </c>
      <c r="BP52" s="101" t="str">
        <f>IF(BQ52="","",BM$3)</f>
        <v/>
      </c>
      <c r="BQ52" s="102" t="str">
        <f>IF(BX52="","",IF(ISNUMBER(SEARCH(":",BX52)),MID(BX52,FIND(":",BX52)+2,FIND("(",BX52)-FIND(":",BX52)-3),LEFT(BX52,FIND("(",BX52)-2)))</f>
        <v/>
      </c>
      <c r="BR52" s="103" t="str">
        <f>IF(BX52="","",MID(BX52,FIND("(",BX52)+1,4))</f>
        <v/>
      </c>
      <c r="BS52" s="104" t="str">
        <f>IF(ISNUMBER(SEARCH("*female*",BX52)),"female",IF(ISNUMBER(SEARCH("*male*",BX52)),"male",""))</f>
        <v/>
      </c>
      <c r="BT52" s="105" t="str">
        <f>IF(BX52="","",IF(ISERROR(MID(BX52,FIND("male,",BX52)+6,(FIND(")",BX52)-(FIND("male,",BX52)+6))))=TRUE,"missing/error",MID(BX52,FIND("male,",BX52)+6,(FIND(")",BX52)-(FIND("male,",BX52)+6)))))</f>
        <v/>
      </c>
      <c r="BU52" s="106" t="str">
        <f>IF(BQ52="","",(MID(BQ52,(SEARCH("^^",SUBSTITUTE(BQ52," ","^^",LEN(BQ52)-LEN(SUBSTITUTE(BQ52," ","")))))+1,99)&amp;"_"&amp;LEFT(BQ52,FIND(" ",BQ52)-1)&amp;"_"&amp;BR52))</f>
        <v/>
      </c>
      <c r="BW52" s="98"/>
      <c r="BX52" s="98"/>
      <c r="BY52" s="99" t="str">
        <f>IF(CC52="","",BY$3)</f>
        <v/>
      </c>
      <c r="BZ52" s="100" t="str">
        <f>IF(CC52="","",BY$1)</f>
        <v/>
      </c>
      <c r="CA52" s="101" t="str">
        <f>IF(CC52="","",BY$2)</f>
        <v/>
      </c>
      <c r="CB52" s="101" t="str">
        <f>IF(CC52="","",BY$3)</f>
        <v/>
      </c>
      <c r="CC52" s="102" t="str">
        <f>IF(CJ52="","",IF(ISNUMBER(SEARCH(":",CJ52)),MID(CJ52,FIND(":",CJ52)+2,FIND("(",CJ52)-FIND(":",CJ52)-3),LEFT(CJ52,FIND("(",CJ52)-2)))</f>
        <v/>
      </c>
      <c r="CD52" s="103" t="str">
        <f>IF(CJ52="","",MID(CJ52,FIND("(",CJ52)+1,4))</f>
        <v/>
      </c>
      <c r="CE52" s="104" t="str">
        <f>IF(ISNUMBER(SEARCH("*female*",CJ52)),"female",IF(ISNUMBER(SEARCH("*male*",CJ52)),"male",""))</f>
        <v/>
      </c>
      <c r="CF52" s="105" t="str">
        <f>IF(CJ52="","",IF(ISERROR(MID(CJ52,FIND("male,",CJ52)+6,(FIND(")",CJ52)-(FIND("male,",CJ52)+6))))=TRUE,"missing/error",MID(CJ52,FIND("male,",CJ52)+6,(FIND(")",CJ52)-(FIND("male,",CJ52)+6)))))</f>
        <v/>
      </c>
      <c r="CG52" s="106" t="str">
        <f>IF(CC52="","",(MID(CC52,(SEARCH("^^",SUBSTITUTE(CC52," ","^^",LEN(CC52)-LEN(SUBSTITUTE(CC52," ","")))))+1,99)&amp;"_"&amp;LEFT(CC52,FIND(" ",CC52)-1)&amp;"_"&amp;CD52))</f>
        <v/>
      </c>
      <c r="CI52" s="98"/>
      <c r="CJ52" s="98"/>
      <c r="CK52" s="99" t="str">
        <f>IF(CO52="","",CK$3)</f>
        <v/>
      </c>
      <c r="CL52" s="100" t="str">
        <f>IF(CO52="","",CK$1)</f>
        <v/>
      </c>
      <c r="CM52" s="101" t="str">
        <f>IF(CO52="","",CK$2)</f>
        <v/>
      </c>
      <c r="CN52" s="101" t="str">
        <f>IF(CO52="","",CK$3)</f>
        <v/>
      </c>
      <c r="CO52" s="102" t="str">
        <f>IF(CV52="","",IF(ISNUMBER(SEARCH(":",CV52)),MID(CV52,FIND(":",CV52)+2,FIND("(",CV52)-FIND(":",CV52)-3),LEFT(CV52,FIND("(",CV52)-2)))</f>
        <v/>
      </c>
      <c r="CP52" s="103" t="str">
        <f>IF(CV52="","",MID(CV52,FIND("(",CV52)+1,4))</f>
        <v/>
      </c>
      <c r="CQ52" s="104" t="str">
        <f>IF(ISNUMBER(SEARCH("*female*",CV52)),"female",IF(ISNUMBER(SEARCH("*male*",CV52)),"male",""))</f>
        <v/>
      </c>
      <c r="CR52" s="105" t="str">
        <f>IF(CV52="","",IF(ISERROR(MID(CV52,FIND("male,",CV52)+6,(FIND(")",CV52)-(FIND("male,",CV52)+6))))=TRUE,"missing/error",MID(CV52,FIND("male,",CV52)+6,(FIND(")",CV52)-(FIND("male,",CV52)+6)))))</f>
        <v/>
      </c>
      <c r="CS52" s="106" t="str">
        <f>IF(CO52="","",(MID(CO52,(SEARCH("^^",SUBSTITUTE(CO52," ","^^",LEN(CO52)-LEN(SUBSTITUTE(CO52," ","")))))+1,99)&amp;"_"&amp;LEFT(CO52,FIND(" ",CO52)-1)&amp;"_"&amp;CP52))</f>
        <v/>
      </c>
      <c r="CU52" s="98"/>
      <c r="CV52" s="98"/>
      <c r="CW52" s="99" t="str">
        <f>IF(DA52="","",CW$3)</f>
        <v/>
      </c>
      <c r="CX52" s="100" t="str">
        <f>IF(DA52="","",CW$1)</f>
        <v/>
      </c>
      <c r="CY52" s="101" t="str">
        <f>IF(DA52="","",CW$2)</f>
        <v/>
      </c>
      <c r="CZ52" s="101" t="str">
        <f>IF(DA52="","",CW$3)</f>
        <v/>
      </c>
      <c r="DA52" s="102" t="str">
        <f>IF(DH52="","",IF(ISNUMBER(SEARCH(":",DH52)),MID(DH52,FIND(":",DH52)+2,FIND("(",DH52)-FIND(":",DH52)-3),LEFT(DH52,FIND("(",DH52)-2)))</f>
        <v/>
      </c>
      <c r="DB52" s="103" t="str">
        <f>IF(DH52="","",MID(DH52,FIND("(",DH52)+1,4))</f>
        <v/>
      </c>
      <c r="DC52" s="104" t="str">
        <f>IF(ISNUMBER(SEARCH("*female*",DH52)),"female",IF(ISNUMBER(SEARCH("*male*",DH52)),"male",""))</f>
        <v/>
      </c>
      <c r="DD52" s="105" t="str">
        <f>IF(DH52="","",IF(ISERROR(MID(DH52,FIND("male,",DH52)+6,(FIND(")",DH52)-(FIND("male,",DH52)+6))))=TRUE,"missing/error",MID(DH52,FIND("male,",DH52)+6,(FIND(")",DH52)-(FIND("male,",DH52)+6)))))</f>
        <v/>
      </c>
      <c r="DE52" s="106" t="str">
        <f>IF(DA52="","",(MID(DA52,(SEARCH("^^",SUBSTITUTE(DA52," ","^^",LEN(DA52)-LEN(SUBSTITUTE(DA52," ","")))))+1,99)&amp;"_"&amp;LEFT(DA52,FIND(" ",DA52)-1)&amp;"_"&amp;DB52))</f>
        <v/>
      </c>
      <c r="DG52" s="98"/>
      <c r="DH52" s="98"/>
      <c r="DI52" s="99" t="str">
        <f>IF(DM52="","",DI$3)</f>
        <v/>
      </c>
      <c r="DJ52" s="100" t="str">
        <f>IF(DM52="","",DI$1)</f>
        <v/>
      </c>
      <c r="DK52" s="101" t="str">
        <f>IF(DM52="","",DI$2)</f>
        <v/>
      </c>
      <c r="DL52" s="101" t="str">
        <f>IF(DM52="","",DI$3)</f>
        <v/>
      </c>
      <c r="DM52" s="102" t="str">
        <f>IF(DT52="","",IF(ISNUMBER(SEARCH(":",DT52)),MID(DT52,FIND(":",DT52)+2,FIND("(",DT52)-FIND(":",DT52)-3),LEFT(DT52,FIND("(",DT52)-2)))</f>
        <v/>
      </c>
      <c r="DN52" s="103" t="str">
        <f>IF(DT52="","",MID(DT52,FIND("(",DT52)+1,4))</f>
        <v/>
      </c>
      <c r="DO52" s="104" t="str">
        <f>IF(ISNUMBER(SEARCH("*female*",DT52)),"female",IF(ISNUMBER(SEARCH("*male*",DT52)),"male",""))</f>
        <v/>
      </c>
      <c r="DP52" s="105" t="str">
        <f>IF(DT52="","",IF(ISERROR(MID(DT52,FIND("male,",DT52)+6,(FIND(")",DT52)-(FIND("male,",DT52)+6))))=TRUE,"missing/error",MID(DT52,FIND("male,",DT52)+6,(FIND(")",DT52)-(FIND("male,",DT52)+6)))))</f>
        <v/>
      </c>
      <c r="DQ52" s="106" t="str">
        <f>IF(DM52="","",(MID(DM52,(SEARCH("^^",SUBSTITUTE(DM52," ","^^",LEN(DM52)-LEN(SUBSTITUTE(DM52," ","")))))+1,99)&amp;"_"&amp;LEFT(DM52,FIND(" ",DM52)-1)&amp;"_"&amp;DN52))</f>
        <v/>
      </c>
      <c r="DS52" s="98"/>
      <c r="DT52" s="98"/>
      <c r="DU52" s="99" t="str">
        <f>IF(DY52="","",DU$3)</f>
        <v/>
      </c>
      <c r="DV52" s="100" t="str">
        <f>IF(DY52="","",DU$1)</f>
        <v/>
      </c>
      <c r="DW52" s="101" t="str">
        <f>IF(DY52="","",DU$2)</f>
        <v/>
      </c>
      <c r="DX52" s="101" t="str">
        <f>IF(DY52="","",DU$3)</f>
        <v/>
      </c>
      <c r="DY52" s="102" t="str">
        <f>IF(EF52="","",IF(ISNUMBER(SEARCH(":",EF52)),MID(EF52,FIND(":",EF52)+2,FIND("(",EF52)-FIND(":",EF52)-3),LEFT(EF52,FIND("(",EF52)-2)))</f>
        <v/>
      </c>
      <c r="DZ52" s="103" t="str">
        <f>IF(EF52="","",MID(EF52,FIND("(",EF52)+1,4))</f>
        <v/>
      </c>
      <c r="EA52" s="104" t="str">
        <f>IF(ISNUMBER(SEARCH("*female*",EF52)),"female",IF(ISNUMBER(SEARCH("*male*",EF52)),"male",""))</f>
        <v/>
      </c>
      <c r="EB52" s="105" t="str">
        <f>IF(EF52="","",IF(ISERROR(MID(EF52,FIND("male,",EF52)+6,(FIND(")",EF52)-(FIND("male,",EF52)+6))))=TRUE,"missing/error",MID(EF52,FIND("male,",EF52)+6,(FIND(")",EF52)-(FIND("male,",EF52)+6)))))</f>
        <v/>
      </c>
      <c r="EC52" s="106" t="str">
        <f>IF(DY52="","",(MID(DY52,(SEARCH("^^",SUBSTITUTE(DY52," ","^^",LEN(DY52)-LEN(SUBSTITUTE(DY52," ","")))))+1,99)&amp;"_"&amp;LEFT(DY52,FIND(" ",DY52)-1)&amp;"_"&amp;DZ52))</f>
        <v/>
      </c>
      <c r="EE52" s="98"/>
      <c r="EF52" s="98"/>
      <c r="EG52" s="99" t="str">
        <f>IF(EK52="","",EG$3)</f>
        <v/>
      </c>
      <c r="EH52" s="100" t="str">
        <f>IF(EK52="","",EG$1)</f>
        <v/>
      </c>
      <c r="EI52" s="101" t="str">
        <f>IF(EK52="","",EG$2)</f>
        <v/>
      </c>
      <c r="EJ52" s="101" t="str">
        <f>IF(EK52="","",EG$3)</f>
        <v/>
      </c>
      <c r="EK52" s="102" t="str">
        <f>IF(ER52="","",IF(ISNUMBER(SEARCH(":",ER52)),MID(ER52,FIND(":",ER52)+2,FIND("(",ER52)-FIND(":",ER52)-3),LEFT(ER52,FIND("(",ER52)-2)))</f>
        <v/>
      </c>
      <c r="EL52" s="103" t="str">
        <f>IF(ER52="","",MID(ER52,FIND("(",ER52)+1,4))</f>
        <v/>
      </c>
      <c r="EM52" s="104" t="str">
        <f>IF(ISNUMBER(SEARCH("*female*",ER52)),"female",IF(ISNUMBER(SEARCH("*male*",ER52)),"male",""))</f>
        <v/>
      </c>
      <c r="EN52" s="105" t="str">
        <f>IF(ER52="","",IF(ISERROR(MID(ER52,FIND("male,",ER52)+6,(FIND(")",ER52)-(FIND("male,",ER52)+6))))=TRUE,"missing/error",MID(ER52,FIND("male,",ER52)+6,(FIND(")",ER52)-(FIND("male,",ER52)+6)))))</f>
        <v/>
      </c>
      <c r="EO52" s="106" t="str">
        <f>IF(EK52="","",(MID(EK52,(SEARCH("^^",SUBSTITUTE(EK52," ","^^",LEN(EK52)-LEN(SUBSTITUTE(EK52," ","")))))+1,99)&amp;"_"&amp;LEFT(EK52,FIND(" ",EK52)-1)&amp;"_"&amp;EL52))</f>
        <v/>
      </c>
      <c r="EQ52" s="98"/>
      <c r="ER52" s="98"/>
      <c r="ES52" s="99" t="str">
        <f>IF(EW52="","",ES$3)</f>
        <v/>
      </c>
      <c r="ET52" s="100" t="str">
        <f>IF(EW52="","",ES$1)</f>
        <v/>
      </c>
      <c r="EU52" s="101" t="str">
        <f>IF(EW52="","",ES$2)</f>
        <v/>
      </c>
      <c r="EV52" s="101" t="str">
        <f>IF(EW52="","",ES$3)</f>
        <v/>
      </c>
      <c r="EW52" s="102" t="str">
        <f>IF(FD52="","",IF(ISNUMBER(SEARCH(":",FD52)),MID(FD52,FIND(":",FD52)+2,FIND("(",FD52)-FIND(":",FD52)-3),LEFT(FD52,FIND("(",FD52)-2)))</f>
        <v/>
      </c>
      <c r="EX52" s="103" t="str">
        <f>IF(FD52="","",MID(FD52,FIND("(",FD52)+1,4))</f>
        <v/>
      </c>
      <c r="EY52" s="104" t="str">
        <f>IF(ISNUMBER(SEARCH("*female*",FD52)),"female",IF(ISNUMBER(SEARCH("*male*",FD52)),"male",""))</f>
        <v/>
      </c>
      <c r="EZ52" s="105" t="str">
        <f>IF(FD52="","",IF(ISERROR(MID(FD52,FIND("male,",FD52)+6,(FIND(")",FD52)-(FIND("male,",FD52)+6))))=TRUE,"missing/error",MID(FD52,FIND("male,",FD52)+6,(FIND(")",FD52)-(FIND("male,",FD52)+6)))))</f>
        <v/>
      </c>
      <c r="FA52" s="106" t="str">
        <f>IF(EW52="","",(MID(EW52,(SEARCH("^^",SUBSTITUTE(EW52," ","^^",LEN(EW52)-LEN(SUBSTITUTE(EW52," ","")))))+1,99)&amp;"_"&amp;LEFT(EW52,FIND(" ",EW52)-1)&amp;"_"&amp;EX52))</f>
        <v/>
      </c>
      <c r="FC52" s="98"/>
      <c r="FD52" s="98"/>
      <c r="FE52" s="99" t="str">
        <f>IF(FI52="","",FE$3)</f>
        <v/>
      </c>
      <c r="FF52" s="100" t="str">
        <f>IF(FI52="","",FE$1)</f>
        <v/>
      </c>
      <c r="FG52" s="101" t="str">
        <f>IF(FI52="","",FE$2)</f>
        <v/>
      </c>
      <c r="FH52" s="101" t="str">
        <f>IF(FI52="","",FE$3)</f>
        <v/>
      </c>
      <c r="FI52" s="102" t="str">
        <f>IF(FP52="","",IF(ISNUMBER(SEARCH(":",FP52)),MID(FP52,FIND(":",FP52)+2,FIND("(",FP52)-FIND(":",FP52)-3),LEFT(FP52,FIND("(",FP52)-2)))</f>
        <v/>
      </c>
      <c r="FJ52" s="103" t="str">
        <f>IF(FP52="","",MID(FP52,FIND("(",FP52)+1,4))</f>
        <v/>
      </c>
      <c r="FK52" s="104" t="str">
        <f>IF(ISNUMBER(SEARCH("*female*",FP52)),"female",IF(ISNUMBER(SEARCH("*male*",FP52)),"male",""))</f>
        <v/>
      </c>
      <c r="FL52" s="105" t="str">
        <f>IF(FP52="","",IF(ISERROR(MID(FP52,FIND("male,",FP52)+6,(FIND(")",FP52)-(FIND("male,",FP52)+6))))=TRUE,"missing/error",MID(FP52,FIND("male,",FP52)+6,(FIND(")",FP52)-(FIND("male,",FP52)+6)))))</f>
        <v/>
      </c>
      <c r="FM52" s="106" t="str">
        <f>IF(FI52="","",(MID(FI52,(SEARCH("^^",SUBSTITUTE(FI52," ","^^",LEN(FI52)-LEN(SUBSTITUTE(FI52," ","")))))+1,99)&amp;"_"&amp;LEFT(FI52,FIND(" ",FI52)-1)&amp;"_"&amp;FJ52))</f>
        <v/>
      </c>
      <c r="FO52" s="98"/>
      <c r="FP52" s="98"/>
      <c r="FQ52" s="99" t="str">
        <f>IF(FU52="","",#REF!)</f>
        <v/>
      </c>
      <c r="FR52" s="100" t="str">
        <f>IF(FU52="","",FQ$1)</f>
        <v/>
      </c>
      <c r="FS52" s="101" t="str">
        <f>IF(FU52="","",FQ$2)</f>
        <v/>
      </c>
      <c r="FT52" s="101" t="str">
        <f>IF(FU52="","",FQ$3)</f>
        <v/>
      </c>
      <c r="FU52" s="102" t="str">
        <f>IF(GB52="","",IF(ISNUMBER(SEARCH(":",GB52)),MID(GB52,FIND(":",GB52)+2,FIND("(",GB52)-FIND(":",GB52)-3),LEFT(GB52,FIND("(",GB52)-2)))</f>
        <v/>
      </c>
      <c r="FV52" s="103" t="str">
        <f>IF(GB52="","",MID(GB52,FIND("(",GB52)+1,4))</f>
        <v/>
      </c>
      <c r="FW52" s="104" t="str">
        <f>IF(ISNUMBER(SEARCH("*female*",GB52)),"female",IF(ISNUMBER(SEARCH("*male*",GB52)),"male",""))</f>
        <v/>
      </c>
      <c r="FX52" s="105" t="str">
        <f>IF(GB52="","",IF(ISERROR(MID(GB52,FIND("male,",GB52)+6,(FIND(")",GB52)-(FIND("male,",GB52)+6))))=TRUE,"missing/error",MID(GB52,FIND("male,",GB52)+6,(FIND(")",GB52)-(FIND("male,",GB52)+6)))))</f>
        <v/>
      </c>
      <c r="FY52" s="106" t="str">
        <f>IF(FU52="","",(MID(FU52,(SEARCH("^^",SUBSTITUTE(FU52," ","^^",LEN(FU52)-LEN(SUBSTITUTE(FU52," ","")))))+1,99)&amp;"_"&amp;LEFT(FU52,FIND(" ",FU52)-1)&amp;"_"&amp;FV52))</f>
        <v/>
      </c>
      <c r="GA52" s="98"/>
      <c r="GB52" s="98"/>
      <c r="GC52" s="99" t="str">
        <f>IF(GG52="","",GC$3)</f>
        <v/>
      </c>
      <c r="GD52" s="100" t="str">
        <f>IF(GG52="","",GC$1)</f>
        <v/>
      </c>
      <c r="GE52" s="101" t="str">
        <f>IF(GG52="","",GC$2)</f>
        <v/>
      </c>
      <c r="GF52" s="101" t="str">
        <f>IF(GG52="","",GC$3)</f>
        <v/>
      </c>
      <c r="GG52" s="102" t="str">
        <f>IF(GN52="","",IF(ISNUMBER(SEARCH(":",GN52)),MID(GN52,FIND(":",GN52)+2,FIND("(",GN52)-FIND(":",GN52)-3),LEFT(GN52,FIND("(",GN52)-2)))</f>
        <v/>
      </c>
      <c r="GH52" s="103" t="str">
        <f>IF(GN52="","",MID(GN52,FIND("(",GN52)+1,4))</f>
        <v/>
      </c>
      <c r="GI52" s="104" t="str">
        <f>IF(ISNUMBER(SEARCH("*female*",GN52)),"female",IF(ISNUMBER(SEARCH("*male*",GN52)),"male",""))</f>
        <v/>
      </c>
      <c r="GJ52" s="105" t="str">
        <f>IF(GN52="","",IF(ISERROR(MID(GN52,FIND("male,",GN52)+6,(FIND(")",GN52)-(FIND("male,",GN52)+6))))=TRUE,"missing/error",MID(GN52,FIND("male,",GN52)+6,(FIND(")",GN52)-(FIND("male,",GN52)+6)))))</f>
        <v/>
      </c>
      <c r="GK52" s="106" t="str">
        <f>IF(GG52="","",(MID(GG52,(SEARCH("^^",SUBSTITUTE(GG52," ","^^",LEN(GG52)-LEN(SUBSTITUTE(GG52," ","")))))+1,99)&amp;"_"&amp;LEFT(GG52,FIND(" ",GG52)-1)&amp;"_"&amp;GH52))</f>
        <v/>
      </c>
      <c r="GM52" s="98"/>
      <c r="GN52" s="98"/>
      <c r="GO52" s="99" t="str">
        <f>IF(GS52="","",GO$3)</f>
        <v/>
      </c>
      <c r="GP52" s="100" t="str">
        <f>IF(GS52="","",GO$1)</f>
        <v/>
      </c>
      <c r="GQ52" s="101" t="str">
        <f>IF(GS52="","",GO$2)</f>
        <v/>
      </c>
      <c r="GR52" s="101" t="str">
        <f>IF(GS52="","",GO$3)</f>
        <v/>
      </c>
      <c r="GS52" s="102" t="str">
        <f>IF(GZ52="","",IF(ISNUMBER(SEARCH(":",GZ52)),MID(GZ52,FIND(":",GZ52)+2,FIND("(",GZ52)-FIND(":",GZ52)-3),LEFT(GZ52,FIND("(",GZ52)-2)))</f>
        <v/>
      </c>
      <c r="GT52" s="103" t="str">
        <f>IF(GZ52="","",MID(GZ52,FIND("(",GZ52)+1,4))</f>
        <v/>
      </c>
      <c r="GU52" s="104" t="str">
        <f>IF(ISNUMBER(SEARCH("*female*",GZ52)),"female",IF(ISNUMBER(SEARCH("*male*",GZ52)),"male",""))</f>
        <v/>
      </c>
      <c r="GV52" s="105" t="str">
        <f>IF(GZ52="","",IF(ISERROR(MID(GZ52,FIND("male,",GZ52)+6,(FIND(")",GZ52)-(FIND("male,",GZ52)+6))))=TRUE,"missing/error",MID(GZ52,FIND("male,",GZ52)+6,(FIND(")",GZ52)-(FIND("male,",GZ52)+6)))))</f>
        <v/>
      </c>
      <c r="GW52" s="106" t="str">
        <f>IF(GS52="","",(MID(GS52,(SEARCH("^^",SUBSTITUTE(GS52," ","^^",LEN(GS52)-LEN(SUBSTITUTE(GS52," ","")))))+1,99)&amp;"_"&amp;LEFT(GS52,FIND(" ",GS52)-1)&amp;"_"&amp;GT52))</f>
        <v/>
      </c>
      <c r="GY52" s="98"/>
      <c r="GZ52" s="98"/>
      <c r="HA52" s="99" t="str">
        <f>IF(HE52="","",HA$3)</f>
        <v/>
      </c>
      <c r="HB52" s="100" t="str">
        <f>IF(HE52="","",HA$1)</f>
        <v/>
      </c>
      <c r="HC52" s="101" t="str">
        <f>IF(HE52="","",HA$2)</f>
        <v/>
      </c>
      <c r="HD52" s="101" t="str">
        <f>IF(HE52="","",HA$3)</f>
        <v/>
      </c>
      <c r="HE52" s="102" t="str">
        <f>IF(HL52="","",IF(ISNUMBER(SEARCH(":",HL52)),MID(HL52,FIND(":",HL52)+2,FIND("(",HL52)-FIND(":",HL52)-3),LEFT(HL52,FIND("(",HL52)-2)))</f>
        <v/>
      </c>
      <c r="HF52" s="103" t="str">
        <f>IF(HL52="","",MID(HL52,FIND("(",HL52)+1,4))</f>
        <v/>
      </c>
      <c r="HG52" s="104" t="str">
        <f>IF(ISNUMBER(SEARCH("*female*",HL52)),"female",IF(ISNUMBER(SEARCH("*male*",HL52)),"male",""))</f>
        <v/>
      </c>
      <c r="HH52" s="105" t="str">
        <f>IF(HL52="","",IF(ISERROR(MID(HL52,FIND("male,",HL52)+6,(FIND(")",HL52)-(FIND("male,",HL52)+6))))=TRUE,"missing/error",MID(HL52,FIND("male,",HL52)+6,(FIND(")",HL52)-(FIND("male,",HL52)+6)))))</f>
        <v/>
      </c>
      <c r="HI52" s="106" t="str">
        <f>IF(HE52="","",(MID(HE52,(SEARCH("^^",SUBSTITUTE(HE52," ","^^",LEN(HE52)-LEN(SUBSTITUTE(HE52," ","")))))+1,99)&amp;"_"&amp;LEFT(HE52,FIND(" ",HE52)-1)&amp;"_"&amp;HF52))</f>
        <v/>
      </c>
      <c r="HK52" s="98"/>
      <c r="HL52" s="98" t="s">
        <v>291</v>
      </c>
      <c r="HM52" s="99" t="str">
        <f>IF(HQ52="","",HM$3)</f>
        <v/>
      </c>
      <c r="HN52" s="100" t="str">
        <f>IF(HQ52="","",HM$1)</f>
        <v/>
      </c>
      <c r="HO52" s="101" t="str">
        <f>IF(HQ52="","",HM$2)</f>
        <v/>
      </c>
      <c r="HP52" s="101" t="str">
        <f>IF(HQ52="","",HM$3)</f>
        <v/>
      </c>
      <c r="HQ52" s="102" t="str">
        <f>IF(HX52="","",IF(ISNUMBER(SEARCH(":",HX52)),MID(HX52,FIND(":",HX52)+2,FIND("(",HX52)-FIND(":",HX52)-3),LEFT(HX52,FIND("(",HX52)-2)))</f>
        <v/>
      </c>
      <c r="HR52" s="103" t="str">
        <f>IF(HX52="","",MID(HX52,FIND("(",HX52)+1,4))</f>
        <v/>
      </c>
      <c r="HS52" s="104" t="str">
        <f>IF(ISNUMBER(SEARCH("*female*",HX52)),"female",IF(ISNUMBER(SEARCH("*male*",HX52)),"male",""))</f>
        <v/>
      </c>
      <c r="HT52" s="105" t="str">
        <f>IF(HX52="","",IF(ISERROR(MID(HX52,FIND("male,",HX52)+6,(FIND(")",HX52)-(FIND("male,",HX52)+6))))=TRUE,"missing/error",MID(HX52,FIND("male,",HX52)+6,(FIND(")",HX52)-(FIND("male,",HX52)+6)))))</f>
        <v/>
      </c>
      <c r="HU52" s="106" t="str">
        <f>IF(HQ52="","",(MID(HQ52,(SEARCH("^^",SUBSTITUTE(HQ52," ","^^",LEN(HQ52)-LEN(SUBSTITUTE(HQ52," ","")))))+1,99)&amp;"_"&amp;LEFT(HQ52,FIND(" ",HQ52)-1)&amp;"_"&amp;HR52))</f>
        <v/>
      </c>
      <c r="HW52" s="98"/>
      <c r="HX52" s="98"/>
      <c r="HY52" s="99" t="str">
        <f>IF(IC52="","",HY$3)</f>
        <v/>
      </c>
      <c r="HZ52" s="100" t="str">
        <f>IF(IC52="","",HY$1)</f>
        <v/>
      </c>
      <c r="IA52" s="101" t="str">
        <f>IF(IC52="","",HY$2)</f>
        <v/>
      </c>
      <c r="IB52" s="101" t="str">
        <f>IF(IC52="","",HY$3)</f>
        <v/>
      </c>
      <c r="IC52" s="102" t="str">
        <f>IF(IJ52="","",IF(ISNUMBER(SEARCH(":",IJ52)),MID(IJ52,FIND(":",IJ52)+2,FIND("(",IJ52)-FIND(":",IJ52)-3),LEFT(IJ52,FIND("(",IJ52)-2)))</f>
        <v/>
      </c>
      <c r="ID52" s="103" t="str">
        <f>IF(IJ52="","",MID(IJ52,FIND("(",IJ52)+1,4))</f>
        <v/>
      </c>
      <c r="IE52" s="104" t="str">
        <f>IF(ISNUMBER(SEARCH("*female*",IJ52)),"female",IF(ISNUMBER(SEARCH("*male*",IJ52)),"male",""))</f>
        <v/>
      </c>
      <c r="IF52" s="105" t="str">
        <f>IF(IJ52="","",IF(ISERROR(MID(IJ52,FIND("male,",IJ52)+6,(FIND(")",IJ52)-(FIND("male,",IJ52)+6))))=TRUE,"missing/error",MID(IJ52,FIND("male,",IJ52)+6,(FIND(")",IJ52)-(FIND("male,",IJ52)+6)))))</f>
        <v/>
      </c>
      <c r="IG52" s="106" t="str">
        <f>IF(IC52="","",(MID(IC52,(SEARCH("^^",SUBSTITUTE(IC52," ","^^",LEN(IC52)-LEN(SUBSTITUTE(IC52," ","")))))+1,99)&amp;"_"&amp;LEFT(IC52,FIND(" ",IC52)-1)&amp;"_"&amp;ID52))</f>
        <v/>
      </c>
      <c r="II52" s="98"/>
      <c r="IJ52" s="98"/>
      <c r="IK52" s="99" t="str">
        <f>IF(IO52="","",IK$3)</f>
        <v/>
      </c>
      <c r="IL52" s="100" t="str">
        <f>IF(IO52="","",IK$1)</f>
        <v/>
      </c>
      <c r="IM52" s="101" t="str">
        <f>IF(IO52="","",IK$2)</f>
        <v/>
      </c>
      <c r="IN52" s="101" t="str">
        <f>IF(IO52="","",IK$3)</f>
        <v/>
      </c>
      <c r="IO52" s="102" t="str">
        <f>IF(IV52="","",IF(ISNUMBER(SEARCH(":",IV52)),MID(IV52,FIND(":",IV52)+2,FIND("(",IV52)-FIND(":",IV52)-3),LEFT(IV52,FIND("(",IV52)-2)))</f>
        <v/>
      </c>
      <c r="IP52" s="103" t="str">
        <f>IF(IV52="","",MID(IV52,FIND("(",IV52)+1,4))</f>
        <v/>
      </c>
      <c r="IQ52" s="104" t="str">
        <f>IF(ISNUMBER(SEARCH("*female*",IV52)),"female",IF(ISNUMBER(SEARCH("*male*",IV52)),"male",""))</f>
        <v/>
      </c>
      <c r="IR52" s="105" t="str">
        <f>IF(IV52="","",IF(ISERROR(MID(IV52,FIND("male,",IV52)+6,(FIND(")",IV52)-(FIND("male,",IV52)+6))))=TRUE,"missing/error",MID(IV52,FIND("male,",IV52)+6,(FIND(")",IV52)-(FIND("male,",IV52)+6)))))</f>
        <v/>
      </c>
      <c r="IS52" s="106" t="str">
        <f>IF(IO52="","",(MID(IO52,(SEARCH("^^",SUBSTITUTE(IO52," ","^^",LEN(IO52)-LEN(SUBSTITUTE(IO52," ","")))))+1,99)&amp;"_"&amp;LEFT(IO52,FIND(" ",IO52)-1)&amp;"_"&amp;IP52))</f>
        <v/>
      </c>
      <c r="IU52" s="98"/>
      <c r="IV52" s="98"/>
      <c r="IW52" s="99" t="str">
        <f>IF(JA52="","",IW$3)</f>
        <v/>
      </c>
      <c r="IX52" s="100" t="str">
        <f>IF(JA52="","",IW$1)</f>
        <v/>
      </c>
      <c r="IY52" s="101" t="str">
        <f>IF(JA52="","",IW$2)</f>
        <v/>
      </c>
      <c r="IZ52" s="101" t="str">
        <f>IF(JA52="","",IW$3)</f>
        <v/>
      </c>
      <c r="JA52" s="102" t="str">
        <f>IF(JH52="","",IF(ISNUMBER(SEARCH(":",JH52)),MID(JH52,FIND(":",JH52)+2,FIND("(",JH52)-FIND(":",JH52)-3),LEFT(JH52,FIND("(",JH52)-2)))</f>
        <v/>
      </c>
      <c r="JB52" s="103" t="str">
        <f>IF(JH52="","",MID(JH52,FIND("(",JH52)+1,4))</f>
        <v/>
      </c>
      <c r="JC52" s="104" t="str">
        <f>IF(ISNUMBER(SEARCH("*female*",JH52)),"female",IF(ISNUMBER(SEARCH("*male*",JH52)),"male",""))</f>
        <v/>
      </c>
      <c r="JD52" s="105" t="str">
        <f>IF(JH52="","",IF(ISERROR(MID(JH52,FIND("male,",JH52)+6,(FIND(")",JH52)-(FIND("male,",JH52)+6))))=TRUE,"missing/error",MID(JH52,FIND("male,",JH52)+6,(FIND(")",JH52)-(FIND("male,",JH52)+6)))))</f>
        <v/>
      </c>
      <c r="JE52" s="106" t="str">
        <f>IF(JA52="","",(MID(JA52,(SEARCH("^^",SUBSTITUTE(JA52," ","^^",LEN(JA52)-LEN(SUBSTITUTE(JA52," ","")))))+1,99)&amp;"_"&amp;LEFT(JA52,FIND(" ",JA52)-1)&amp;"_"&amp;JB52))</f>
        <v/>
      </c>
      <c r="JG52" s="98"/>
      <c r="JH52" s="98"/>
      <c r="JI52" s="99" t="str">
        <f>IF(JM52="","",JI$3)</f>
        <v/>
      </c>
      <c r="JJ52" s="100" t="str">
        <f>IF(JM52="","",JI$1)</f>
        <v/>
      </c>
      <c r="JK52" s="101" t="str">
        <f>IF(JM52="","",JI$2)</f>
        <v/>
      </c>
      <c r="JL52" s="101" t="str">
        <f>IF(JM52="","",JI$3)</f>
        <v/>
      </c>
      <c r="JM52" s="102" t="str">
        <f>IF(JT52="","",IF(ISNUMBER(SEARCH(":",JT52)),MID(JT52,FIND(":",JT52)+2,FIND("(",JT52)-FIND(":",JT52)-3),LEFT(JT52,FIND("(",JT52)-2)))</f>
        <v/>
      </c>
      <c r="JN52" s="103" t="str">
        <f>IF(JT52="","",MID(JT52,FIND("(",JT52)+1,4))</f>
        <v/>
      </c>
      <c r="JO52" s="104" t="str">
        <f>IF(ISNUMBER(SEARCH("*female*",JT52)),"female",IF(ISNUMBER(SEARCH("*male*",JT52)),"male",""))</f>
        <v/>
      </c>
      <c r="JP52" s="105" t="str">
        <f>IF(JT52="","",IF(ISERROR(MID(JT52,FIND("male,",JT52)+6,(FIND(")",JT52)-(FIND("male,",JT52)+6))))=TRUE,"missing/error",MID(JT52,FIND("male,",JT52)+6,(FIND(")",JT52)-(FIND("male,",JT52)+6)))))</f>
        <v/>
      </c>
      <c r="JQ52" s="106" t="str">
        <f>IF(JM52="","",(MID(JM52,(SEARCH("^^",SUBSTITUTE(JM52," ","^^",LEN(JM52)-LEN(SUBSTITUTE(JM52," ","")))))+1,99)&amp;"_"&amp;LEFT(JM52,FIND(" ",JM52)-1)&amp;"_"&amp;JN52))</f>
        <v/>
      </c>
      <c r="JS52" s="98"/>
      <c r="JT52" s="98"/>
      <c r="JU52" s="99" t="str">
        <f>IF(JY52="","",JU$3)</f>
        <v/>
      </c>
      <c r="JV52" s="100" t="str">
        <f>IF(JY52="","",JU$1)</f>
        <v/>
      </c>
      <c r="JW52" s="101" t="str">
        <f>IF(JY52="","",JU$2)</f>
        <v/>
      </c>
      <c r="JX52" s="101" t="str">
        <f>IF(JY52="","",JU$3)</f>
        <v/>
      </c>
      <c r="JY52" s="102" t="str">
        <f>IF(KF52="","",IF(ISNUMBER(SEARCH(":",KF52)),MID(KF52,FIND(":",KF52)+2,FIND("(",KF52)-FIND(":",KF52)-3),LEFT(KF52,FIND("(",KF52)-2)))</f>
        <v/>
      </c>
      <c r="JZ52" s="103" t="str">
        <f>IF(KF52="","",MID(KF52,FIND("(",KF52)+1,4))</f>
        <v/>
      </c>
      <c r="KA52" s="104" t="str">
        <f>IF(ISNUMBER(SEARCH("*female*",KF52)),"female",IF(ISNUMBER(SEARCH("*male*",KF52)),"male",""))</f>
        <v/>
      </c>
      <c r="KB52" s="105" t="str">
        <f>IF(KF52="","",IF(ISERROR(MID(KF52,FIND("male,",KF52)+6,(FIND(")",KF52)-(FIND("male,",KF52)+6))))=TRUE,"missing/error",MID(KF52,FIND("male,",KF52)+6,(FIND(")",KF52)-(FIND("male,",KF52)+6)))))</f>
        <v/>
      </c>
      <c r="KC52" s="106" t="str">
        <f>IF(JY52="","",(MID(JY52,(SEARCH("^^",SUBSTITUTE(JY52," ","^^",LEN(JY52)-LEN(SUBSTITUTE(JY52," ","")))))+1,99)&amp;"_"&amp;LEFT(JY52,FIND(" ",JY52)-1)&amp;"_"&amp;JZ52))</f>
        <v/>
      </c>
      <c r="KE52" s="98"/>
      <c r="KF52" s="98"/>
    </row>
    <row r="53" spans="1:292" ht="13.5" customHeight="1" x14ac:dyDescent="0.25">
      <c r="A53" s="16"/>
      <c r="B53" s="98" t="s">
        <v>669</v>
      </c>
      <c r="D53" s="229"/>
      <c r="E53" s="99">
        <f t="shared" si="253"/>
        <v>42439</v>
      </c>
      <c r="F53" s="100" t="str">
        <f t="shared" si="254"/>
        <v>Kenny I</v>
      </c>
      <c r="G53" s="101">
        <f>IF(I53="","",E$2)</f>
        <v>40611</v>
      </c>
      <c r="H53" s="101">
        <f>IF(I53="","",E$3)</f>
        <v>42439</v>
      </c>
      <c r="I53" s="102" t="str">
        <f t="shared" si="255"/>
        <v>Michael Noonan</v>
      </c>
      <c r="J53" s="103" t="str">
        <f t="shared" si="256"/>
        <v>1943</v>
      </c>
      <c r="K53" s="104" t="str">
        <f t="shared" si="257"/>
        <v>male</v>
      </c>
      <c r="L53" s="105" t="str">
        <f>IF(P53="","",IF(ISERROR(MID(P53,FIND("male,",P53)+6,(FIND(")",P53)-(FIND("male,",P53)+6))))=TRUE,"missing/error",MID(P53,FIND("male,",P53)+6,(FIND(")",P53)-(FIND("male,",P53)+6)))))</f>
        <v>ie_fg01</v>
      </c>
      <c r="M53" s="106" t="str">
        <f t="shared" si="258"/>
        <v>Noonan_Michael_1943</v>
      </c>
      <c r="O53" s="98"/>
      <c r="P53" s="229" t="s">
        <v>723</v>
      </c>
      <c r="Q53" s="99">
        <f>IF(U53="","",Q$3)</f>
        <v>42900</v>
      </c>
      <c r="R53" s="100" t="str">
        <f>IF(U53="","",Q$1)</f>
        <v>Kenny II</v>
      </c>
      <c r="S53" s="101">
        <f>IF(U53="","",Q$2)</f>
        <v>42496</v>
      </c>
      <c r="T53" s="101">
        <f>IF(U53="","",Q$3)</f>
        <v>42900</v>
      </c>
      <c r="U53" s="102" t="str">
        <f>IF(AB53="","",IF(ISNUMBER(SEARCH(":",AB53)),MID(AB53,FIND(":",AB53)+2,FIND("(",AB53)-FIND(":",AB53)-3),LEFT(AB53,FIND("(",AB53)-2)))</f>
        <v>Michael Noonan</v>
      </c>
      <c r="V53" s="103" t="str">
        <f>IF(AB53="","",MID(AB53,FIND("(",AB53)+1,4))</f>
        <v>1943</v>
      </c>
      <c r="W53" s="104" t="str">
        <f>IF(ISNUMBER(SEARCH("*female*",AB53)),"female",IF(ISNUMBER(SEARCH("*male*",AB53)),"male",""))</f>
        <v>male</v>
      </c>
      <c r="X53" s="105" t="str">
        <f t="shared" si="249"/>
        <v>ie_fg01</v>
      </c>
      <c r="Y53" s="106" t="str">
        <f>IF(U53="","",(MID(U53,(SEARCH("^^",SUBSTITUTE(U53," ","^^",LEN(U53)-LEN(SUBSTITUTE(U53," ","")))))+1,99)&amp;"_"&amp;LEFT(U53,FIND(" ",U53)-1)&amp;"_"&amp;V53))</f>
        <v>Noonan_Michael_1943</v>
      </c>
      <c r="AA53" s="98"/>
      <c r="AB53" s="229" t="s">
        <v>723</v>
      </c>
      <c r="AC53" s="99">
        <f>IF(AG53="","",AC$3)</f>
        <v>44009</v>
      </c>
      <c r="AD53" s="100" t="str">
        <f>IF(AG53="","",AC$1)</f>
        <v>Varadkar I</v>
      </c>
      <c r="AE53" s="101">
        <f>IF(AG53="","",AC$2)</f>
        <v>42900</v>
      </c>
      <c r="AF53" s="101">
        <f>IF(AG53="","",AC$3)</f>
        <v>44009</v>
      </c>
      <c r="AG53" s="102" t="str">
        <f t="shared" si="250"/>
        <v>Paschal Donohoe</v>
      </c>
      <c r="AH53" s="103" t="str">
        <f t="shared" si="244"/>
        <v>1974</v>
      </c>
      <c r="AI53" s="104" t="str">
        <f t="shared" si="245"/>
        <v>male</v>
      </c>
      <c r="AJ53" s="105" t="str">
        <f t="shared" si="251"/>
        <v>ie_fg01</v>
      </c>
      <c r="AK53" s="106" t="str">
        <f t="shared" si="252"/>
        <v>Donohoe_Paschal_1974</v>
      </c>
      <c r="AM53" s="98"/>
      <c r="AN53" s="229" t="s">
        <v>998</v>
      </c>
      <c r="AO53" s="99">
        <f t="shared" si="12"/>
        <v>44912</v>
      </c>
      <c r="AP53" s="100" t="str">
        <f>IF(AS53="","",AO$1)</f>
        <v>Martin I</v>
      </c>
      <c r="AQ53" s="101">
        <f t="shared" si="13"/>
        <v>44009</v>
      </c>
      <c r="AR53" s="101">
        <f t="shared" si="14"/>
        <v>44912</v>
      </c>
      <c r="AS53" s="102" t="str">
        <f>IF(AZ53="","",IF(ISNUMBER(SEARCH(":",AZ53)),MID(AZ53,FIND(":",AZ53)+2,FIND("(",AZ53)-FIND(":",AZ53)-3),LEFT(AZ53,FIND("(",AZ53)-2)))</f>
        <v>Paschal Donohoe</v>
      </c>
      <c r="AT53" s="103" t="str">
        <f>IF(AZ53="","",MID(AZ53,FIND("(",AZ53)+1,4))</f>
        <v>1974</v>
      </c>
      <c r="AU53" s="104" t="str">
        <f>IF(ISNUMBER(SEARCH("*female*",AZ53)),"female",IF(ISNUMBER(SEARCH("*male*",AZ53)),"male",""))</f>
        <v>male</v>
      </c>
      <c r="AV53" s="105" t="str">
        <f>IF(AZ53="","",IF(ISERROR(MID(AZ53,FIND("male,",AZ53)+6,(FIND(")",AZ53)-(FIND("male,",AZ53)+6))))=TRUE,"missing/error",MID(AZ53,FIND("male,",AZ53)+6,(FIND(")",AZ53)-(FIND("male,",AZ53)+6)))))</f>
        <v>ie_fg01</v>
      </c>
      <c r="AW53" s="106" t="str">
        <f>IF(AS53="","",(MID(AS53,(SEARCH("^^",SUBSTITUTE(AS53," ","^^",LEN(AS53)-LEN(SUBSTITUTE(AS53," ","")))))+1,99)&amp;"_"&amp;LEFT(AS53,FIND(" ",AS53)-1)&amp;"_"&amp;AT53))</f>
        <v>Donohoe_Paschal_1974</v>
      </c>
      <c r="AY53" s="98"/>
      <c r="AZ53" s="229" t="s">
        <v>998</v>
      </c>
      <c r="BA53" s="99">
        <f t="shared" si="235"/>
        <v>45291</v>
      </c>
      <c r="BB53" s="100" t="str">
        <f t="shared" si="236"/>
        <v>Varadkar II</v>
      </c>
      <c r="BC53" s="101">
        <f t="shared" si="237"/>
        <v>44912</v>
      </c>
      <c r="BD53" s="101">
        <f t="shared" si="238"/>
        <v>45291</v>
      </c>
      <c r="BE53" s="102" t="str">
        <f t="shared" si="239"/>
        <v>Michael McGrath</v>
      </c>
      <c r="BF53" s="103" t="str">
        <f t="shared" si="240"/>
        <v>1976</v>
      </c>
      <c r="BG53" s="104" t="str">
        <f t="shared" si="241"/>
        <v>male</v>
      </c>
      <c r="BH53" s="105" t="str">
        <f t="shared" si="242"/>
        <v>ie_ff01</v>
      </c>
      <c r="BI53" s="106" t="str">
        <f t="shared" si="243"/>
        <v>McGrath_Michael_1976</v>
      </c>
      <c r="BK53" s="98"/>
      <c r="BL53" s="98" t="s">
        <v>1044</v>
      </c>
      <c r="BM53" s="99" t="str">
        <f>IF(BQ53="","",BM$3)</f>
        <v/>
      </c>
      <c r="BN53" s="100" t="str">
        <f>IF(BQ53="","",BM$1)</f>
        <v/>
      </c>
      <c r="BO53" s="101" t="str">
        <f>IF(BQ53="","",BM$2)</f>
        <v/>
      </c>
      <c r="BP53" s="101" t="str">
        <f>IF(BQ53="","",BM$3)</f>
        <v/>
      </c>
      <c r="BQ53" s="102" t="str">
        <f>IF(BX53="","",IF(ISNUMBER(SEARCH(":",BX53)),MID(BX53,FIND(":",BX53)+2,FIND("(",BX53)-FIND(":",BX53)-3),LEFT(BX53,FIND("(",BX53)-2)))</f>
        <v/>
      </c>
      <c r="BR53" s="103" t="str">
        <f>IF(BX53="","",MID(BX53,FIND("(",BX53)+1,4))</f>
        <v/>
      </c>
      <c r="BS53" s="104" t="str">
        <f>IF(ISNUMBER(SEARCH("*female*",BX53)),"female",IF(ISNUMBER(SEARCH("*male*",BX53)),"male",""))</f>
        <v/>
      </c>
      <c r="BT53" s="105" t="str">
        <f>IF(BX53="","",IF(ISERROR(MID(BX53,FIND("male,",BX53)+6,(FIND(")",BX53)-(FIND("male,",BX53)+6))))=TRUE,"missing/error",MID(BX53,FIND("male,",BX53)+6,(FIND(")",BX53)-(FIND("male,",BX53)+6)))))</f>
        <v/>
      </c>
      <c r="BU53" s="106" t="str">
        <f>IF(BQ53="","",(MID(BQ53,(SEARCH("^^",SUBSTITUTE(BQ53," ","^^",LEN(BQ53)-LEN(SUBSTITUTE(BQ53," ","")))))+1,99)&amp;"_"&amp;LEFT(BQ53,FIND(" ",BQ53)-1)&amp;"_"&amp;BR53))</f>
        <v/>
      </c>
      <c r="BW53" s="98"/>
      <c r="BX53" s="98"/>
      <c r="BY53" s="99" t="str">
        <f>IF(CC53="","",BY$3)</f>
        <v/>
      </c>
      <c r="BZ53" s="100" t="str">
        <f>IF(CC53="","",BY$1)</f>
        <v/>
      </c>
      <c r="CA53" s="101" t="str">
        <f>IF(CC53="","",BY$2)</f>
        <v/>
      </c>
      <c r="CB53" s="101" t="str">
        <f>IF(CC53="","",BY$3)</f>
        <v/>
      </c>
      <c r="CC53" s="102" t="str">
        <f>IF(CJ53="","",IF(ISNUMBER(SEARCH(":",CJ53)),MID(CJ53,FIND(":",CJ53)+2,FIND("(",CJ53)-FIND(":",CJ53)-3),LEFT(CJ53,FIND("(",CJ53)-2)))</f>
        <v/>
      </c>
      <c r="CD53" s="103" t="str">
        <f>IF(CJ53="","",MID(CJ53,FIND("(",CJ53)+1,4))</f>
        <v/>
      </c>
      <c r="CE53" s="104" t="str">
        <f>IF(ISNUMBER(SEARCH("*female*",CJ53)),"female",IF(ISNUMBER(SEARCH("*male*",CJ53)),"male",""))</f>
        <v/>
      </c>
      <c r="CF53" s="105" t="str">
        <f>IF(CJ53="","",IF(ISERROR(MID(CJ53,FIND("male,",CJ53)+6,(FIND(")",CJ53)-(FIND("male,",CJ53)+6))))=TRUE,"missing/error",MID(CJ53,FIND("male,",CJ53)+6,(FIND(")",CJ53)-(FIND("male,",CJ53)+6)))))</f>
        <v/>
      </c>
      <c r="CG53" s="106" t="str">
        <f>IF(CC53="","",(MID(CC53,(SEARCH("^^",SUBSTITUTE(CC53," ","^^",LEN(CC53)-LEN(SUBSTITUTE(CC53," ","")))))+1,99)&amp;"_"&amp;LEFT(CC53,FIND(" ",CC53)-1)&amp;"_"&amp;CD53))</f>
        <v/>
      </c>
      <c r="CI53" s="98"/>
      <c r="CJ53" s="98"/>
      <c r="CK53" s="99" t="str">
        <f>IF(CO53="","",CK$3)</f>
        <v/>
      </c>
      <c r="CL53" s="100" t="str">
        <f>IF(CO53="","",CK$1)</f>
        <v/>
      </c>
      <c r="CM53" s="101" t="str">
        <f>IF(CO53="","",CK$2)</f>
        <v/>
      </c>
      <c r="CN53" s="101" t="str">
        <f>IF(CO53="","",CK$3)</f>
        <v/>
      </c>
      <c r="CO53" s="102" t="str">
        <f>IF(CV53="","",IF(ISNUMBER(SEARCH(":",CV53)),MID(CV53,FIND(":",CV53)+2,FIND("(",CV53)-FIND(":",CV53)-3),LEFT(CV53,FIND("(",CV53)-2)))</f>
        <v/>
      </c>
      <c r="CP53" s="103" t="str">
        <f>IF(CV53="","",MID(CV53,FIND("(",CV53)+1,4))</f>
        <v/>
      </c>
      <c r="CQ53" s="104" t="str">
        <f>IF(ISNUMBER(SEARCH("*female*",CV53)),"female",IF(ISNUMBER(SEARCH("*male*",CV53)),"male",""))</f>
        <v/>
      </c>
      <c r="CR53" s="105" t="str">
        <f>IF(CV53="","",IF(ISERROR(MID(CV53,FIND("male,",CV53)+6,(FIND(")",CV53)-(FIND("male,",CV53)+6))))=TRUE,"missing/error",MID(CV53,FIND("male,",CV53)+6,(FIND(")",CV53)-(FIND("male,",CV53)+6)))))</f>
        <v/>
      </c>
      <c r="CS53" s="106" t="str">
        <f>IF(CO53="","",(MID(CO53,(SEARCH("^^",SUBSTITUTE(CO53," ","^^",LEN(CO53)-LEN(SUBSTITUTE(CO53," ","")))))+1,99)&amp;"_"&amp;LEFT(CO53,FIND(" ",CO53)-1)&amp;"_"&amp;CP53))</f>
        <v/>
      </c>
      <c r="CU53" s="98"/>
      <c r="CV53" s="98"/>
      <c r="CW53" s="99" t="str">
        <f>IF(DA53="","",CW$3)</f>
        <v/>
      </c>
      <c r="CX53" s="100" t="str">
        <f>IF(DA53="","",CW$1)</f>
        <v/>
      </c>
      <c r="CY53" s="101" t="str">
        <f>IF(DA53="","",CW$2)</f>
        <v/>
      </c>
      <c r="CZ53" s="101" t="str">
        <f>IF(DA53="","",CW$3)</f>
        <v/>
      </c>
      <c r="DA53" s="102" t="str">
        <f>IF(DH53="","",IF(ISNUMBER(SEARCH(":",DH53)),MID(DH53,FIND(":",DH53)+2,FIND("(",DH53)-FIND(":",DH53)-3),LEFT(DH53,FIND("(",DH53)-2)))</f>
        <v/>
      </c>
      <c r="DB53" s="103" t="str">
        <f>IF(DH53="","",MID(DH53,FIND("(",DH53)+1,4))</f>
        <v/>
      </c>
      <c r="DC53" s="104" t="str">
        <f>IF(ISNUMBER(SEARCH("*female*",DH53)),"female",IF(ISNUMBER(SEARCH("*male*",DH53)),"male",""))</f>
        <v/>
      </c>
      <c r="DD53" s="105" t="str">
        <f>IF(DH53="","",IF(ISERROR(MID(DH53,FIND("male,",DH53)+6,(FIND(")",DH53)-(FIND("male,",DH53)+6))))=TRUE,"missing/error",MID(DH53,FIND("male,",DH53)+6,(FIND(")",DH53)-(FIND("male,",DH53)+6)))))</f>
        <v/>
      </c>
      <c r="DE53" s="106" t="str">
        <f>IF(DA53="","",(MID(DA53,(SEARCH("^^",SUBSTITUTE(DA53," ","^^",LEN(DA53)-LEN(SUBSTITUTE(DA53," ","")))))+1,99)&amp;"_"&amp;LEFT(DA53,FIND(" ",DA53)-1)&amp;"_"&amp;DB53))</f>
        <v/>
      </c>
      <c r="DG53" s="98"/>
      <c r="DH53" s="98"/>
      <c r="DI53" s="99" t="str">
        <f>IF(DM53="","",DI$3)</f>
        <v/>
      </c>
      <c r="DJ53" s="100" t="str">
        <f>IF(DM53="","",DI$1)</f>
        <v/>
      </c>
      <c r="DK53" s="101" t="str">
        <f>IF(DM53="","",DI$2)</f>
        <v/>
      </c>
      <c r="DL53" s="101" t="str">
        <f>IF(DM53="","",DI$3)</f>
        <v/>
      </c>
      <c r="DM53" s="102" t="str">
        <f>IF(DT53="","",IF(ISNUMBER(SEARCH(":",DT53)),MID(DT53,FIND(":",DT53)+2,FIND("(",DT53)-FIND(":",DT53)-3),LEFT(DT53,FIND("(",DT53)-2)))</f>
        <v/>
      </c>
      <c r="DN53" s="103" t="str">
        <f>IF(DT53="","",MID(DT53,FIND("(",DT53)+1,4))</f>
        <v/>
      </c>
      <c r="DO53" s="104" t="str">
        <f>IF(ISNUMBER(SEARCH("*female*",DT53)),"female",IF(ISNUMBER(SEARCH("*male*",DT53)),"male",""))</f>
        <v/>
      </c>
      <c r="DP53" s="105" t="str">
        <f>IF(DT53="","",IF(ISERROR(MID(DT53,FIND("male,",DT53)+6,(FIND(")",DT53)-(FIND("male,",DT53)+6))))=TRUE,"missing/error",MID(DT53,FIND("male,",DT53)+6,(FIND(")",DT53)-(FIND("male,",DT53)+6)))))</f>
        <v/>
      </c>
      <c r="DQ53" s="106" t="str">
        <f>IF(DM53="","",(MID(DM53,(SEARCH("^^",SUBSTITUTE(DM53," ","^^",LEN(DM53)-LEN(SUBSTITUTE(DM53," ","")))))+1,99)&amp;"_"&amp;LEFT(DM53,FIND(" ",DM53)-1)&amp;"_"&amp;DN53))</f>
        <v/>
      </c>
      <c r="DS53" s="98"/>
      <c r="DT53" s="98"/>
      <c r="DU53" s="99" t="str">
        <f>IF(DY53="","",DU$3)</f>
        <v/>
      </c>
      <c r="DV53" s="100" t="str">
        <f>IF(DY53="","",DU$1)</f>
        <v/>
      </c>
      <c r="DW53" s="101" t="str">
        <f>IF(DY53="","",DU$2)</f>
        <v/>
      </c>
      <c r="DX53" s="101" t="str">
        <f>IF(DY53="","",DU$3)</f>
        <v/>
      </c>
      <c r="DY53" s="102" t="str">
        <f>IF(EF53="","",IF(ISNUMBER(SEARCH(":",EF53)),MID(EF53,FIND(":",EF53)+2,FIND("(",EF53)-FIND(":",EF53)-3),LEFT(EF53,FIND("(",EF53)-2)))</f>
        <v/>
      </c>
      <c r="DZ53" s="103" t="str">
        <f>IF(EF53="","",MID(EF53,FIND("(",EF53)+1,4))</f>
        <v/>
      </c>
      <c r="EA53" s="104" t="str">
        <f>IF(ISNUMBER(SEARCH("*female*",EF53)),"female",IF(ISNUMBER(SEARCH("*male*",EF53)),"male",""))</f>
        <v/>
      </c>
      <c r="EB53" s="105" t="str">
        <f>IF(EF53="","",IF(ISERROR(MID(EF53,FIND("male,",EF53)+6,(FIND(")",EF53)-(FIND("male,",EF53)+6))))=TRUE,"missing/error",MID(EF53,FIND("male,",EF53)+6,(FIND(")",EF53)-(FIND("male,",EF53)+6)))))</f>
        <v/>
      </c>
      <c r="EC53" s="106" t="str">
        <f>IF(DY53="","",(MID(DY53,(SEARCH("^^",SUBSTITUTE(DY53," ","^^",LEN(DY53)-LEN(SUBSTITUTE(DY53," ","")))))+1,99)&amp;"_"&amp;LEFT(DY53,FIND(" ",DY53)-1)&amp;"_"&amp;DZ53))</f>
        <v/>
      </c>
      <c r="EE53" s="98"/>
      <c r="EF53" s="98"/>
      <c r="EG53" s="99" t="str">
        <f>IF(EK53="","",EG$3)</f>
        <v/>
      </c>
      <c r="EH53" s="100" t="str">
        <f>IF(EK53="","",EG$1)</f>
        <v/>
      </c>
      <c r="EI53" s="101" t="str">
        <f>IF(EK53="","",EG$2)</f>
        <v/>
      </c>
      <c r="EJ53" s="101" t="str">
        <f>IF(EK53="","",EG$3)</f>
        <v/>
      </c>
      <c r="EK53" s="102" t="str">
        <f>IF(ER53="","",IF(ISNUMBER(SEARCH(":",ER53)),MID(ER53,FIND(":",ER53)+2,FIND("(",ER53)-FIND(":",ER53)-3),LEFT(ER53,FIND("(",ER53)-2)))</f>
        <v/>
      </c>
      <c r="EL53" s="103" t="str">
        <f>IF(ER53="","",MID(ER53,FIND("(",ER53)+1,4))</f>
        <v/>
      </c>
      <c r="EM53" s="104" t="str">
        <f>IF(ISNUMBER(SEARCH("*female*",ER53)),"female",IF(ISNUMBER(SEARCH("*male*",ER53)),"male",""))</f>
        <v/>
      </c>
      <c r="EN53" s="105" t="str">
        <f>IF(ER53="","",IF(ISERROR(MID(ER53,FIND("male,",ER53)+6,(FIND(")",ER53)-(FIND("male,",ER53)+6))))=TRUE,"missing/error",MID(ER53,FIND("male,",ER53)+6,(FIND(")",ER53)-(FIND("male,",ER53)+6)))))</f>
        <v/>
      </c>
      <c r="EO53" s="106" t="str">
        <f>IF(EK53="","",(MID(EK53,(SEARCH("^^",SUBSTITUTE(EK53," ","^^",LEN(EK53)-LEN(SUBSTITUTE(EK53," ","")))))+1,99)&amp;"_"&amp;LEFT(EK53,FIND(" ",EK53)-1)&amp;"_"&amp;EL53))</f>
        <v/>
      </c>
      <c r="EQ53" s="98"/>
      <c r="ER53" s="98"/>
      <c r="ES53" s="99" t="str">
        <f>IF(EW53="","",ES$3)</f>
        <v/>
      </c>
      <c r="ET53" s="100" t="str">
        <f>IF(EW53="","",ES$1)</f>
        <v/>
      </c>
      <c r="EU53" s="101" t="str">
        <f>IF(EW53="","",ES$2)</f>
        <v/>
      </c>
      <c r="EV53" s="101" t="str">
        <f>IF(EW53="","",ES$3)</f>
        <v/>
      </c>
      <c r="EW53" s="102" t="str">
        <f>IF(FD53="","",IF(ISNUMBER(SEARCH(":",FD53)),MID(FD53,FIND(":",FD53)+2,FIND("(",FD53)-FIND(":",FD53)-3),LEFT(FD53,FIND("(",FD53)-2)))</f>
        <v/>
      </c>
      <c r="EX53" s="103" t="str">
        <f>IF(FD53="","",MID(FD53,FIND("(",FD53)+1,4))</f>
        <v/>
      </c>
      <c r="EY53" s="104" t="str">
        <f>IF(ISNUMBER(SEARCH("*female*",FD53)),"female",IF(ISNUMBER(SEARCH("*male*",FD53)),"male",""))</f>
        <v/>
      </c>
      <c r="EZ53" s="105" t="str">
        <f>IF(FD53="","",IF(ISERROR(MID(FD53,FIND("male,",FD53)+6,(FIND(")",FD53)-(FIND("male,",FD53)+6))))=TRUE,"missing/error",MID(FD53,FIND("male,",FD53)+6,(FIND(")",FD53)-(FIND("male,",FD53)+6)))))</f>
        <v/>
      </c>
      <c r="FA53" s="106" t="str">
        <f>IF(EW53="","",(MID(EW53,(SEARCH("^^",SUBSTITUTE(EW53," ","^^",LEN(EW53)-LEN(SUBSTITUTE(EW53," ","")))))+1,99)&amp;"_"&amp;LEFT(EW53,FIND(" ",EW53)-1)&amp;"_"&amp;EX53))</f>
        <v/>
      </c>
      <c r="FC53" s="98"/>
      <c r="FD53" s="98"/>
      <c r="FE53" s="99" t="str">
        <f>IF(FI53="","",FE$3)</f>
        <v/>
      </c>
      <c r="FF53" s="100" t="str">
        <f>IF(FI53="","",FE$1)</f>
        <v/>
      </c>
      <c r="FG53" s="101" t="str">
        <f>IF(FI53="","",FE$2)</f>
        <v/>
      </c>
      <c r="FH53" s="101" t="str">
        <f>IF(FI53="","",FE$3)</f>
        <v/>
      </c>
      <c r="FI53" s="102" t="str">
        <f>IF(FP53="","",IF(ISNUMBER(SEARCH(":",FP53)),MID(FP53,FIND(":",FP53)+2,FIND("(",FP53)-FIND(":",FP53)-3),LEFT(FP53,FIND("(",FP53)-2)))</f>
        <v/>
      </c>
      <c r="FJ53" s="103" t="str">
        <f>IF(FP53="","",MID(FP53,FIND("(",FP53)+1,4))</f>
        <v/>
      </c>
      <c r="FK53" s="104" t="str">
        <f>IF(ISNUMBER(SEARCH("*female*",FP53)),"female",IF(ISNUMBER(SEARCH("*male*",FP53)),"male",""))</f>
        <v/>
      </c>
      <c r="FL53" s="105" t="str">
        <f>IF(FP53="","",IF(ISERROR(MID(FP53,FIND("male,",FP53)+6,(FIND(")",FP53)-(FIND("male,",FP53)+6))))=TRUE,"missing/error",MID(FP53,FIND("male,",FP53)+6,(FIND(")",FP53)-(FIND("male,",FP53)+6)))))</f>
        <v/>
      </c>
      <c r="FM53" s="106" t="str">
        <f>IF(FI53="","",(MID(FI53,(SEARCH("^^",SUBSTITUTE(FI53," ","^^",LEN(FI53)-LEN(SUBSTITUTE(FI53," ","")))))+1,99)&amp;"_"&amp;LEFT(FI53,FIND(" ",FI53)-1)&amp;"_"&amp;FJ53))</f>
        <v/>
      </c>
      <c r="FO53" s="98"/>
      <c r="FP53" s="98"/>
      <c r="FQ53" s="99" t="str">
        <f>IF(FU53="","",#REF!)</f>
        <v/>
      </c>
      <c r="FR53" s="100" t="str">
        <f>IF(FU53="","",FQ$1)</f>
        <v/>
      </c>
      <c r="FS53" s="101" t="str">
        <f>IF(FU53="","",FQ$2)</f>
        <v/>
      </c>
      <c r="FT53" s="101" t="str">
        <f>IF(FU53="","",FQ$3)</f>
        <v/>
      </c>
      <c r="FU53" s="102" t="str">
        <f>IF(GB53="","",IF(ISNUMBER(SEARCH(":",GB53)),MID(GB53,FIND(":",GB53)+2,FIND("(",GB53)-FIND(":",GB53)-3),LEFT(GB53,FIND("(",GB53)-2)))</f>
        <v/>
      </c>
      <c r="FV53" s="103" t="str">
        <f>IF(GB53="","",MID(GB53,FIND("(",GB53)+1,4))</f>
        <v/>
      </c>
      <c r="FW53" s="104" t="str">
        <f>IF(ISNUMBER(SEARCH("*female*",GB53)),"female",IF(ISNUMBER(SEARCH("*male*",GB53)),"male",""))</f>
        <v/>
      </c>
      <c r="FX53" s="105" t="str">
        <f>IF(GB53="","",IF(ISERROR(MID(GB53,FIND("male,",GB53)+6,(FIND(")",GB53)-(FIND("male,",GB53)+6))))=TRUE,"missing/error",MID(GB53,FIND("male,",GB53)+6,(FIND(")",GB53)-(FIND("male,",GB53)+6)))))</f>
        <v/>
      </c>
      <c r="FY53" s="106" t="str">
        <f>IF(FU53="","",(MID(FU53,(SEARCH("^^",SUBSTITUTE(FU53," ","^^",LEN(FU53)-LEN(SUBSTITUTE(FU53," ","")))))+1,99)&amp;"_"&amp;LEFT(FU53,FIND(" ",FU53)-1)&amp;"_"&amp;FV53))</f>
        <v/>
      </c>
      <c r="GA53" s="98"/>
      <c r="GB53" s="98"/>
      <c r="GC53" s="99" t="str">
        <f>IF(GG53="","",GC$3)</f>
        <v/>
      </c>
      <c r="GD53" s="100" t="str">
        <f>IF(GG53="","",GC$1)</f>
        <v/>
      </c>
      <c r="GE53" s="101" t="str">
        <f>IF(GG53="","",GC$2)</f>
        <v/>
      </c>
      <c r="GF53" s="101" t="str">
        <f>IF(GG53="","",GC$3)</f>
        <v/>
      </c>
      <c r="GG53" s="102" t="str">
        <f>IF(GN53="","",IF(ISNUMBER(SEARCH(":",GN53)),MID(GN53,FIND(":",GN53)+2,FIND("(",GN53)-FIND(":",GN53)-3),LEFT(GN53,FIND("(",GN53)-2)))</f>
        <v/>
      </c>
      <c r="GH53" s="103" t="str">
        <f>IF(GN53="","",MID(GN53,FIND("(",GN53)+1,4))</f>
        <v/>
      </c>
      <c r="GI53" s="104" t="str">
        <f>IF(ISNUMBER(SEARCH("*female*",GN53)),"female",IF(ISNUMBER(SEARCH("*male*",GN53)),"male",""))</f>
        <v/>
      </c>
      <c r="GJ53" s="105" t="str">
        <f>IF(GN53="","",IF(ISERROR(MID(GN53,FIND("male,",GN53)+6,(FIND(")",GN53)-(FIND("male,",GN53)+6))))=TRUE,"missing/error",MID(GN53,FIND("male,",GN53)+6,(FIND(")",GN53)-(FIND("male,",GN53)+6)))))</f>
        <v/>
      </c>
      <c r="GK53" s="106" t="str">
        <f>IF(GG53="","",(MID(GG53,(SEARCH("^^",SUBSTITUTE(GG53," ","^^",LEN(GG53)-LEN(SUBSTITUTE(GG53," ","")))))+1,99)&amp;"_"&amp;LEFT(GG53,FIND(" ",GG53)-1)&amp;"_"&amp;GH53))</f>
        <v/>
      </c>
      <c r="GM53" s="98"/>
      <c r="GN53" s="98"/>
      <c r="GO53" s="99" t="str">
        <f>IF(GS53="","",GO$3)</f>
        <v/>
      </c>
      <c r="GP53" s="100" t="str">
        <f>IF(GS53="","",GO$1)</f>
        <v/>
      </c>
      <c r="GQ53" s="101" t="str">
        <f>IF(GS53="","",GO$2)</f>
        <v/>
      </c>
      <c r="GR53" s="101" t="str">
        <f>IF(GS53="","",GO$3)</f>
        <v/>
      </c>
      <c r="GS53" s="102" t="str">
        <f>IF(GZ53="","",IF(ISNUMBER(SEARCH(":",GZ53)),MID(GZ53,FIND(":",GZ53)+2,FIND("(",GZ53)-FIND(":",GZ53)-3),LEFT(GZ53,FIND("(",GZ53)-2)))</f>
        <v/>
      </c>
      <c r="GT53" s="103" t="str">
        <f>IF(GZ53="","",MID(GZ53,FIND("(",GZ53)+1,4))</f>
        <v/>
      </c>
      <c r="GU53" s="104" t="str">
        <f>IF(ISNUMBER(SEARCH("*female*",GZ53)),"female",IF(ISNUMBER(SEARCH("*male*",GZ53)),"male",""))</f>
        <v/>
      </c>
      <c r="GV53" s="105" t="str">
        <f>IF(GZ53="","",IF(ISERROR(MID(GZ53,FIND("male,",GZ53)+6,(FIND(")",GZ53)-(FIND("male,",GZ53)+6))))=TRUE,"missing/error",MID(GZ53,FIND("male,",GZ53)+6,(FIND(")",GZ53)-(FIND("male,",GZ53)+6)))))</f>
        <v/>
      </c>
      <c r="GW53" s="106" t="str">
        <f>IF(GS53="","",(MID(GS53,(SEARCH("^^",SUBSTITUTE(GS53," ","^^",LEN(GS53)-LEN(SUBSTITUTE(GS53," ","")))))+1,99)&amp;"_"&amp;LEFT(GS53,FIND(" ",GS53)-1)&amp;"_"&amp;GT53))</f>
        <v/>
      </c>
      <c r="GY53" s="98"/>
      <c r="GZ53" s="98"/>
      <c r="HA53" s="99" t="str">
        <f>IF(HE53="","",HA$3)</f>
        <v/>
      </c>
      <c r="HB53" s="100" t="str">
        <f>IF(HE53="","",HA$1)</f>
        <v/>
      </c>
      <c r="HC53" s="101" t="str">
        <f>IF(HE53="","",HA$2)</f>
        <v/>
      </c>
      <c r="HD53" s="101" t="str">
        <f>IF(HE53="","",HA$3)</f>
        <v/>
      </c>
      <c r="HE53" s="102" t="str">
        <f>IF(HL53="","",IF(ISNUMBER(SEARCH(":",HL53)),MID(HL53,FIND(":",HL53)+2,FIND("(",HL53)-FIND(":",HL53)-3),LEFT(HL53,FIND("(",HL53)-2)))</f>
        <v/>
      </c>
      <c r="HF53" s="103" t="str">
        <f>IF(HL53="","",MID(HL53,FIND("(",HL53)+1,4))</f>
        <v/>
      </c>
      <c r="HG53" s="104" t="str">
        <f>IF(ISNUMBER(SEARCH("*female*",HL53)),"female",IF(ISNUMBER(SEARCH("*male*",HL53)),"male",""))</f>
        <v/>
      </c>
      <c r="HH53" s="105" t="str">
        <f>IF(HL53="","",IF(ISERROR(MID(HL53,FIND("male,",HL53)+6,(FIND(")",HL53)-(FIND("male,",HL53)+6))))=TRUE,"missing/error",MID(HL53,FIND("male,",HL53)+6,(FIND(")",HL53)-(FIND("male,",HL53)+6)))))</f>
        <v/>
      </c>
      <c r="HI53" s="106" t="str">
        <f>IF(HE53="","",(MID(HE53,(SEARCH("^^",SUBSTITUTE(HE53," ","^^",LEN(HE53)-LEN(SUBSTITUTE(HE53," ","")))))+1,99)&amp;"_"&amp;LEFT(HE53,FIND(" ",HE53)-1)&amp;"_"&amp;HF53))</f>
        <v/>
      </c>
      <c r="HK53" s="98"/>
      <c r="HL53" s="98" t="s">
        <v>291</v>
      </c>
      <c r="HM53" s="99" t="str">
        <f>IF(HQ53="","",HM$3)</f>
        <v/>
      </c>
      <c r="HN53" s="100" t="str">
        <f>IF(HQ53="","",HM$1)</f>
        <v/>
      </c>
      <c r="HO53" s="101" t="str">
        <f>IF(HQ53="","",HM$2)</f>
        <v/>
      </c>
      <c r="HP53" s="101" t="str">
        <f>IF(HQ53="","",HM$3)</f>
        <v/>
      </c>
      <c r="HQ53" s="102" t="str">
        <f>IF(HX53="","",IF(ISNUMBER(SEARCH(":",HX53)),MID(HX53,FIND(":",HX53)+2,FIND("(",HX53)-FIND(":",HX53)-3),LEFT(HX53,FIND("(",HX53)-2)))</f>
        <v/>
      </c>
      <c r="HR53" s="103" t="str">
        <f>IF(HX53="","",MID(HX53,FIND("(",HX53)+1,4))</f>
        <v/>
      </c>
      <c r="HS53" s="104" t="str">
        <f>IF(ISNUMBER(SEARCH("*female*",HX53)),"female",IF(ISNUMBER(SEARCH("*male*",HX53)),"male",""))</f>
        <v/>
      </c>
      <c r="HT53" s="105" t="str">
        <f>IF(HX53="","",IF(ISERROR(MID(HX53,FIND("male,",HX53)+6,(FIND(")",HX53)-(FIND("male,",HX53)+6))))=TRUE,"missing/error",MID(HX53,FIND("male,",HX53)+6,(FIND(")",HX53)-(FIND("male,",HX53)+6)))))</f>
        <v/>
      </c>
      <c r="HU53" s="106" t="str">
        <f>IF(HQ53="","",(MID(HQ53,(SEARCH("^^",SUBSTITUTE(HQ53," ","^^",LEN(HQ53)-LEN(SUBSTITUTE(HQ53," ","")))))+1,99)&amp;"_"&amp;LEFT(HQ53,FIND(" ",HQ53)-1)&amp;"_"&amp;HR53))</f>
        <v/>
      </c>
      <c r="HW53" s="98"/>
      <c r="HX53" s="98"/>
      <c r="HY53" s="99" t="str">
        <f>IF(IC53="","",HY$3)</f>
        <v/>
      </c>
      <c r="HZ53" s="100" t="str">
        <f>IF(IC53="","",HY$1)</f>
        <v/>
      </c>
      <c r="IA53" s="101" t="str">
        <f>IF(IC53="","",HY$2)</f>
        <v/>
      </c>
      <c r="IB53" s="101" t="str">
        <f>IF(IC53="","",HY$3)</f>
        <v/>
      </c>
      <c r="IC53" s="102" t="str">
        <f>IF(IJ53="","",IF(ISNUMBER(SEARCH(":",IJ53)),MID(IJ53,FIND(":",IJ53)+2,FIND("(",IJ53)-FIND(":",IJ53)-3),LEFT(IJ53,FIND("(",IJ53)-2)))</f>
        <v/>
      </c>
      <c r="ID53" s="103" t="str">
        <f>IF(IJ53="","",MID(IJ53,FIND("(",IJ53)+1,4))</f>
        <v/>
      </c>
      <c r="IE53" s="104" t="str">
        <f>IF(ISNUMBER(SEARCH("*female*",IJ53)),"female",IF(ISNUMBER(SEARCH("*male*",IJ53)),"male",""))</f>
        <v/>
      </c>
      <c r="IF53" s="105" t="str">
        <f>IF(IJ53="","",IF(ISERROR(MID(IJ53,FIND("male,",IJ53)+6,(FIND(")",IJ53)-(FIND("male,",IJ53)+6))))=TRUE,"missing/error",MID(IJ53,FIND("male,",IJ53)+6,(FIND(")",IJ53)-(FIND("male,",IJ53)+6)))))</f>
        <v/>
      </c>
      <c r="IG53" s="106" t="str">
        <f>IF(IC53="","",(MID(IC53,(SEARCH("^^",SUBSTITUTE(IC53," ","^^",LEN(IC53)-LEN(SUBSTITUTE(IC53," ","")))))+1,99)&amp;"_"&amp;LEFT(IC53,FIND(" ",IC53)-1)&amp;"_"&amp;ID53))</f>
        <v/>
      </c>
      <c r="II53" s="98"/>
      <c r="IJ53" s="98"/>
      <c r="IK53" s="99" t="str">
        <f>IF(IO53="","",IK$3)</f>
        <v/>
      </c>
      <c r="IL53" s="100" t="str">
        <f>IF(IO53="","",IK$1)</f>
        <v/>
      </c>
      <c r="IM53" s="101" t="str">
        <f>IF(IO53="","",IK$2)</f>
        <v/>
      </c>
      <c r="IN53" s="101" t="str">
        <f>IF(IO53="","",IK$3)</f>
        <v/>
      </c>
      <c r="IO53" s="102" t="str">
        <f>IF(IV53="","",IF(ISNUMBER(SEARCH(":",IV53)),MID(IV53,FIND(":",IV53)+2,FIND("(",IV53)-FIND(":",IV53)-3),LEFT(IV53,FIND("(",IV53)-2)))</f>
        <v/>
      </c>
      <c r="IP53" s="103" t="str">
        <f>IF(IV53="","",MID(IV53,FIND("(",IV53)+1,4))</f>
        <v/>
      </c>
      <c r="IQ53" s="104" t="str">
        <f>IF(ISNUMBER(SEARCH("*female*",IV53)),"female",IF(ISNUMBER(SEARCH("*male*",IV53)),"male",""))</f>
        <v/>
      </c>
      <c r="IR53" s="105" t="str">
        <f>IF(IV53="","",IF(ISERROR(MID(IV53,FIND("male,",IV53)+6,(FIND(")",IV53)-(FIND("male,",IV53)+6))))=TRUE,"missing/error",MID(IV53,FIND("male,",IV53)+6,(FIND(")",IV53)-(FIND("male,",IV53)+6)))))</f>
        <v/>
      </c>
      <c r="IS53" s="106" t="str">
        <f>IF(IO53="","",(MID(IO53,(SEARCH("^^",SUBSTITUTE(IO53," ","^^",LEN(IO53)-LEN(SUBSTITUTE(IO53," ","")))))+1,99)&amp;"_"&amp;LEFT(IO53,FIND(" ",IO53)-1)&amp;"_"&amp;IP53))</f>
        <v/>
      </c>
      <c r="IU53" s="98"/>
      <c r="IV53" s="98"/>
      <c r="IW53" s="99" t="str">
        <f>IF(JA53="","",IW$3)</f>
        <v/>
      </c>
      <c r="IX53" s="100" t="str">
        <f>IF(JA53="","",IW$1)</f>
        <v/>
      </c>
      <c r="IY53" s="101" t="str">
        <f>IF(JA53="","",IW$2)</f>
        <v/>
      </c>
      <c r="IZ53" s="101" t="str">
        <f>IF(JA53="","",IW$3)</f>
        <v/>
      </c>
      <c r="JA53" s="102" t="str">
        <f>IF(JH53="","",IF(ISNUMBER(SEARCH(":",JH53)),MID(JH53,FIND(":",JH53)+2,FIND("(",JH53)-FIND(":",JH53)-3),LEFT(JH53,FIND("(",JH53)-2)))</f>
        <v/>
      </c>
      <c r="JB53" s="103" t="str">
        <f>IF(JH53="","",MID(JH53,FIND("(",JH53)+1,4))</f>
        <v/>
      </c>
      <c r="JC53" s="104" t="str">
        <f>IF(ISNUMBER(SEARCH("*female*",JH53)),"female",IF(ISNUMBER(SEARCH("*male*",JH53)),"male",""))</f>
        <v/>
      </c>
      <c r="JD53" s="105" t="str">
        <f>IF(JH53="","",IF(ISERROR(MID(JH53,FIND("male,",JH53)+6,(FIND(")",JH53)-(FIND("male,",JH53)+6))))=TRUE,"missing/error",MID(JH53,FIND("male,",JH53)+6,(FIND(")",JH53)-(FIND("male,",JH53)+6)))))</f>
        <v/>
      </c>
      <c r="JE53" s="106" t="str">
        <f>IF(JA53="","",(MID(JA53,(SEARCH("^^",SUBSTITUTE(JA53," ","^^",LEN(JA53)-LEN(SUBSTITUTE(JA53," ","")))))+1,99)&amp;"_"&amp;LEFT(JA53,FIND(" ",JA53)-1)&amp;"_"&amp;JB53))</f>
        <v/>
      </c>
      <c r="JG53" s="98"/>
      <c r="JH53" s="98"/>
      <c r="JI53" s="99" t="str">
        <f>IF(JM53="","",JI$3)</f>
        <v/>
      </c>
      <c r="JJ53" s="100" t="str">
        <f>IF(JM53="","",JI$1)</f>
        <v/>
      </c>
      <c r="JK53" s="101" t="str">
        <f>IF(JM53="","",JI$2)</f>
        <v/>
      </c>
      <c r="JL53" s="101" t="str">
        <f>IF(JM53="","",JI$3)</f>
        <v/>
      </c>
      <c r="JM53" s="102" t="str">
        <f>IF(JT53="","",IF(ISNUMBER(SEARCH(":",JT53)),MID(JT53,FIND(":",JT53)+2,FIND("(",JT53)-FIND(":",JT53)-3),LEFT(JT53,FIND("(",JT53)-2)))</f>
        <v/>
      </c>
      <c r="JN53" s="103" t="str">
        <f>IF(JT53="","",MID(JT53,FIND("(",JT53)+1,4))</f>
        <v/>
      </c>
      <c r="JO53" s="104" t="str">
        <f>IF(ISNUMBER(SEARCH("*female*",JT53)),"female",IF(ISNUMBER(SEARCH("*male*",JT53)),"male",""))</f>
        <v/>
      </c>
      <c r="JP53" s="105" t="str">
        <f>IF(JT53="","",IF(ISERROR(MID(JT53,FIND("male,",JT53)+6,(FIND(")",JT53)-(FIND("male,",JT53)+6))))=TRUE,"missing/error",MID(JT53,FIND("male,",JT53)+6,(FIND(")",JT53)-(FIND("male,",JT53)+6)))))</f>
        <v/>
      </c>
      <c r="JQ53" s="106" t="str">
        <f>IF(JM53="","",(MID(JM53,(SEARCH("^^",SUBSTITUTE(JM53," ","^^",LEN(JM53)-LEN(SUBSTITUTE(JM53," ","")))))+1,99)&amp;"_"&amp;LEFT(JM53,FIND(" ",JM53)-1)&amp;"_"&amp;JN53))</f>
        <v/>
      </c>
      <c r="JS53" s="98"/>
      <c r="JT53" s="98"/>
      <c r="JU53" s="99" t="str">
        <f>IF(JY53="","",JU$3)</f>
        <v/>
      </c>
      <c r="JV53" s="100" t="str">
        <f>IF(JY53="","",JU$1)</f>
        <v/>
      </c>
      <c r="JW53" s="101" t="str">
        <f>IF(JY53="","",JU$2)</f>
        <v/>
      </c>
      <c r="JX53" s="101" t="str">
        <f>IF(JY53="","",JU$3)</f>
        <v/>
      </c>
      <c r="JY53" s="102" t="str">
        <f>IF(KF53="","",IF(ISNUMBER(SEARCH(":",KF53)),MID(KF53,FIND(":",KF53)+2,FIND("(",KF53)-FIND(":",KF53)-3),LEFT(KF53,FIND("(",KF53)-2)))</f>
        <v/>
      </c>
      <c r="JZ53" s="103" t="str">
        <f>IF(KF53="","",MID(KF53,FIND("(",KF53)+1,4))</f>
        <v/>
      </c>
      <c r="KA53" s="104" t="str">
        <f>IF(ISNUMBER(SEARCH("*female*",KF53)),"female",IF(ISNUMBER(SEARCH("*male*",KF53)),"male",""))</f>
        <v/>
      </c>
      <c r="KB53" s="105" t="str">
        <f>IF(KF53="","",IF(ISERROR(MID(KF53,FIND("male,",KF53)+6,(FIND(")",KF53)-(FIND("male,",KF53)+6))))=TRUE,"missing/error",MID(KF53,FIND("male,",KF53)+6,(FIND(")",KF53)-(FIND("male,",KF53)+6)))))</f>
        <v/>
      </c>
      <c r="KC53" s="106" t="str">
        <f>IF(JY53="","",(MID(JY53,(SEARCH("^^",SUBSTITUTE(JY53," ","^^",LEN(JY53)-LEN(SUBSTITUTE(JY53," ","")))))+1,99)&amp;"_"&amp;LEFT(JY53,FIND(" ",JY53)-1)&amp;"_"&amp;JZ53))</f>
        <v/>
      </c>
      <c r="KE53" s="98"/>
      <c r="KF53" s="98"/>
    </row>
    <row r="54" spans="1:292" ht="13.5" customHeight="1" x14ac:dyDescent="0.25">
      <c r="A54" s="16"/>
      <c r="B54" s="98" t="s">
        <v>935</v>
      </c>
      <c r="D54" s="229"/>
      <c r="E54" s="99">
        <f t="shared" si="253"/>
        <v>42439</v>
      </c>
      <c r="F54" s="100" t="str">
        <f t="shared" si="254"/>
        <v>Kenny I</v>
      </c>
      <c r="G54" s="101">
        <f>IF(I54="","",E$2)</f>
        <v>40611</v>
      </c>
      <c r="H54" s="101">
        <v>41831</v>
      </c>
      <c r="I54" s="102" t="str">
        <f t="shared" si="255"/>
        <v>Éamon Gilmore</v>
      </c>
      <c r="J54" s="103" t="str">
        <f t="shared" si="256"/>
        <v>1955</v>
      </c>
      <c r="K54" s="104" t="str">
        <f t="shared" si="257"/>
        <v>male</v>
      </c>
      <c r="L54" s="105" t="str">
        <f>IF(P54="","",IF(ISERROR(MID(P54,FIND("male,",P54)+6,(FIND(")",P54)-(FIND("male,",P54)+6))))=TRUE,"missing/error",MID(P54,FIND("male,",P54)+6,(FIND(")",P54)-(FIND("male,",P54)+6)))))</f>
        <v>ie_lp01</v>
      </c>
      <c r="M54" s="106" t="str">
        <f t="shared" si="258"/>
        <v>Gilmore_Éamon_1955</v>
      </c>
      <c r="O54" s="98"/>
      <c r="P54" s="229" t="s">
        <v>727</v>
      </c>
      <c r="Q54" s="99">
        <v>42900</v>
      </c>
      <c r="R54" s="100" t="s">
        <v>989</v>
      </c>
      <c r="S54" s="101">
        <f>IF(U54="","",Q$2)</f>
        <v>42496</v>
      </c>
      <c r="T54" s="101">
        <f>IF(U54="","",Q$3)</f>
        <v>42900</v>
      </c>
      <c r="U54" s="102" t="str">
        <f>IF(AB54="","",IF(ISNUMBER(SEARCH(":",AB54)),MID(AB54,FIND(":",AB54)+2,FIND("(",AB54)-FIND(":",AB54)-3),LEFT(AB54,FIND("(",AB54)-2)))</f>
        <v>Charles Flanagan</v>
      </c>
      <c r="V54" s="103">
        <v>1956</v>
      </c>
      <c r="W54" s="104" t="s">
        <v>997</v>
      </c>
      <c r="X54" s="105" t="str">
        <f t="shared" si="249"/>
        <v>ie_fg01</v>
      </c>
      <c r="Y54" s="106" t="str">
        <f>IF(U54="","",(MID(U54,(SEARCH("^^",SUBSTITUTE(U54," ","^^",LEN(U54)-LEN(SUBSTITUTE(U54," ","")))))+1,99)&amp;"_"&amp;LEFT(U54,FIND(" ",U54)-1)&amp;"_"&amp;V54))</f>
        <v>Flanagan_Charles_1956</v>
      </c>
      <c r="AA54" s="98"/>
      <c r="AB54" s="229" t="s">
        <v>996</v>
      </c>
      <c r="AC54" s="99">
        <v>43100</v>
      </c>
      <c r="AD54" s="100" t="s">
        <v>1013</v>
      </c>
      <c r="AE54" s="101">
        <f>IF(AG54="","",AC$2)</f>
        <v>42900</v>
      </c>
      <c r="AF54" s="101">
        <f>IF(AG54="","",AC$3)</f>
        <v>44009</v>
      </c>
      <c r="AG54" s="102" t="str">
        <f t="shared" si="250"/>
        <v>Simon Coveney</v>
      </c>
      <c r="AH54" s="103" t="str">
        <f t="shared" si="244"/>
        <v>1972</v>
      </c>
      <c r="AI54" s="104" t="str">
        <f t="shared" si="245"/>
        <v>male</v>
      </c>
      <c r="AJ54" s="105" t="str">
        <f t="shared" si="251"/>
        <v>ie_fg01</v>
      </c>
      <c r="AK54" s="106" t="str">
        <f t="shared" si="252"/>
        <v>Coveney_Simon_1972</v>
      </c>
      <c r="AM54" s="98"/>
      <c r="AN54" s="229" t="s">
        <v>720</v>
      </c>
      <c r="AO54" s="99" t="str">
        <f t="shared" si="12"/>
        <v/>
      </c>
      <c r="AP54" s="100"/>
      <c r="AQ54" s="101" t="str">
        <f t="shared" si="13"/>
        <v/>
      </c>
      <c r="AR54" s="101" t="str">
        <f t="shared" si="14"/>
        <v/>
      </c>
      <c r="AS54" s="102"/>
      <c r="AT54" s="103"/>
      <c r="AU54" s="104"/>
      <c r="AV54" s="105"/>
      <c r="AW54" s="106"/>
      <c r="AY54" s="98"/>
      <c r="AZ54" s="98"/>
      <c r="BA54" s="99" t="str">
        <f t="shared" si="235"/>
        <v/>
      </c>
      <c r="BB54" s="100" t="str">
        <f t="shared" si="236"/>
        <v/>
      </c>
      <c r="BC54" s="101" t="str">
        <f t="shared" si="237"/>
        <v/>
      </c>
      <c r="BD54" s="101" t="str">
        <f t="shared" si="238"/>
        <v/>
      </c>
      <c r="BE54" s="102" t="str">
        <f t="shared" si="239"/>
        <v/>
      </c>
      <c r="BF54" s="103" t="str">
        <f t="shared" si="240"/>
        <v/>
      </c>
      <c r="BG54" s="104" t="str">
        <f t="shared" si="241"/>
        <v/>
      </c>
      <c r="BH54" s="105" t="str">
        <f t="shared" si="242"/>
        <v/>
      </c>
      <c r="BI54" s="106" t="str">
        <f t="shared" si="243"/>
        <v/>
      </c>
      <c r="BK54" s="98"/>
      <c r="BL54" s="98"/>
      <c r="BM54" s="99"/>
      <c r="BN54" s="100"/>
      <c r="BO54" s="101"/>
      <c r="BP54" s="101"/>
      <c r="BQ54" s="102"/>
      <c r="BR54" s="103"/>
      <c r="BS54" s="104"/>
      <c r="BT54" s="105"/>
      <c r="BU54" s="106"/>
      <c r="BW54" s="98"/>
      <c r="BX54" s="98"/>
      <c r="BY54" s="99"/>
      <c r="BZ54" s="100"/>
      <c r="CA54" s="101"/>
      <c r="CB54" s="101"/>
      <c r="CC54" s="102"/>
      <c r="CD54" s="103"/>
      <c r="CE54" s="104"/>
      <c r="CF54" s="105"/>
      <c r="CG54" s="106"/>
      <c r="CI54" s="98"/>
      <c r="CJ54" s="98"/>
      <c r="CK54" s="99"/>
      <c r="CL54" s="100"/>
      <c r="CM54" s="101"/>
      <c r="CN54" s="101"/>
      <c r="CO54" s="102"/>
      <c r="CP54" s="103"/>
      <c r="CQ54" s="104"/>
      <c r="CR54" s="105"/>
      <c r="CS54" s="106"/>
      <c r="CU54" s="98"/>
      <c r="CV54" s="98"/>
      <c r="CW54" s="99"/>
      <c r="CX54" s="100"/>
      <c r="CY54" s="101"/>
      <c r="CZ54" s="101"/>
      <c r="DA54" s="102"/>
      <c r="DB54" s="103"/>
      <c r="DC54" s="104"/>
      <c r="DD54" s="105"/>
      <c r="DE54" s="106"/>
      <c r="DG54" s="98"/>
      <c r="DH54" s="98"/>
      <c r="DI54" s="99"/>
      <c r="DJ54" s="100"/>
      <c r="DK54" s="101"/>
      <c r="DL54" s="101"/>
      <c r="DM54" s="102"/>
      <c r="DN54" s="103"/>
      <c r="DO54" s="104"/>
      <c r="DP54" s="105"/>
      <c r="DQ54" s="106"/>
      <c r="DS54" s="98"/>
      <c r="DT54" s="98"/>
      <c r="DU54" s="99"/>
      <c r="DV54" s="100"/>
      <c r="DW54" s="101"/>
      <c r="DX54" s="101"/>
      <c r="DY54" s="102"/>
      <c r="DZ54" s="103"/>
      <c r="EA54" s="104"/>
      <c r="EB54" s="105"/>
      <c r="EC54" s="106"/>
      <c r="EE54" s="98"/>
      <c r="EF54" s="98"/>
      <c r="EG54" s="99"/>
      <c r="EH54" s="100"/>
      <c r="EI54" s="101"/>
      <c r="EJ54" s="101"/>
      <c r="EK54" s="102"/>
      <c r="EL54" s="103"/>
      <c r="EM54" s="104"/>
      <c r="EN54" s="105"/>
      <c r="EO54" s="106"/>
      <c r="EQ54" s="98"/>
      <c r="ER54" s="98"/>
      <c r="ES54" s="99"/>
      <c r="ET54" s="100"/>
      <c r="EU54" s="101"/>
      <c r="EV54" s="101"/>
      <c r="EW54" s="102"/>
      <c r="EX54" s="103"/>
      <c r="EY54" s="104"/>
      <c r="EZ54" s="105"/>
      <c r="FA54" s="106"/>
      <c r="FC54" s="98"/>
      <c r="FD54" s="98"/>
      <c r="FE54" s="99"/>
      <c r="FF54" s="100"/>
      <c r="FG54" s="101"/>
      <c r="FH54" s="101"/>
      <c r="FI54" s="102"/>
      <c r="FJ54" s="103"/>
      <c r="FK54" s="104"/>
      <c r="FL54" s="105"/>
      <c r="FM54" s="106"/>
      <c r="FO54" s="98"/>
      <c r="FP54" s="98"/>
      <c r="FQ54" s="99"/>
      <c r="FR54" s="100"/>
      <c r="FS54" s="101"/>
      <c r="FT54" s="101"/>
      <c r="FU54" s="102"/>
      <c r="FV54" s="103"/>
      <c r="FW54" s="104"/>
      <c r="FX54" s="105"/>
      <c r="FY54" s="106"/>
      <c r="GA54" s="98"/>
      <c r="GB54" s="98"/>
      <c r="GC54" s="99"/>
      <c r="GD54" s="100"/>
      <c r="GE54" s="101"/>
      <c r="GF54" s="101"/>
      <c r="GG54" s="102"/>
      <c r="GH54" s="103"/>
      <c r="GI54" s="104"/>
      <c r="GJ54" s="105"/>
      <c r="GK54" s="106"/>
      <c r="GM54" s="98"/>
      <c r="GN54" s="98"/>
      <c r="GO54" s="99"/>
      <c r="GP54" s="100"/>
      <c r="GQ54" s="101"/>
      <c r="GR54" s="101"/>
      <c r="GS54" s="102"/>
      <c r="GT54" s="103"/>
      <c r="GU54" s="104"/>
      <c r="GV54" s="105"/>
      <c r="GW54" s="106"/>
      <c r="GY54" s="98"/>
      <c r="GZ54" s="98"/>
      <c r="HA54" s="99"/>
      <c r="HB54" s="100"/>
      <c r="HC54" s="101"/>
      <c r="HD54" s="101"/>
      <c r="HE54" s="102"/>
      <c r="HF54" s="103"/>
      <c r="HG54" s="104"/>
      <c r="HH54" s="105"/>
      <c r="HI54" s="106"/>
      <c r="HK54" s="98"/>
      <c r="HL54" s="98"/>
      <c r="HM54" s="99"/>
      <c r="HN54" s="100"/>
      <c r="HO54" s="101"/>
      <c r="HP54" s="101"/>
      <c r="HQ54" s="102"/>
      <c r="HR54" s="103"/>
      <c r="HS54" s="104"/>
      <c r="HT54" s="105"/>
      <c r="HU54" s="106"/>
      <c r="HW54" s="98"/>
      <c r="HX54" s="98"/>
      <c r="HY54" s="99"/>
      <c r="HZ54" s="100"/>
      <c r="IA54" s="101"/>
      <c r="IB54" s="101"/>
      <c r="IC54" s="102"/>
      <c r="ID54" s="103"/>
      <c r="IE54" s="104"/>
      <c r="IF54" s="105"/>
      <c r="IG54" s="106"/>
      <c r="II54" s="98"/>
      <c r="IJ54" s="98"/>
      <c r="IK54" s="99"/>
      <c r="IL54" s="100"/>
      <c r="IM54" s="101"/>
      <c r="IN54" s="101"/>
      <c r="IO54" s="102"/>
      <c r="IP54" s="103"/>
      <c r="IQ54" s="104"/>
      <c r="IR54" s="105"/>
      <c r="IS54" s="106"/>
      <c r="IU54" s="98"/>
      <c r="IV54" s="98"/>
      <c r="IW54" s="99"/>
      <c r="IX54" s="100"/>
      <c r="IY54" s="101"/>
      <c r="IZ54" s="101"/>
      <c r="JA54" s="102"/>
      <c r="JB54" s="103"/>
      <c r="JC54" s="104"/>
      <c r="JD54" s="105"/>
      <c r="JE54" s="106"/>
      <c r="JG54" s="98"/>
      <c r="JH54" s="98"/>
      <c r="JI54" s="99"/>
      <c r="JJ54" s="100"/>
      <c r="JK54" s="101"/>
      <c r="JL54" s="101"/>
      <c r="JM54" s="102"/>
      <c r="JN54" s="103"/>
      <c r="JO54" s="104"/>
      <c r="JP54" s="105"/>
      <c r="JQ54" s="106"/>
      <c r="JS54" s="98"/>
      <c r="JT54" s="98"/>
      <c r="JU54" s="99"/>
      <c r="JV54" s="100"/>
      <c r="JW54" s="101"/>
      <c r="JX54" s="101"/>
      <c r="JY54" s="102"/>
      <c r="JZ54" s="103"/>
      <c r="KA54" s="104"/>
      <c r="KB54" s="105"/>
      <c r="KC54" s="106"/>
      <c r="KE54" s="98"/>
      <c r="KF54" s="98"/>
    </row>
    <row r="55" spans="1:292" ht="13.5" customHeight="1" x14ac:dyDescent="0.25">
      <c r="A55" s="16"/>
      <c r="B55" s="98" t="s">
        <v>935</v>
      </c>
      <c r="D55" s="229"/>
      <c r="E55" s="99">
        <f t="shared" si="253"/>
        <v>42439</v>
      </c>
      <c r="F55" s="100" t="str">
        <f t="shared" si="254"/>
        <v>Kenny I</v>
      </c>
      <c r="G55" s="101">
        <v>41831</v>
      </c>
      <c r="H55" s="101">
        <f>IF(I55="","",E$3)</f>
        <v>42439</v>
      </c>
      <c r="I55" s="102" t="str">
        <f t="shared" si="255"/>
        <v>Charles Flanagan</v>
      </c>
      <c r="J55" s="103" t="str">
        <f t="shared" si="256"/>
        <v>1956</v>
      </c>
      <c r="K55" s="104" t="str">
        <f t="shared" si="257"/>
        <v>male</v>
      </c>
      <c r="L55" s="105" t="s">
        <v>296</v>
      </c>
      <c r="M55" s="106" t="str">
        <f t="shared" si="258"/>
        <v>Flanagan_Charles_1956</v>
      </c>
      <c r="O55" s="98"/>
      <c r="P55" s="229" t="s">
        <v>930</v>
      </c>
      <c r="Q55" s="99"/>
      <c r="R55" s="100"/>
      <c r="S55" s="101"/>
      <c r="T55" s="101"/>
      <c r="U55" s="102"/>
      <c r="V55" s="103"/>
      <c r="W55" s="104"/>
      <c r="X55" s="105" t="str">
        <f t="shared" si="249"/>
        <v/>
      </c>
      <c r="Y55" s="106"/>
      <c r="AA55" s="98"/>
      <c r="AB55" s="98"/>
      <c r="AC55" s="99"/>
      <c r="AD55" s="100"/>
      <c r="AE55" s="101"/>
      <c r="AF55" s="101"/>
      <c r="AG55" s="102" t="str">
        <f t="shared" si="250"/>
        <v/>
      </c>
      <c r="AH55" s="103"/>
      <c r="AI55" s="104"/>
      <c r="AJ55" s="105" t="str">
        <f t="shared" si="251"/>
        <v/>
      </c>
      <c r="AK55" s="106" t="str">
        <f t="shared" si="252"/>
        <v/>
      </c>
      <c r="AM55" s="98"/>
      <c r="AN55" s="98"/>
      <c r="AO55" s="99" t="str">
        <f t="shared" si="12"/>
        <v/>
      </c>
      <c r="AP55" s="100"/>
      <c r="AQ55" s="101" t="str">
        <f t="shared" si="13"/>
        <v/>
      </c>
      <c r="AR55" s="101" t="str">
        <f t="shared" si="14"/>
        <v/>
      </c>
      <c r="AS55" s="102"/>
      <c r="AT55" s="103"/>
      <c r="AU55" s="104"/>
      <c r="AV55" s="105"/>
      <c r="AW55" s="106"/>
      <c r="AY55" s="98"/>
      <c r="AZ55" s="98"/>
      <c r="BA55" s="99" t="str">
        <f t="shared" si="235"/>
        <v/>
      </c>
      <c r="BB55" s="100" t="str">
        <f t="shared" si="236"/>
        <v/>
      </c>
      <c r="BC55" s="101" t="str">
        <f t="shared" si="237"/>
        <v/>
      </c>
      <c r="BD55" s="101" t="str">
        <f t="shared" si="238"/>
        <v/>
      </c>
      <c r="BE55" s="102" t="str">
        <f t="shared" si="239"/>
        <v/>
      </c>
      <c r="BF55" s="103" t="str">
        <f t="shared" si="240"/>
        <v/>
      </c>
      <c r="BG55" s="104" t="str">
        <f t="shared" si="241"/>
        <v/>
      </c>
      <c r="BH55" s="105" t="str">
        <f t="shared" si="242"/>
        <v/>
      </c>
      <c r="BI55" s="106" t="str">
        <f t="shared" si="243"/>
        <v/>
      </c>
      <c r="BK55" s="98"/>
      <c r="BL55" s="98"/>
      <c r="BM55" s="99"/>
      <c r="BN55" s="100"/>
      <c r="BO55" s="101"/>
      <c r="BP55" s="101"/>
      <c r="BQ55" s="102"/>
      <c r="BR55" s="103"/>
      <c r="BS55" s="104"/>
      <c r="BT55" s="105"/>
      <c r="BU55" s="106"/>
      <c r="BW55" s="98"/>
      <c r="BX55" s="98"/>
      <c r="BY55" s="99"/>
      <c r="BZ55" s="100"/>
      <c r="CA55" s="101"/>
      <c r="CB55" s="101"/>
      <c r="CC55" s="102"/>
      <c r="CD55" s="103"/>
      <c r="CE55" s="104"/>
      <c r="CF55" s="105"/>
      <c r="CG55" s="106"/>
      <c r="CI55" s="98"/>
      <c r="CJ55" s="98"/>
      <c r="CK55" s="99"/>
      <c r="CL55" s="100"/>
      <c r="CM55" s="101"/>
      <c r="CN55" s="101"/>
      <c r="CO55" s="102"/>
      <c r="CP55" s="103"/>
      <c r="CQ55" s="104"/>
      <c r="CR55" s="105"/>
      <c r="CS55" s="106"/>
      <c r="CU55" s="98"/>
      <c r="CV55" s="98"/>
      <c r="CW55" s="99"/>
      <c r="CX55" s="100"/>
      <c r="CY55" s="101"/>
      <c r="CZ55" s="101"/>
      <c r="DA55" s="102"/>
      <c r="DB55" s="103"/>
      <c r="DC55" s="104"/>
      <c r="DD55" s="105"/>
      <c r="DE55" s="106"/>
      <c r="DG55" s="98"/>
      <c r="DH55" s="98"/>
      <c r="DI55" s="99"/>
      <c r="DJ55" s="100"/>
      <c r="DK55" s="101"/>
      <c r="DL55" s="101"/>
      <c r="DM55" s="102"/>
      <c r="DN55" s="103"/>
      <c r="DO55" s="104"/>
      <c r="DP55" s="105"/>
      <c r="DQ55" s="106"/>
      <c r="DS55" s="98"/>
      <c r="DT55" s="98"/>
      <c r="DU55" s="99"/>
      <c r="DV55" s="100"/>
      <c r="DW55" s="101"/>
      <c r="DX55" s="101"/>
      <c r="DY55" s="102"/>
      <c r="DZ55" s="103"/>
      <c r="EA55" s="104"/>
      <c r="EB55" s="105"/>
      <c r="EC55" s="106"/>
      <c r="EE55" s="98"/>
      <c r="EF55" s="98"/>
      <c r="EG55" s="99"/>
      <c r="EH55" s="100"/>
      <c r="EI55" s="101"/>
      <c r="EJ55" s="101"/>
      <c r="EK55" s="102"/>
      <c r="EL55" s="103"/>
      <c r="EM55" s="104"/>
      <c r="EN55" s="105"/>
      <c r="EO55" s="106"/>
      <c r="EQ55" s="98"/>
      <c r="ER55" s="98"/>
      <c r="ES55" s="99"/>
      <c r="ET55" s="100"/>
      <c r="EU55" s="101"/>
      <c r="EV55" s="101"/>
      <c r="EW55" s="102"/>
      <c r="EX55" s="103"/>
      <c r="EY55" s="104"/>
      <c r="EZ55" s="105"/>
      <c r="FA55" s="106"/>
      <c r="FC55" s="98"/>
      <c r="FD55" s="98"/>
      <c r="FE55" s="99"/>
      <c r="FF55" s="100"/>
      <c r="FG55" s="101"/>
      <c r="FH55" s="101"/>
      <c r="FI55" s="102"/>
      <c r="FJ55" s="103"/>
      <c r="FK55" s="104"/>
      <c r="FL55" s="105"/>
      <c r="FM55" s="106"/>
      <c r="FO55" s="98"/>
      <c r="FP55" s="98"/>
      <c r="FQ55" s="99"/>
      <c r="FR55" s="100"/>
      <c r="FS55" s="101"/>
      <c r="FT55" s="101"/>
      <c r="FU55" s="102"/>
      <c r="FV55" s="103"/>
      <c r="FW55" s="104"/>
      <c r="FX55" s="105"/>
      <c r="FY55" s="106"/>
      <c r="GA55" s="98"/>
      <c r="GB55" s="98"/>
      <c r="GC55" s="99"/>
      <c r="GD55" s="100"/>
      <c r="GE55" s="101"/>
      <c r="GF55" s="101"/>
      <c r="GG55" s="102"/>
      <c r="GH55" s="103"/>
      <c r="GI55" s="104"/>
      <c r="GJ55" s="105"/>
      <c r="GK55" s="106"/>
      <c r="GM55" s="98"/>
      <c r="GN55" s="98"/>
      <c r="GO55" s="99"/>
      <c r="GP55" s="100"/>
      <c r="GQ55" s="101"/>
      <c r="GR55" s="101"/>
      <c r="GS55" s="102"/>
      <c r="GT55" s="103"/>
      <c r="GU55" s="104"/>
      <c r="GV55" s="105"/>
      <c r="GW55" s="106"/>
      <c r="GY55" s="98"/>
      <c r="GZ55" s="98"/>
      <c r="HA55" s="99"/>
      <c r="HB55" s="100"/>
      <c r="HC55" s="101"/>
      <c r="HD55" s="101"/>
      <c r="HE55" s="102"/>
      <c r="HF55" s="103"/>
      <c r="HG55" s="104"/>
      <c r="HH55" s="105"/>
      <c r="HI55" s="106"/>
      <c r="HK55" s="98"/>
      <c r="HL55" s="98"/>
      <c r="HM55" s="99"/>
      <c r="HN55" s="100"/>
      <c r="HO55" s="101"/>
      <c r="HP55" s="101"/>
      <c r="HQ55" s="102"/>
      <c r="HR55" s="103"/>
      <c r="HS55" s="104"/>
      <c r="HT55" s="105"/>
      <c r="HU55" s="106"/>
      <c r="HW55" s="98"/>
      <c r="HX55" s="98"/>
      <c r="HY55" s="99"/>
      <c r="HZ55" s="100"/>
      <c r="IA55" s="101"/>
      <c r="IB55" s="101"/>
      <c r="IC55" s="102"/>
      <c r="ID55" s="103"/>
      <c r="IE55" s="104"/>
      <c r="IF55" s="105"/>
      <c r="IG55" s="106"/>
      <c r="II55" s="98"/>
      <c r="IJ55" s="98"/>
      <c r="IK55" s="99"/>
      <c r="IL55" s="100"/>
      <c r="IM55" s="101"/>
      <c r="IN55" s="101"/>
      <c r="IO55" s="102"/>
      <c r="IP55" s="103"/>
      <c r="IQ55" s="104"/>
      <c r="IR55" s="105"/>
      <c r="IS55" s="106"/>
      <c r="IU55" s="98"/>
      <c r="IV55" s="98"/>
      <c r="IW55" s="99"/>
      <c r="IX55" s="100"/>
      <c r="IY55" s="101"/>
      <c r="IZ55" s="101"/>
      <c r="JA55" s="102"/>
      <c r="JB55" s="103"/>
      <c r="JC55" s="104"/>
      <c r="JD55" s="105"/>
      <c r="JE55" s="106"/>
      <c r="JG55" s="98"/>
      <c r="JH55" s="98"/>
      <c r="JI55" s="99"/>
      <c r="JJ55" s="100"/>
      <c r="JK55" s="101"/>
      <c r="JL55" s="101"/>
      <c r="JM55" s="102"/>
      <c r="JN55" s="103"/>
      <c r="JO55" s="104"/>
      <c r="JP55" s="105"/>
      <c r="JQ55" s="106"/>
      <c r="JS55" s="98"/>
      <c r="JT55" s="98"/>
      <c r="JU55" s="99"/>
      <c r="JV55" s="100"/>
      <c r="JW55" s="101"/>
      <c r="JX55" s="101"/>
      <c r="JY55" s="102"/>
      <c r="JZ55" s="103"/>
      <c r="KA55" s="104"/>
      <c r="KB55" s="105"/>
      <c r="KC55" s="106"/>
      <c r="KE55" s="98"/>
      <c r="KF55" s="98"/>
    </row>
    <row r="56" spans="1:292" ht="13.5" customHeight="1" x14ac:dyDescent="0.25">
      <c r="A56" s="16"/>
      <c r="B56" s="98" t="s">
        <v>668</v>
      </c>
      <c r="D56" s="229"/>
      <c r="E56" s="99" t="str">
        <f t="shared" si="253"/>
        <v/>
      </c>
      <c r="F56" s="100" t="str">
        <f t="shared" si="254"/>
        <v/>
      </c>
      <c r="G56" s="101" t="str">
        <f>IF(I56="","",E$2)</f>
        <v/>
      </c>
      <c r="H56" s="101" t="str">
        <f>IF(I56="","",E$3)</f>
        <v/>
      </c>
      <c r="I56" s="102" t="str">
        <f t="shared" si="255"/>
        <v/>
      </c>
      <c r="J56" s="103" t="str">
        <f t="shared" si="256"/>
        <v/>
      </c>
      <c r="K56" s="104" t="str">
        <f t="shared" si="257"/>
        <v/>
      </c>
      <c r="L56" s="105" t="str">
        <f>IF(P56="","",IF(ISERROR(MID(P56,FIND("male,",P56)+6,(FIND(")",P56)-(FIND("male,",P56)+6))))=TRUE,"missing/error",MID(P56,FIND("male,",P56)+6,(FIND(")",P56)-(FIND("male,",P56)+6)))))</f>
        <v/>
      </c>
      <c r="M56" s="106" t="str">
        <f t="shared" si="258"/>
        <v/>
      </c>
      <c r="O56" s="98"/>
      <c r="P56" s="229"/>
      <c r="Q56" s="99" t="str">
        <f>IF(U56="","",Q$3)</f>
        <v/>
      </c>
      <c r="R56" s="100" t="str">
        <f>IF(U56="","",Q$1)</f>
        <v/>
      </c>
      <c r="S56" s="101" t="str">
        <f>IF(U56="","",Q$2)</f>
        <v/>
      </c>
      <c r="T56" s="101" t="str">
        <f>IF(U56="","",Q$3)</f>
        <v/>
      </c>
      <c r="U56" s="102" t="str">
        <f>IF(AB56="","",IF(ISNUMBER(SEARCH(":",AB56)),MID(AB56,FIND(":",AB56)+2,FIND("(",AB56)-FIND(":",AB56)-3),LEFT(AB56,FIND("(",AB56)-2)))</f>
        <v/>
      </c>
      <c r="V56" s="103" t="str">
        <f>IF(AB56="","",MID(AB56,FIND("(",AB56)+1,4))</f>
        <v/>
      </c>
      <c r="W56" s="104" t="str">
        <f>IF(ISNUMBER(SEARCH("*female*",AB56)),"female",IF(ISNUMBER(SEARCH("*male*",AB56)),"male",""))</f>
        <v/>
      </c>
      <c r="X56" s="105" t="str">
        <f t="shared" si="249"/>
        <v/>
      </c>
      <c r="Y56" s="106" t="str">
        <f>IF(U56="","",(MID(U56,(SEARCH("^^",SUBSTITUTE(U56," ","^^",LEN(U56)-LEN(SUBSTITUTE(U56," ","")))))+1,99)&amp;"_"&amp;LEFT(U56,FIND(" ",U56)-1)&amp;"_"&amp;V56))</f>
        <v/>
      </c>
      <c r="AA56" s="98"/>
      <c r="AB56" s="98"/>
      <c r="AC56" s="99" t="str">
        <f>IF(AG56="","",AC$3)</f>
        <v/>
      </c>
      <c r="AD56" s="100" t="str">
        <f>IF(AG56="","",AC$1)</f>
        <v/>
      </c>
      <c r="AE56" s="101" t="str">
        <f>IF(AG56="","",AC$2)</f>
        <v/>
      </c>
      <c r="AF56" s="101" t="str">
        <f>IF(AG56="","",AC$3)</f>
        <v/>
      </c>
      <c r="AG56" s="102" t="str">
        <f t="shared" si="250"/>
        <v/>
      </c>
      <c r="AH56" s="103" t="str">
        <f>IF(AN56="","",MID(AN56,FIND("(",AN56)+1,4))</f>
        <v/>
      </c>
      <c r="AI56" s="104" t="str">
        <f>IF(ISNUMBER(SEARCH("*female*",AN56)),"female",IF(ISNUMBER(SEARCH("*male*",AN56)),"male",""))</f>
        <v/>
      </c>
      <c r="AJ56" s="105" t="str">
        <f t="shared" si="251"/>
        <v/>
      </c>
      <c r="AK56" s="106" t="str">
        <f t="shared" si="252"/>
        <v/>
      </c>
      <c r="AM56" s="98"/>
      <c r="AN56" s="98"/>
      <c r="AO56" s="99" t="str">
        <f t="shared" si="12"/>
        <v/>
      </c>
      <c r="AP56" s="100" t="str">
        <f>IF(AS56="","",AO$1)</f>
        <v/>
      </c>
      <c r="AQ56" s="101" t="str">
        <f t="shared" si="13"/>
        <v/>
      </c>
      <c r="AR56" s="101" t="str">
        <f t="shared" si="14"/>
        <v/>
      </c>
      <c r="AS56" s="102" t="str">
        <f>IF(AZ56="","",IF(ISNUMBER(SEARCH(":",AZ56)),MID(AZ56,FIND(":",AZ56)+2,FIND("(",AZ56)-FIND(":",AZ56)-3),LEFT(AZ56,FIND("(",AZ56)-2)))</f>
        <v/>
      </c>
      <c r="AT56" s="103" t="str">
        <f>IF(AZ56="","",MID(AZ56,FIND("(",AZ56)+1,4))</f>
        <v/>
      </c>
      <c r="AU56" s="104" t="str">
        <f>IF(ISNUMBER(SEARCH("*female*",AZ56)),"female",IF(ISNUMBER(SEARCH("*male*",AZ56)),"male",""))</f>
        <v/>
      </c>
      <c r="AV56" s="105" t="str">
        <f>IF(AZ56="","",IF(ISERROR(MID(AZ56,FIND("male,",AZ56)+6,(FIND(")",AZ56)-(FIND("male,",AZ56)+6))))=TRUE,"missing/error",MID(AZ56,FIND("male,",AZ56)+6,(FIND(")",AZ56)-(FIND("male,",AZ56)+6)))))</f>
        <v/>
      </c>
      <c r="AW56" s="106" t="str">
        <f>IF(AS56="","",(MID(AS56,(SEARCH("^^",SUBSTITUTE(AS56," ","^^",LEN(AS56)-LEN(SUBSTITUTE(AS56," ","")))))+1,99)&amp;"_"&amp;LEFT(AS56,FIND(" ",AS56)-1)&amp;"_"&amp;AT56))</f>
        <v/>
      </c>
      <c r="AY56" s="98"/>
      <c r="AZ56" s="98"/>
      <c r="BA56" s="99" t="str">
        <f t="shared" si="235"/>
        <v/>
      </c>
      <c r="BB56" s="100" t="str">
        <f t="shared" si="236"/>
        <v/>
      </c>
      <c r="BC56" s="101" t="str">
        <f t="shared" si="237"/>
        <v/>
      </c>
      <c r="BD56" s="101" t="str">
        <f t="shared" si="238"/>
        <v/>
      </c>
      <c r="BE56" s="102" t="str">
        <f t="shared" si="239"/>
        <v/>
      </c>
      <c r="BF56" s="103" t="str">
        <f t="shared" si="240"/>
        <v/>
      </c>
      <c r="BG56" s="104" t="str">
        <f t="shared" si="241"/>
        <v/>
      </c>
      <c r="BH56" s="105" t="str">
        <f t="shared" si="242"/>
        <v/>
      </c>
      <c r="BI56" s="106" t="str">
        <f t="shared" si="243"/>
        <v/>
      </c>
      <c r="BK56" s="98"/>
      <c r="BL56" s="98"/>
      <c r="BM56" s="99" t="str">
        <f>IF(BQ56="","",BM$3)</f>
        <v/>
      </c>
      <c r="BN56" s="100" t="str">
        <f>IF(BQ56="","",BM$1)</f>
        <v/>
      </c>
      <c r="BO56" s="101" t="str">
        <f>IF(BQ56="","",BM$2)</f>
        <v/>
      </c>
      <c r="BP56" s="101" t="str">
        <f>IF(BQ56="","",BM$3)</f>
        <v/>
      </c>
      <c r="BQ56" s="102" t="str">
        <f>IF(BX56="","",IF(ISNUMBER(SEARCH(":",BX56)),MID(BX56,FIND(":",BX56)+2,FIND("(",BX56)-FIND(":",BX56)-3),LEFT(BX56,FIND("(",BX56)-2)))</f>
        <v/>
      </c>
      <c r="BR56" s="103" t="str">
        <f>IF(BX56="","",MID(BX56,FIND("(",BX56)+1,4))</f>
        <v/>
      </c>
      <c r="BS56" s="104" t="str">
        <f>IF(ISNUMBER(SEARCH("*female*",BX56)),"female",IF(ISNUMBER(SEARCH("*male*",BX56)),"male",""))</f>
        <v/>
      </c>
      <c r="BT56" s="105" t="str">
        <f>IF(BX56="","",IF(ISERROR(MID(BX56,FIND("male,",BX56)+6,(FIND(")",BX56)-(FIND("male,",BX56)+6))))=TRUE,"missing/error",MID(BX56,FIND("male,",BX56)+6,(FIND(")",BX56)-(FIND("male,",BX56)+6)))))</f>
        <v/>
      </c>
      <c r="BU56" s="106" t="str">
        <f>IF(BQ56="","",(MID(BQ56,(SEARCH("^^",SUBSTITUTE(BQ56," ","^^",LEN(BQ56)-LEN(SUBSTITUTE(BQ56," ","")))))+1,99)&amp;"_"&amp;LEFT(BQ56,FIND(" ",BQ56)-1)&amp;"_"&amp;BR56))</f>
        <v/>
      </c>
      <c r="BW56" s="98"/>
      <c r="BX56" s="98"/>
      <c r="BY56" s="99" t="str">
        <f>IF(CC56="","",BY$3)</f>
        <v/>
      </c>
      <c r="BZ56" s="100" t="str">
        <f>IF(CC56="","",BY$1)</f>
        <v/>
      </c>
      <c r="CA56" s="101" t="str">
        <f>IF(CC56="","",BY$2)</f>
        <v/>
      </c>
      <c r="CB56" s="101" t="str">
        <f>IF(CC56="","",BY$3)</f>
        <v/>
      </c>
      <c r="CC56" s="102" t="str">
        <f>IF(CJ56="","",IF(ISNUMBER(SEARCH(":",CJ56)),MID(CJ56,FIND(":",CJ56)+2,FIND("(",CJ56)-FIND(":",CJ56)-3),LEFT(CJ56,FIND("(",CJ56)-2)))</f>
        <v/>
      </c>
      <c r="CD56" s="103" t="str">
        <f>IF(CJ56="","",MID(CJ56,FIND("(",CJ56)+1,4))</f>
        <v/>
      </c>
      <c r="CE56" s="104" t="str">
        <f>IF(ISNUMBER(SEARCH("*female*",CJ56)),"female",IF(ISNUMBER(SEARCH("*male*",CJ56)),"male",""))</f>
        <v/>
      </c>
      <c r="CF56" s="105" t="str">
        <f>IF(CJ56="","",IF(ISERROR(MID(CJ56,FIND("male,",CJ56)+6,(FIND(")",CJ56)-(FIND("male,",CJ56)+6))))=TRUE,"missing/error",MID(CJ56,FIND("male,",CJ56)+6,(FIND(")",CJ56)-(FIND("male,",CJ56)+6)))))</f>
        <v/>
      </c>
      <c r="CG56" s="106" t="str">
        <f>IF(CC56="","",(MID(CC56,(SEARCH("^^",SUBSTITUTE(CC56," ","^^",LEN(CC56)-LEN(SUBSTITUTE(CC56," ","")))))+1,99)&amp;"_"&amp;LEFT(CC56,FIND(" ",CC56)-1)&amp;"_"&amp;CD56))</f>
        <v/>
      </c>
      <c r="CI56" s="98"/>
      <c r="CJ56" s="98"/>
      <c r="CK56" s="99" t="str">
        <f>IF(CO56="","",CK$3)</f>
        <v/>
      </c>
      <c r="CL56" s="100" t="str">
        <f>IF(CO56="","",CK$1)</f>
        <v/>
      </c>
      <c r="CM56" s="101" t="str">
        <f>IF(CO56="","",CK$2)</f>
        <v/>
      </c>
      <c r="CN56" s="101" t="str">
        <f>IF(CO56="","",CK$3)</f>
        <v/>
      </c>
      <c r="CO56" s="102" t="str">
        <f>IF(CV56="","",IF(ISNUMBER(SEARCH(":",CV56)),MID(CV56,FIND(":",CV56)+2,FIND("(",CV56)-FIND(":",CV56)-3),LEFT(CV56,FIND("(",CV56)-2)))</f>
        <v/>
      </c>
      <c r="CP56" s="103" t="str">
        <f>IF(CV56="","",MID(CV56,FIND("(",CV56)+1,4))</f>
        <v/>
      </c>
      <c r="CQ56" s="104" t="str">
        <f>IF(ISNUMBER(SEARCH("*female*",CV56)),"female",IF(ISNUMBER(SEARCH("*male*",CV56)),"male",""))</f>
        <v/>
      </c>
      <c r="CR56" s="105" t="str">
        <f>IF(CV56="","",IF(ISERROR(MID(CV56,FIND("male,",CV56)+6,(FIND(")",CV56)-(FIND("male,",CV56)+6))))=TRUE,"missing/error",MID(CV56,FIND("male,",CV56)+6,(FIND(")",CV56)-(FIND("male,",CV56)+6)))))</f>
        <v/>
      </c>
      <c r="CS56" s="106" t="str">
        <f>IF(CO56="","",(MID(CO56,(SEARCH("^^",SUBSTITUTE(CO56," ","^^",LEN(CO56)-LEN(SUBSTITUTE(CO56," ","")))))+1,99)&amp;"_"&amp;LEFT(CO56,FIND(" ",CO56)-1)&amp;"_"&amp;CP56))</f>
        <v/>
      </c>
      <c r="CU56" s="98"/>
      <c r="CV56" s="98"/>
      <c r="CW56" s="99" t="str">
        <f>IF(DA56="","",CW$3)</f>
        <v/>
      </c>
      <c r="CX56" s="100" t="str">
        <f>IF(DA56="","",CW$1)</f>
        <v/>
      </c>
      <c r="CY56" s="101" t="str">
        <f>IF(DA56="","",CW$2)</f>
        <v/>
      </c>
      <c r="CZ56" s="101" t="str">
        <f>IF(DA56="","",CW$3)</f>
        <v/>
      </c>
      <c r="DA56" s="102" t="str">
        <f>IF(DH56="","",IF(ISNUMBER(SEARCH(":",DH56)),MID(DH56,FIND(":",DH56)+2,FIND("(",DH56)-FIND(":",DH56)-3),LEFT(DH56,FIND("(",DH56)-2)))</f>
        <v/>
      </c>
      <c r="DB56" s="103" t="str">
        <f>IF(DH56="","",MID(DH56,FIND("(",DH56)+1,4))</f>
        <v/>
      </c>
      <c r="DC56" s="104" t="str">
        <f>IF(ISNUMBER(SEARCH("*female*",DH56)),"female",IF(ISNUMBER(SEARCH("*male*",DH56)),"male",""))</f>
        <v/>
      </c>
      <c r="DD56" s="105" t="str">
        <f>IF(DH56="","",IF(ISERROR(MID(DH56,FIND("male,",DH56)+6,(FIND(")",DH56)-(FIND("male,",DH56)+6))))=TRUE,"missing/error",MID(DH56,FIND("male,",DH56)+6,(FIND(")",DH56)-(FIND("male,",DH56)+6)))))</f>
        <v/>
      </c>
      <c r="DE56" s="106" t="str">
        <f>IF(DA56="","",(MID(DA56,(SEARCH("^^",SUBSTITUTE(DA56," ","^^",LEN(DA56)-LEN(SUBSTITUTE(DA56," ","")))))+1,99)&amp;"_"&amp;LEFT(DA56,FIND(" ",DA56)-1)&amp;"_"&amp;DB56))</f>
        <v/>
      </c>
      <c r="DG56" s="98"/>
      <c r="DH56" s="98"/>
      <c r="DI56" s="99" t="str">
        <f>IF(DM56="","",DI$3)</f>
        <v/>
      </c>
      <c r="DJ56" s="100" t="str">
        <f>IF(DM56="","",DI$1)</f>
        <v/>
      </c>
      <c r="DK56" s="101" t="str">
        <f>IF(DM56="","",DI$2)</f>
        <v/>
      </c>
      <c r="DL56" s="101" t="str">
        <f>IF(DM56="","",DI$3)</f>
        <v/>
      </c>
      <c r="DM56" s="102" t="str">
        <f>IF(DT56="","",IF(ISNUMBER(SEARCH(":",DT56)),MID(DT56,FIND(":",DT56)+2,FIND("(",DT56)-FIND(":",DT56)-3),LEFT(DT56,FIND("(",DT56)-2)))</f>
        <v/>
      </c>
      <c r="DN56" s="103" t="str">
        <f>IF(DT56="","",MID(DT56,FIND("(",DT56)+1,4))</f>
        <v/>
      </c>
      <c r="DO56" s="104" t="str">
        <f>IF(ISNUMBER(SEARCH("*female*",DT56)),"female",IF(ISNUMBER(SEARCH("*male*",DT56)),"male",""))</f>
        <v/>
      </c>
      <c r="DP56" s="105" t="str">
        <f>IF(DT56="","",IF(ISERROR(MID(DT56,FIND("male,",DT56)+6,(FIND(")",DT56)-(FIND("male,",DT56)+6))))=TRUE,"missing/error",MID(DT56,FIND("male,",DT56)+6,(FIND(")",DT56)-(FIND("male,",DT56)+6)))))</f>
        <v/>
      </c>
      <c r="DQ56" s="106" t="str">
        <f>IF(DM56="","",(MID(DM56,(SEARCH("^^",SUBSTITUTE(DM56," ","^^",LEN(DM56)-LEN(SUBSTITUTE(DM56," ","")))))+1,99)&amp;"_"&amp;LEFT(DM56,FIND(" ",DM56)-1)&amp;"_"&amp;DN56))</f>
        <v/>
      </c>
      <c r="DS56" s="98"/>
      <c r="DT56" s="98"/>
      <c r="DU56" s="99" t="str">
        <f>IF(DY56="","",DU$3)</f>
        <v/>
      </c>
      <c r="DV56" s="100" t="str">
        <f>IF(DY56="","",DU$1)</f>
        <v/>
      </c>
      <c r="DW56" s="101" t="str">
        <f>IF(DY56="","",DU$2)</f>
        <v/>
      </c>
      <c r="DX56" s="101" t="str">
        <f>IF(DY56="","",DU$3)</f>
        <v/>
      </c>
      <c r="DY56" s="102" t="str">
        <f>IF(EF56="","",IF(ISNUMBER(SEARCH(":",EF56)),MID(EF56,FIND(":",EF56)+2,FIND("(",EF56)-FIND(":",EF56)-3),LEFT(EF56,FIND("(",EF56)-2)))</f>
        <v/>
      </c>
      <c r="DZ56" s="103" t="str">
        <f>IF(EF56="","",MID(EF56,FIND("(",EF56)+1,4))</f>
        <v/>
      </c>
      <c r="EA56" s="104" t="str">
        <f>IF(ISNUMBER(SEARCH("*female*",EF56)),"female",IF(ISNUMBER(SEARCH("*male*",EF56)),"male",""))</f>
        <v/>
      </c>
      <c r="EB56" s="105" t="str">
        <f>IF(EF56="","",IF(ISERROR(MID(EF56,FIND("male,",EF56)+6,(FIND(")",EF56)-(FIND("male,",EF56)+6))))=TRUE,"missing/error",MID(EF56,FIND("male,",EF56)+6,(FIND(")",EF56)-(FIND("male,",EF56)+6)))))</f>
        <v/>
      </c>
      <c r="EC56" s="106" t="str">
        <f>IF(DY56="","",(MID(DY56,(SEARCH("^^",SUBSTITUTE(DY56," ","^^",LEN(DY56)-LEN(SUBSTITUTE(DY56," ","")))))+1,99)&amp;"_"&amp;LEFT(DY56,FIND(" ",DY56)-1)&amp;"_"&amp;DZ56))</f>
        <v/>
      </c>
      <c r="EE56" s="98"/>
      <c r="EF56" s="98"/>
      <c r="EG56" s="99" t="str">
        <f>IF(EK56="","",EG$3)</f>
        <v/>
      </c>
      <c r="EH56" s="100" t="str">
        <f>IF(EK56="","",EG$1)</f>
        <v/>
      </c>
      <c r="EI56" s="101" t="str">
        <f>IF(EK56="","",EG$2)</f>
        <v/>
      </c>
      <c r="EJ56" s="101" t="str">
        <f>IF(EK56="","",EG$3)</f>
        <v/>
      </c>
      <c r="EK56" s="102" t="str">
        <f>IF(ER56="","",IF(ISNUMBER(SEARCH(":",ER56)),MID(ER56,FIND(":",ER56)+2,FIND("(",ER56)-FIND(":",ER56)-3),LEFT(ER56,FIND("(",ER56)-2)))</f>
        <v/>
      </c>
      <c r="EL56" s="103" t="str">
        <f>IF(ER56="","",MID(ER56,FIND("(",ER56)+1,4))</f>
        <v/>
      </c>
      <c r="EM56" s="104" t="str">
        <f>IF(ISNUMBER(SEARCH("*female*",ER56)),"female",IF(ISNUMBER(SEARCH("*male*",ER56)),"male",""))</f>
        <v/>
      </c>
      <c r="EN56" s="105" t="str">
        <f>IF(ER56="","",IF(ISERROR(MID(ER56,FIND("male,",ER56)+6,(FIND(")",ER56)-(FIND("male,",ER56)+6))))=TRUE,"missing/error",MID(ER56,FIND("male,",ER56)+6,(FIND(")",ER56)-(FIND("male,",ER56)+6)))))</f>
        <v/>
      </c>
      <c r="EO56" s="106" t="str">
        <f>IF(EK56="","",(MID(EK56,(SEARCH("^^",SUBSTITUTE(EK56," ","^^",LEN(EK56)-LEN(SUBSTITUTE(EK56," ","")))))+1,99)&amp;"_"&amp;LEFT(EK56,FIND(" ",EK56)-1)&amp;"_"&amp;EL56))</f>
        <v/>
      </c>
      <c r="EQ56" s="98"/>
      <c r="ER56" s="98"/>
      <c r="ES56" s="99" t="str">
        <f>IF(EW56="","",ES$3)</f>
        <v/>
      </c>
      <c r="ET56" s="100" t="str">
        <f>IF(EW56="","",ES$1)</f>
        <v/>
      </c>
      <c r="EU56" s="101" t="str">
        <f>IF(EW56="","",ES$2)</f>
        <v/>
      </c>
      <c r="EV56" s="101" t="str">
        <f>IF(EW56="","",ES$3)</f>
        <v/>
      </c>
      <c r="EW56" s="102" t="str">
        <f>IF(FD56="","",IF(ISNUMBER(SEARCH(":",FD56)),MID(FD56,FIND(":",FD56)+2,FIND("(",FD56)-FIND(":",FD56)-3),LEFT(FD56,FIND("(",FD56)-2)))</f>
        <v/>
      </c>
      <c r="EX56" s="103" t="str">
        <f>IF(FD56="","",MID(FD56,FIND("(",FD56)+1,4))</f>
        <v/>
      </c>
      <c r="EY56" s="104" t="str">
        <f>IF(ISNUMBER(SEARCH("*female*",FD56)),"female",IF(ISNUMBER(SEARCH("*male*",FD56)),"male",""))</f>
        <v/>
      </c>
      <c r="EZ56" s="105" t="str">
        <f>IF(FD56="","",IF(ISERROR(MID(FD56,FIND("male,",FD56)+6,(FIND(")",FD56)-(FIND("male,",FD56)+6))))=TRUE,"missing/error",MID(FD56,FIND("male,",FD56)+6,(FIND(")",FD56)-(FIND("male,",FD56)+6)))))</f>
        <v/>
      </c>
      <c r="FA56" s="106" t="str">
        <f>IF(EW56="","",(MID(EW56,(SEARCH("^^",SUBSTITUTE(EW56," ","^^",LEN(EW56)-LEN(SUBSTITUTE(EW56," ","")))))+1,99)&amp;"_"&amp;LEFT(EW56,FIND(" ",EW56)-1)&amp;"_"&amp;EX56))</f>
        <v/>
      </c>
      <c r="FC56" s="98"/>
      <c r="FD56" s="98"/>
      <c r="FE56" s="99" t="str">
        <f>IF(FI56="","",FE$3)</f>
        <v/>
      </c>
      <c r="FF56" s="100" t="str">
        <f>IF(FI56="","",FE$1)</f>
        <v/>
      </c>
      <c r="FG56" s="101" t="str">
        <f>IF(FI56="","",FE$2)</f>
        <v/>
      </c>
      <c r="FH56" s="101" t="str">
        <f>IF(FI56="","",FE$3)</f>
        <v/>
      </c>
      <c r="FI56" s="102" t="str">
        <f>IF(FP56="","",IF(ISNUMBER(SEARCH(":",FP56)),MID(FP56,FIND(":",FP56)+2,FIND("(",FP56)-FIND(":",FP56)-3),LEFT(FP56,FIND("(",FP56)-2)))</f>
        <v/>
      </c>
      <c r="FJ56" s="103" t="str">
        <f>IF(FP56="","",MID(FP56,FIND("(",FP56)+1,4))</f>
        <v/>
      </c>
      <c r="FK56" s="104" t="str">
        <f>IF(ISNUMBER(SEARCH("*female*",FP56)),"female",IF(ISNUMBER(SEARCH("*male*",FP56)),"male",""))</f>
        <v/>
      </c>
      <c r="FL56" s="105" t="str">
        <f>IF(FP56="","",IF(ISERROR(MID(FP56,FIND("male,",FP56)+6,(FIND(")",FP56)-(FIND("male,",FP56)+6))))=TRUE,"missing/error",MID(FP56,FIND("male,",FP56)+6,(FIND(")",FP56)-(FIND("male,",FP56)+6)))))</f>
        <v/>
      </c>
      <c r="FM56" s="106" t="str">
        <f>IF(FI56="","",(MID(FI56,(SEARCH("^^",SUBSTITUTE(FI56," ","^^",LEN(FI56)-LEN(SUBSTITUTE(FI56," ","")))))+1,99)&amp;"_"&amp;LEFT(FI56,FIND(" ",FI56)-1)&amp;"_"&amp;FJ56))</f>
        <v/>
      </c>
      <c r="FO56" s="98"/>
      <c r="FP56" s="98"/>
      <c r="FQ56" s="99" t="str">
        <f>IF(FU56="","",#REF!)</f>
        <v/>
      </c>
      <c r="FR56" s="100" t="str">
        <f>IF(FU56="","",FQ$1)</f>
        <v/>
      </c>
      <c r="FS56" s="101" t="str">
        <f>IF(FU56="","",FQ$2)</f>
        <v/>
      </c>
      <c r="FT56" s="101" t="str">
        <f>IF(FU56="","",FQ$3)</f>
        <v/>
      </c>
      <c r="FU56" s="102" t="str">
        <f>IF(GB56="","",IF(ISNUMBER(SEARCH(":",GB56)),MID(GB56,FIND(":",GB56)+2,FIND("(",GB56)-FIND(":",GB56)-3),LEFT(GB56,FIND("(",GB56)-2)))</f>
        <v/>
      </c>
      <c r="FV56" s="103" t="str">
        <f>IF(GB56="","",MID(GB56,FIND("(",GB56)+1,4))</f>
        <v/>
      </c>
      <c r="FW56" s="104" t="str">
        <f>IF(ISNUMBER(SEARCH("*female*",GB56)),"female",IF(ISNUMBER(SEARCH("*male*",GB56)),"male",""))</f>
        <v/>
      </c>
      <c r="FX56" s="105" t="str">
        <f>IF(GB56="","",IF(ISERROR(MID(GB56,FIND("male,",GB56)+6,(FIND(")",GB56)-(FIND("male,",GB56)+6))))=TRUE,"missing/error",MID(GB56,FIND("male,",GB56)+6,(FIND(")",GB56)-(FIND("male,",GB56)+6)))))</f>
        <v/>
      </c>
      <c r="FY56" s="106" t="str">
        <f>IF(FU56="","",(MID(FU56,(SEARCH("^^",SUBSTITUTE(FU56," ","^^",LEN(FU56)-LEN(SUBSTITUTE(FU56," ","")))))+1,99)&amp;"_"&amp;LEFT(FU56,FIND(" ",FU56)-1)&amp;"_"&amp;FV56))</f>
        <v/>
      </c>
      <c r="GA56" s="98"/>
      <c r="GB56" s="98"/>
      <c r="GC56" s="99" t="str">
        <f>IF(GG56="","",GC$3)</f>
        <v/>
      </c>
      <c r="GD56" s="100" t="str">
        <f>IF(GG56="","",GC$1)</f>
        <v/>
      </c>
      <c r="GE56" s="101" t="str">
        <f>IF(GG56="","",GC$2)</f>
        <v/>
      </c>
      <c r="GF56" s="101" t="str">
        <f>IF(GG56="","",GC$3)</f>
        <v/>
      </c>
      <c r="GG56" s="102" t="str">
        <f>IF(GN56="","",IF(ISNUMBER(SEARCH(":",GN56)),MID(GN56,FIND(":",GN56)+2,FIND("(",GN56)-FIND(":",GN56)-3),LEFT(GN56,FIND("(",GN56)-2)))</f>
        <v/>
      </c>
      <c r="GH56" s="103" t="str">
        <f>IF(GN56="","",MID(GN56,FIND("(",GN56)+1,4))</f>
        <v/>
      </c>
      <c r="GI56" s="104" t="str">
        <f>IF(ISNUMBER(SEARCH("*female*",GN56)),"female",IF(ISNUMBER(SEARCH("*male*",GN56)),"male",""))</f>
        <v/>
      </c>
      <c r="GJ56" s="105" t="str">
        <f>IF(GN56="","",IF(ISERROR(MID(GN56,FIND("male,",GN56)+6,(FIND(")",GN56)-(FIND("male,",GN56)+6))))=TRUE,"missing/error",MID(GN56,FIND("male,",GN56)+6,(FIND(")",GN56)-(FIND("male,",GN56)+6)))))</f>
        <v/>
      </c>
      <c r="GK56" s="106" t="str">
        <f>IF(GG56="","",(MID(GG56,(SEARCH("^^",SUBSTITUTE(GG56," ","^^",LEN(GG56)-LEN(SUBSTITUTE(GG56," ","")))))+1,99)&amp;"_"&amp;LEFT(GG56,FIND(" ",GG56)-1)&amp;"_"&amp;GH56))</f>
        <v/>
      </c>
      <c r="GM56" s="98"/>
      <c r="GN56" s="98"/>
      <c r="GO56" s="99" t="str">
        <f>IF(GS56="","",GO$3)</f>
        <v/>
      </c>
      <c r="GP56" s="100" t="str">
        <f>IF(GS56="","",GO$1)</f>
        <v/>
      </c>
      <c r="GQ56" s="101" t="str">
        <f>IF(GS56="","",GO$2)</f>
        <v/>
      </c>
      <c r="GR56" s="101" t="str">
        <f>IF(GS56="","",GO$3)</f>
        <v/>
      </c>
      <c r="GS56" s="102" t="str">
        <f>IF(GZ56="","",IF(ISNUMBER(SEARCH(":",GZ56)),MID(GZ56,FIND(":",GZ56)+2,FIND("(",GZ56)-FIND(":",GZ56)-3),LEFT(GZ56,FIND("(",GZ56)-2)))</f>
        <v/>
      </c>
      <c r="GT56" s="103" t="str">
        <f>IF(GZ56="","",MID(GZ56,FIND("(",GZ56)+1,4))</f>
        <v/>
      </c>
      <c r="GU56" s="104" t="str">
        <f>IF(ISNUMBER(SEARCH("*female*",GZ56)),"female",IF(ISNUMBER(SEARCH("*male*",GZ56)),"male",""))</f>
        <v/>
      </c>
      <c r="GV56" s="105" t="str">
        <f>IF(GZ56="","",IF(ISERROR(MID(GZ56,FIND("male,",GZ56)+6,(FIND(")",GZ56)-(FIND("male,",GZ56)+6))))=TRUE,"missing/error",MID(GZ56,FIND("male,",GZ56)+6,(FIND(")",GZ56)-(FIND("male,",GZ56)+6)))))</f>
        <v/>
      </c>
      <c r="GW56" s="106" t="str">
        <f>IF(GS56="","",(MID(GS56,(SEARCH("^^",SUBSTITUTE(GS56," ","^^",LEN(GS56)-LEN(SUBSTITUTE(GS56," ","")))))+1,99)&amp;"_"&amp;LEFT(GS56,FIND(" ",GS56)-1)&amp;"_"&amp;GT56))</f>
        <v/>
      </c>
      <c r="GY56" s="98"/>
      <c r="GZ56" s="98"/>
      <c r="HA56" s="99" t="str">
        <f>IF(HE56="","",HA$3)</f>
        <v/>
      </c>
      <c r="HB56" s="100" t="str">
        <f>IF(HE56="","",HA$1)</f>
        <v/>
      </c>
      <c r="HC56" s="101" t="str">
        <f>IF(HE56="","",HA$2)</f>
        <v/>
      </c>
      <c r="HD56" s="101" t="str">
        <f>IF(HE56="","",HA$3)</f>
        <v/>
      </c>
      <c r="HE56" s="102" t="str">
        <f>IF(HL56="","",IF(ISNUMBER(SEARCH(":",HL56)),MID(HL56,FIND(":",HL56)+2,FIND("(",HL56)-FIND(":",HL56)-3),LEFT(HL56,FIND("(",HL56)-2)))</f>
        <v/>
      </c>
      <c r="HF56" s="103" t="str">
        <f>IF(HL56="","",MID(HL56,FIND("(",HL56)+1,4))</f>
        <v/>
      </c>
      <c r="HG56" s="104" t="str">
        <f>IF(ISNUMBER(SEARCH("*female*",HL56)),"female",IF(ISNUMBER(SEARCH("*male*",HL56)),"male",""))</f>
        <v/>
      </c>
      <c r="HH56" s="105" t="str">
        <f>IF(HL56="","",IF(ISERROR(MID(HL56,FIND("male,",HL56)+6,(FIND(")",HL56)-(FIND("male,",HL56)+6))))=TRUE,"missing/error",MID(HL56,FIND("male,",HL56)+6,(FIND(")",HL56)-(FIND("male,",HL56)+6)))))</f>
        <v/>
      </c>
      <c r="HI56" s="106" t="str">
        <f>IF(HE56="","",(MID(HE56,(SEARCH("^^",SUBSTITUTE(HE56," ","^^",LEN(HE56)-LEN(SUBSTITUTE(HE56," ","")))))+1,99)&amp;"_"&amp;LEFT(HE56,FIND(" ",HE56)-1)&amp;"_"&amp;HF56))</f>
        <v/>
      </c>
      <c r="HK56" s="98"/>
      <c r="HL56" s="98" t="s">
        <v>291</v>
      </c>
      <c r="HM56" s="99" t="str">
        <f>IF(HQ56="","",HM$3)</f>
        <v/>
      </c>
      <c r="HN56" s="100" t="str">
        <f>IF(HQ56="","",HM$1)</f>
        <v/>
      </c>
      <c r="HO56" s="101" t="str">
        <f>IF(HQ56="","",HM$2)</f>
        <v/>
      </c>
      <c r="HP56" s="101" t="str">
        <f>IF(HQ56="","",HM$3)</f>
        <v/>
      </c>
      <c r="HQ56" s="102" t="str">
        <f>IF(HX56="","",IF(ISNUMBER(SEARCH(":",HX56)),MID(HX56,FIND(":",HX56)+2,FIND("(",HX56)-FIND(":",HX56)-3),LEFT(HX56,FIND("(",HX56)-2)))</f>
        <v/>
      </c>
      <c r="HR56" s="103" t="str">
        <f>IF(HX56="","",MID(HX56,FIND("(",HX56)+1,4))</f>
        <v/>
      </c>
      <c r="HS56" s="104" t="str">
        <f>IF(ISNUMBER(SEARCH("*female*",HX56)),"female",IF(ISNUMBER(SEARCH("*male*",HX56)),"male",""))</f>
        <v/>
      </c>
      <c r="HT56" s="105" t="str">
        <f>IF(HX56="","",IF(ISERROR(MID(HX56,FIND("male,",HX56)+6,(FIND(")",HX56)-(FIND("male,",HX56)+6))))=TRUE,"missing/error",MID(HX56,FIND("male,",HX56)+6,(FIND(")",HX56)-(FIND("male,",HX56)+6)))))</f>
        <v/>
      </c>
      <c r="HU56" s="106" t="str">
        <f>IF(HQ56="","",(MID(HQ56,(SEARCH("^^",SUBSTITUTE(HQ56," ","^^",LEN(HQ56)-LEN(SUBSTITUTE(HQ56," ","")))))+1,99)&amp;"_"&amp;LEFT(HQ56,FIND(" ",HQ56)-1)&amp;"_"&amp;HR56))</f>
        <v/>
      </c>
      <c r="HW56" s="98"/>
      <c r="HX56" s="98"/>
      <c r="HY56" s="99" t="str">
        <f>IF(IC56="","",HY$3)</f>
        <v/>
      </c>
      <c r="HZ56" s="100" t="str">
        <f>IF(IC56="","",HY$1)</f>
        <v/>
      </c>
      <c r="IA56" s="101" t="str">
        <f>IF(IC56="","",HY$2)</f>
        <v/>
      </c>
      <c r="IB56" s="101" t="str">
        <f>IF(IC56="","",HY$3)</f>
        <v/>
      </c>
      <c r="IC56" s="102" t="str">
        <f>IF(IJ56="","",IF(ISNUMBER(SEARCH(":",IJ56)),MID(IJ56,FIND(":",IJ56)+2,FIND("(",IJ56)-FIND(":",IJ56)-3),LEFT(IJ56,FIND("(",IJ56)-2)))</f>
        <v/>
      </c>
      <c r="ID56" s="103" t="str">
        <f>IF(IJ56="","",MID(IJ56,FIND("(",IJ56)+1,4))</f>
        <v/>
      </c>
      <c r="IE56" s="104" t="str">
        <f>IF(ISNUMBER(SEARCH("*female*",IJ56)),"female",IF(ISNUMBER(SEARCH("*male*",IJ56)),"male",""))</f>
        <v/>
      </c>
      <c r="IF56" s="105" t="str">
        <f>IF(IJ56="","",IF(ISERROR(MID(IJ56,FIND("male,",IJ56)+6,(FIND(")",IJ56)-(FIND("male,",IJ56)+6))))=TRUE,"missing/error",MID(IJ56,FIND("male,",IJ56)+6,(FIND(")",IJ56)-(FIND("male,",IJ56)+6)))))</f>
        <v/>
      </c>
      <c r="IG56" s="106" t="str">
        <f>IF(IC56="","",(MID(IC56,(SEARCH("^^",SUBSTITUTE(IC56," ","^^",LEN(IC56)-LEN(SUBSTITUTE(IC56," ","")))))+1,99)&amp;"_"&amp;LEFT(IC56,FIND(" ",IC56)-1)&amp;"_"&amp;ID56))</f>
        <v/>
      </c>
      <c r="II56" s="98"/>
      <c r="IJ56" s="98"/>
      <c r="IK56" s="99" t="str">
        <f>IF(IO56="","",IK$3)</f>
        <v/>
      </c>
      <c r="IL56" s="100" t="str">
        <f>IF(IO56="","",IK$1)</f>
        <v/>
      </c>
      <c r="IM56" s="101" t="str">
        <f>IF(IO56="","",IK$2)</f>
        <v/>
      </c>
      <c r="IN56" s="101" t="str">
        <f>IF(IO56="","",IK$3)</f>
        <v/>
      </c>
      <c r="IO56" s="102" t="str">
        <f>IF(IV56="","",IF(ISNUMBER(SEARCH(":",IV56)),MID(IV56,FIND(":",IV56)+2,FIND("(",IV56)-FIND(":",IV56)-3),LEFT(IV56,FIND("(",IV56)-2)))</f>
        <v/>
      </c>
      <c r="IP56" s="103" t="str">
        <f>IF(IV56="","",MID(IV56,FIND("(",IV56)+1,4))</f>
        <v/>
      </c>
      <c r="IQ56" s="104" t="str">
        <f>IF(ISNUMBER(SEARCH("*female*",IV56)),"female",IF(ISNUMBER(SEARCH("*male*",IV56)),"male",""))</f>
        <v/>
      </c>
      <c r="IR56" s="105" t="str">
        <f>IF(IV56="","",IF(ISERROR(MID(IV56,FIND("male,",IV56)+6,(FIND(")",IV56)-(FIND("male,",IV56)+6))))=TRUE,"missing/error",MID(IV56,FIND("male,",IV56)+6,(FIND(")",IV56)-(FIND("male,",IV56)+6)))))</f>
        <v/>
      </c>
      <c r="IS56" s="106" t="str">
        <f>IF(IO56="","",(MID(IO56,(SEARCH("^^",SUBSTITUTE(IO56," ","^^",LEN(IO56)-LEN(SUBSTITUTE(IO56," ","")))))+1,99)&amp;"_"&amp;LEFT(IO56,FIND(" ",IO56)-1)&amp;"_"&amp;IP56))</f>
        <v/>
      </c>
      <c r="IU56" s="98"/>
      <c r="IV56" s="98"/>
      <c r="IW56" s="99" t="str">
        <f>IF(JA56="","",IW$3)</f>
        <v/>
      </c>
      <c r="IX56" s="100" t="str">
        <f>IF(JA56="","",IW$1)</f>
        <v/>
      </c>
      <c r="IY56" s="101" t="str">
        <f>IF(JA56="","",IW$2)</f>
        <v/>
      </c>
      <c r="IZ56" s="101" t="str">
        <f>IF(JA56="","",IW$3)</f>
        <v/>
      </c>
      <c r="JA56" s="102" t="str">
        <f>IF(JH56="","",IF(ISNUMBER(SEARCH(":",JH56)),MID(JH56,FIND(":",JH56)+2,FIND("(",JH56)-FIND(":",JH56)-3),LEFT(JH56,FIND("(",JH56)-2)))</f>
        <v/>
      </c>
      <c r="JB56" s="103" t="str">
        <f>IF(JH56="","",MID(JH56,FIND("(",JH56)+1,4))</f>
        <v/>
      </c>
      <c r="JC56" s="104" t="str">
        <f>IF(ISNUMBER(SEARCH("*female*",JH56)),"female",IF(ISNUMBER(SEARCH("*male*",JH56)),"male",""))</f>
        <v/>
      </c>
      <c r="JD56" s="105" t="str">
        <f>IF(JH56="","",IF(ISERROR(MID(JH56,FIND("male,",JH56)+6,(FIND(")",JH56)-(FIND("male,",JH56)+6))))=TRUE,"missing/error",MID(JH56,FIND("male,",JH56)+6,(FIND(")",JH56)-(FIND("male,",JH56)+6)))))</f>
        <v/>
      </c>
      <c r="JE56" s="106" t="str">
        <f>IF(JA56="","",(MID(JA56,(SEARCH("^^",SUBSTITUTE(JA56," ","^^",LEN(JA56)-LEN(SUBSTITUTE(JA56," ","")))))+1,99)&amp;"_"&amp;LEFT(JA56,FIND(" ",JA56)-1)&amp;"_"&amp;JB56))</f>
        <v/>
      </c>
      <c r="JG56" s="98"/>
      <c r="JH56" s="98"/>
      <c r="JI56" s="99" t="str">
        <f>IF(JM56="","",JI$3)</f>
        <v/>
      </c>
      <c r="JJ56" s="100" t="str">
        <f>IF(JM56="","",JI$1)</f>
        <v/>
      </c>
      <c r="JK56" s="101" t="str">
        <f>IF(JM56="","",JI$2)</f>
        <v/>
      </c>
      <c r="JL56" s="101" t="str">
        <f>IF(JM56="","",JI$3)</f>
        <v/>
      </c>
      <c r="JM56" s="102" t="str">
        <f>IF(JT56="","",IF(ISNUMBER(SEARCH(":",JT56)),MID(JT56,FIND(":",JT56)+2,FIND("(",JT56)-FIND(":",JT56)-3),LEFT(JT56,FIND("(",JT56)-2)))</f>
        <v/>
      </c>
      <c r="JN56" s="103" t="str">
        <f>IF(JT56="","",MID(JT56,FIND("(",JT56)+1,4))</f>
        <v/>
      </c>
      <c r="JO56" s="104" t="str">
        <f>IF(ISNUMBER(SEARCH("*female*",JT56)),"female",IF(ISNUMBER(SEARCH("*male*",JT56)),"male",""))</f>
        <v/>
      </c>
      <c r="JP56" s="105" t="str">
        <f>IF(JT56="","",IF(ISERROR(MID(JT56,FIND("male,",JT56)+6,(FIND(")",JT56)-(FIND("male,",JT56)+6))))=TRUE,"missing/error",MID(JT56,FIND("male,",JT56)+6,(FIND(")",JT56)-(FIND("male,",JT56)+6)))))</f>
        <v/>
      </c>
      <c r="JQ56" s="106" t="str">
        <f>IF(JM56="","",(MID(JM56,(SEARCH("^^",SUBSTITUTE(JM56," ","^^",LEN(JM56)-LEN(SUBSTITUTE(JM56," ","")))))+1,99)&amp;"_"&amp;LEFT(JM56,FIND(" ",JM56)-1)&amp;"_"&amp;JN56))</f>
        <v/>
      </c>
      <c r="JS56" s="98"/>
      <c r="JT56" s="98"/>
      <c r="JU56" s="99" t="str">
        <f>IF(JY56="","",JU$3)</f>
        <v/>
      </c>
      <c r="JV56" s="100" t="str">
        <f>IF(JY56="","",JU$1)</f>
        <v/>
      </c>
      <c r="JW56" s="101" t="str">
        <f>IF(JY56="","",JU$2)</f>
        <v/>
      </c>
      <c r="JX56" s="101" t="str">
        <f>IF(JY56="","",JU$3)</f>
        <v/>
      </c>
      <c r="JY56" s="102" t="str">
        <f>IF(KF56="","",IF(ISNUMBER(SEARCH(":",KF56)),MID(KF56,FIND(":",KF56)+2,FIND("(",KF56)-FIND(":",KF56)-3),LEFT(KF56,FIND("(",KF56)-2)))</f>
        <v/>
      </c>
      <c r="JZ56" s="103" t="str">
        <f>IF(KF56="","",MID(KF56,FIND("(",KF56)+1,4))</f>
        <v/>
      </c>
      <c r="KA56" s="104" t="str">
        <f>IF(ISNUMBER(SEARCH("*female*",KF56)),"female",IF(ISNUMBER(SEARCH("*male*",KF56)),"male",""))</f>
        <v/>
      </c>
      <c r="KB56" s="105" t="str">
        <f>IF(KF56="","",IF(ISERROR(MID(KF56,FIND("male,",KF56)+6,(FIND(")",KF56)-(FIND("male,",KF56)+6))))=TRUE,"missing/error",MID(KF56,FIND("male,",KF56)+6,(FIND(")",KF56)-(FIND("male,",KF56)+6)))))</f>
        <v/>
      </c>
      <c r="KC56" s="106" t="str">
        <f>IF(JY56="","",(MID(JY56,(SEARCH("^^",SUBSTITUTE(JY56," ","^^",LEN(JY56)-LEN(SUBSTITUTE(JY56," ","")))))+1,99)&amp;"_"&amp;LEFT(JY56,FIND(" ",JY56)-1)&amp;"_"&amp;JZ56))</f>
        <v/>
      </c>
      <c r="KE56" s="98"/>
      <c r="KF56" s="98"/>
    </row>
    <row r="57" spans="1:292" ht="13.5" customHeight="1" x14ac:dyDescent="0.25">
      <c r="A57" s="16"/>
      <c r="B57" s="98" t="s">
        <v>1064</v>
      </c>
      <c r="D57" s="229"/>
      <c r="E57" s="99"/>
      <c r="F57" s="100"/>
      <c r="G57" s="101"/>
      <c r="H57" s="101"/>
      <c r="I57" s="102"/>
      <c r="J57" s="103"/>
      <c r="K57" s="104"/>
      <c r="L57" s="105"/>
      <c r="M57" s="106"/>
      <c r="O57" s="98"/>
      <c r="P57" s="229"/>
      <c r="Q57" s="99"/>
      <c r="R57" s="100"/>
      <c r="S57" s="101"/>
      <c r="T57" s="101"/>
      <c r="U57" s="102"/>
      <c r="V57" s="103"/>
      <c r="W57" s="104"/>
      <c r="X57" s="105"/>
      <c r="Y57" s="106"/>
      <c r="AA57" s="98"/>
      <c r="AB57" s="98"/>
      <c r="AC57" s="99"/>
      <c r="AD57" s="100"/>
      <c r="AE57" s="101"/>
      <c r="AF57" s="101"/>
      <c r="AG57" s="102"/>
      <c r="AH57" s="103"/>
      <c r="AI57" s="104"/>
      <c r="AJ57" s="105"/>
      <c r="AK57" s="106"/>
      <c r="AM57" s="98"/>
      <c r="AN57" s="98"/>
      <c r="AO57" s="99">
        <f t="shared" ref="AO57" si="259">IF(AS57="","",AO$3)</f>
        <v>44912</v>
      </c>
      <c r="AP57" s="100" t="str">
        <f>IF(AS57="","",AO$1)</f>
        <v>Martin I</v>
      </c>
      <c r="AQ57" s="101">
        <f t="shared" ref="AQ57" si="260">IF(AS57="","",AO$2)</f>
        <v>44009</v>
      </c>
      <c r="AR57" s="101">
        <f t="shared" ref="AR57" si="261">IF(AS57="","",AO$3)</f>
        <v>44912</v>
      </c>
      <c r="AS57" s="102" t="str">
        <f>IF(AZ57="","",IF(ISNUMBER(SEARCH(":",AZ57)),MID(AZ57,FIND(":",AZ57)+2,FIND("(",AZ57)-FIND(":",AZ57)-3),LEFT(AZ57,FIND("(",AZ57)-2)))</f>
        <v>Simon Coveney</v>
      </c>
      <c r="AT57" s="103" t="str">
        <f>IF(AZ57="","",MID(AZ57,FIND("(",AZ57)+1,4))</f>
        <v>1972</v>
      </c>
      <c r="AU57" s="104" t="str">
        <f>IF(ISNUMBER(SEARCH("*female*",AZ57)),"female",IF(ISNUMBER(SEARCH("*male*",AZ57)),"male",""))</f>
        <v>male</v>
      </c>
      <c r="AV57" s="105" t="str">
        <f>IF(AZ57="","",IF(ISERROR(MID(AZ57,FIND("male,",AZ57)+6,(FIND(")",AZ57)-(FIND("male,",AZ57)+6))))=TRUE,"missing/error",MID(AZ57,FIND("male,",AZ57)+6,(FIND(")",AZ57)-(FIND("male,",AZ57)+6)))))</f>
        <v>ie_fg01</v>
      </c>
      <c r="AW57" s="106" t="str">
        <f>IF(AS57="","",(MID(AS57,(SEARCH("^^",SUBSTITUTE(AS57," ","^^",LEN(AS57)-LEN(SUBSTITUTE(AS57," ","")))))+1,99)&amp;"_"&amp;LEFT(AS57,FIND(" ",AS57)-1)&amp;"_"&amp;AT57))</f>
        <v>Coveney_Simon_1972</v>
      </c>
      <c r="AY57" s="98"/>
      <c r="AZ57" s="98" t="s">
        <v>720</v>
      </c>
      <c r="BA57" s="99">
        <f t="shared" si="235"/>
        <v>45291</v>
      </c>
      <c r="BB57" s="100" t="str">
        <f t="shared" si="236"/>
        <v>Varadkar II</v>
      </c>
      <c r="BC57" s="101">
        <f t="shared" si="237"/>
        <v>44912</v>
      </c>
      <c r="BD57" s="101">
        <f t="shared" si="238"/>
        <v>45291</v>
      </c>
      <c r="BE57" s="102" t="str">
        <f t="shared" si="239"/>
        <v>Micheál Martin</v>
      </c>
      <c r="BF57" s="103" t="str">
        <f t="shared" si="240"/>
        <v>1960</v>
      </c>
      <c r="BG57" s="104" t="str">
        <f t="shared" si="241"/>
        <v>male</v>
      </c>
      <c r="BH57" s="105" t="str">
        <f t="shared" si="242"/>
        <v>ie_ff01</v>
      </c>
      <c r="BI57" s="106" t="str">
        <f t="shared" si="243"/>
        <v>Martin_Micheál_1960</v>
      </c>
      <c r="BK57" s="98"/>
      <c r="BL57" s="98" t="s">
        <v>1041</v>
      </c>
      <c r="BM57" s="99"/>
      <c r="BN57" s="100"/>
      <c r="BO57" s="101"/>
      <c r="BP57" s="101"/>
      <c r="BQ57" s="102"/>
      <c r="BR57" s="103"/>
      <c r="BS57" s="104"/>
      <c r="BT57" s="105"/>
      <c r="BU57" s="106"/>
      <c r="BW57" s="98"/>
      <c r="BX57" s="98"/>
      <c r="BY57" s="99"/>
      <c r="BZ57" s="100"/>
      <c r="CA57" s="101"/>
      <c r="CB57" s="101"/>
      <c r="CC57" s="102"/>
      <c r="CD57" s="103"/>
      <c r="CE57" s="104"/>
      <c r="CF57" s="105"/>
      <c r="CG57" s="106"/>
      <c r="CI57" s="98"/>
      <c r="CJ57" s="98"/>
      <c r="CK57" s="99"/>
      <c r="CL57" s="100"/>
      <c r="CM57" s="101"/>
      <c r="CN57" s="101"/>
      <c r="CO57" s="102"/>
      <c r="CP57" s="103"/>
      <c r="CQ57" s="104"/>
      <c r="CR57" s="105"/>
      <c r="CS57" s="106"/>
      <c r="CU57" s="98"/>
      <c r="CV57" s="98"/>
      <c r="CW57" s="99"/>
      <c r="CX57" s="100"/>
      <c r="CY57" s="101"/>
      <c r="CZ57" s="101"/>
      <c r="DA57" s="102"/>
      <c r="DB57" s="103"/>
      <c r="DC57" s="104"/>
      <c r="DD57" s="105"/>
      <c r="DE57" s="106"/>
      <c r="DG57" s="98"/>
      <c r="DH57" s="98"/>
      <c r="DI57" s="99"/>
      <c r="DJ57" s="100"/>
      <c r="DK57" s="101"/>
      <c r="DL57" s="101"/>
      <c r="DM57" s="102"/>
      <c r="DN57" s="103"/>
      <c r="DO57" s="104"/>
      <c r="DP57" s="105"/>
      <c r="DQ57" s="106"/>
      <c r="DS57" s="98"/>
      <c r="DT57" s="98"/>
      <c r="DU57" s="99"/>
      <c r="DV57" s="100"/>
      <c r="DW57" s="101"/>
      <c r="DX57" s="101"/>
      <c r="DY57" s="102"/>
      <c r="DZ57" s="103"/>
      <c r="EA57" s="104"/>
      <c r="EB57" s="105"/>
      <c r="EC57" s="106"/>
      <c r="EE57" s="98"/>
      <c r="EF57" s="98"/>
      <c r="EG57" s="99"/>
      <c r="EH57" s="100"/>
      <c r="EI57" s="101"/>
      <c r="EJ57" s="101"/>
      <c r="EK57" s="102"/>
      <c r="EL57" s="103"/>
      <c r="EM57" s="104"/>
      <c r="EN57" s="105"/>
      <c r="EO57" s="106"/>
      <c r="EQ57" s="98"/>
      <c r="ER57" s="98"/>
      <c r="ES57" s="99"/>
      <c r="ET57" s="100"/>
      <c r="EU57" s="101"/>
      <c r="EV57" s="101"/>
      <c r="EW57" s="102"/>
      <c r="EX57" s="103"/>
      <c r="EY57" s="104"/>
      <c r="EZ57" s="105"/>
      <c r="FA57" s="106"/>
      <c r="FC57" s="98"/>
      <c r="FD57" s="98"/>
      <c r="FE57" s="99"/>
      <c r="FF57" s="100"/>
      <c r="FG57" s="101"/>
      <c r="FH57" s="101"/>
      <c r="FI57" s="102"/>
      <c r="FJ57" s="103"/>
      <c r="FK57" s="104"/>
      <c r="FL57" s="105"/>
      <c r="FM57" s="106"/>
      <c r="FO57" s="98"/>
      <c r="FP57" s="98"/>
      <c r="FQ57" s="99"/>
      <c r="FR57" s="100"/>
      <c r="FS57" s="101"/>
      <c r="FT57" s="101"/>
      <c r="FU57" s="102"/>
      <c r="FV57" s="103"/>
      <c r="FW57" s="104"/>
      <c r="FX57" s="105"/>
      <c r="FY57" s="106"/>
      <c r="GA57" s="98"/>
      <c r="GB57" s="98"/>
      <c r="GC57" s="99"/>
      <c r="GD57" s="100"/>
      <c r="GE57" s="101"/>
      <c r="GF57" s="101"/>
      <c r="GG57" s="102"/>
      <c r="GH57" s="103"/>
      <c r="GI57" s="104"/>
      <c r="GJ57" s="105"/>
      <c r="GK57" s="106"/>
      <c r="GM57" s="98"/>
      <c r="GN57" s="98"/>
      <c r="GO57" s="99"/>
      <c r="GP57" s="100"/>
      <c r="GQ57" s="101"/>
      <c r="GR57" s="101"/>
      <c r="GS57" s="102"/>
      <c r="GT57" s="103"/>
      <c r="GU57" s="104"/>
      <c r="GV57" s="105"/>
      <c r="GW57" s="106"/>
      <c r="GY57" s="98"/>
      <c r="GZ57" s="98"/>
      <c r="HA57" s="99"/>
      <c r="HB57" s="100"/>
      <c r="HC57" s="101"/>
      <c r="HD57" s="101"/>
      <c r="HE57" s="102"/>
      <c r="HF57" s="103"/>
      <c r="HG57" s="104"/>
      <c r="HH57" s="105"/>
      <c r="HI57" s="106"/>
      <c r="HK57" s="98"/>
      <c r="HL57" s="98"/>
      <c r="HM57" s="99"/>
      <c r="HN57" s="100"/>
      <c r="HO57" s="101"/>
      <c r="HP57" s="101"/>
      <c r="HQ57" s="102"/>
      <c r="HR57" s="103"/>
      <c r="HS57" s="104"/>
      <c r="HT57" s="105"/>
      <c r="HU57" s="106"/>
      <c r="HW57" s="98"/>
      <c r="HX57" s="98"/>
      <c r="HY57" s="99"/>
      <c r="HZ57" s="100"/>
      <c r="IA57" s="101"/>
      <c r="IB57" s="101"/>
      <c r="IC57" s="102"/>
      <c r="ID57" s="103"/>
      <c r="IE57" s="104"/>
      <c r="IF57" s="105"/>
      <c r="IG57" s="106"/>
      <c r="II57" s="98"/>
      <c r="IJ57" s="98"/>
      <c r="IK57" s="99"/>
      <c r="IL57" s="100"/>
      <c r="IM57" s="101"/>
      <c r="IN57" s="101"/>
      <c r="IO57" s="102"/>
      <c r="IP57" s="103"/>
      <c r="IQ57" s="104"/>
      <c r="IR57" s="105"/>
      <c r="IS57" s="106"/>
      <c r="IU57" s="98"/>
      <c r="IV57" s="98"/>
      <c r="IW57" s="99"/>
      <c r="IX57" s="100"/>
      <c r="IY57" s="101"/>
      <c r="IZ57" s="101"/>
      <c r="JA57" s="102"/>
      <c r="JB57" s="103"/>
      <c r="JC57" s="104"/>
      <c r="JD57" s="105"/>
      <c r="JE57" s="106"/>
      <c r="JG57" s="98"/>
      <c r="JH57" s="98"/>
      <c r="JI57" s="99"/>
      <c r="JJ57" s="100"/>
      <c r="JK57" s="101"/>
      <c r="JL57" s="101"/>
      <c r="JM57" s="102"/>
      <c r="JN57" s="103"/>
      <c r="JO57" s="104"/>
      <c r="JP57" s="105"/>
      <c r="JQ57" s="106"/>
      <c r="JS57" s="98"/>
      <c r="JT57" s="98"/>
      <c r="JU57" s="99"/>
      <c r="JV57" s="100"/>
      <c r="JW57" s="101"/>
      <c r="JX57" s="101"/>
      <c r="JY57" s="102"/>
      <c r="JZ57" s="103"/>
      <c r="KA57" s="104"/>
      <c r="KB57" s="105"/>
      <c r="KC57" s="106"/>
      <c r="KE57" s="98"/>
      <c r="KF57" s="98"/>
    </row>
    <row r="58" spans="1:292" ht="13.5" customHeight="1" x14ac:dyDescent="0.25">
      <c r="A58" s="16"/>
      <c r="B58" s="98" t="s">
        <v>673</v>
      </c>
      <c r="D58" s="229"/>
      <c r="E58" s="99" t="str">
        <f t="shared" si="253"/>
        <v/>
      </c>
      <c r="F58" s="100" t="str">
        <f t="shared" si="254"/>
        <v/>
      </c>
      <c r="G58" s="101" t="str">
        <f>IF(I58="","",E$2)</f>
        <v/>
      </c>
      <c r="H58" s="101" t="str">
        <f>IF(I58="","",E$3)</f>
        <v/>
      </c>
      <c r="I58" s="102" t="str">
        <f t="shared" si="255"/>
        <v/>
      </c>
      <c r="J58" s="103" t="str">
        <f t="shared" si="256"/>
        <v/>
      </c>
      <c r="K58" s="104" t="str">
        <f t="shared" si="257"/>
        <v/>
      </c>
      <c r="L58" s="105" t="str">
        <f>IF(P58="","",IF(ISERROR(MID(P58,FIND("male,",P58)+6,(FIND(")",P58)-(FIND("male,",P58)+6))))=TRUE,"missing/error",MID(P58,FIND("male,",P58)+6,(FIND(")",P58)-(FIND("male,",P58)+6)))))</f>
        <v/>
      </c>
      <c r="M58" s="106" t="str">
        <f t="shared" si="258"/>
        <v/>
      </c>
      <c r="O58" s="98"/>
      <c r="P58" s="229"/>
      <c r="Q58" s="99" t="str">
        <f>IF(U58="","",Q$3)</f>
        <v/>
      </c>
      <c r="R58" s="100" t="str">
        <f>IF(U58="","",Q$1)</f>
        <v/>
      </c>
      <c r="S58" s="101" t="str">
        <f>IF(U58="","",Q$2)</f>
        <v/>
      </c>
      <c r="T58" s="101" t="str">
        <f>IF(U58="","",Q$3)</f>
        <v/>
      </c>
      <c r="U58" s="102" t="str">
        <f>IF(AB58="","",IF(ISNUMBER(SEARCH(":",AB58)),MID(AB58,FIND(":",AB58)+2,FIND("(",AB58)-FIND(":",AB58)-3),LEFT(AB58,FIND("(",AB58)-2)))</f>
        <v/>
      </c>
      <c r="V58" s="103" t="str">
        <f>IF(AB58="","",MID(AB58,FIND("(",AB58)+1,4))</f>
        <v/>
      </c>
      <c r="W58" s="104" t="str">
        <f>IF(ISNUMBER(SEARCH("*female*",AB58)),"female",IF(ISNUMBER(SEARCH("*male*",AB58)),"male",""))</f>
        <v/>
      </c>
      <c r="X58" s="105" t="str">
        <f t="shared" si="249"/>
        <v/>
      </c>
      <c r="Y58" s="106" t="str">
        <f>IF(U58="","",(MID(U58,(SEARCH("^^",SUBSTITUTE(U58," ","^^",LEN(U58)-LEN(SUBSTITUTE(U58," ","")))))+1,99)&amp;"_"&amp;LEFT(U58,FIND(" ",U58)-1)&amp;"_"&amp;V58))</f>
        <v/>
      </c>
      <c r="AA58" s="98"/>
      <c r="AB58" s="98"/>
      <c r="AC58" s="99" t="str">
        <f>IF(AG58="","",AC$3)</f>
        <v/>
      </c>
      <c r="AD58" s="100" t="str">
        <f>IF(AG58="","",AC$1)</f>
        <v/>
      </c>
      <c r="AE58" s="101" t="str">
        <f>IF(AG58="","",AC$2)</f>
        <v/>
      </c>
      <c r="AF58" s="101" t="str">
        <f>IF(AG58="","",AC$3)</f>
        <v/>
      </c>
      <c r="AG58" s="102" t="str">
        <f t="shared" si="250"/>
        <v/>
      </c>
      <c r="AH58" s="103" t="str">
        <f>IF(AN58="","",MID(AN58,FIND("(",AN58)+1,4))</f>
        <v/>
      </c>
      <c r="AI58" s="104" t="str">
        <f>IF(ISNUMBER(SEARCH("*female*",AN58)),"female",IF(ISNUMBER(SEARCH("*male*",AN58)),"male",""))</f>
        <v/>
      </c>
      <c r="AJ58" s="105" t="str">
        <f t="shared" si="251"/>
        <v/>
      </c>
      <c r="AK58" s="106" t="str">
        <f t="shared" si="252"/>
        <v/>
      </c>
      <c r="AM58" s="98"/>
      <c r="AN58" s="98"/>
      <c r="AO58" s="99" t="str">
        <f t="shared" si="12"/>
        <v/>
      </c>
      <c r="AP58" s="100" t="str">
        <f>IF(AS58="","",AO$1)</f>
        <v/>
      </c>
      <c r="AQ58" s="101" t="str">
        <f t="shared" si="13"/>
        <v/>
      </c>
      <c r="AR58" s="101" t="str">
        <f t="shared" si="14"/>
        <v/>
      </c>
      <c r="AS58" s="102" t="str">
        <f>IF(AZ58="","",IF(ISNUMBER(SEARCH(":",AZ58)),MID(AZ58,FIND(":",AZ58)+2,FIND("(",AZ58)-FIND(":",AZ58)-3),LEFT(AZ58,FIND("(",AZ58)-2)))</f>
        <v/>
      </c>
      <c r="AT58" s="103" t="str">
        <f>IF(AZ58="","",MID(AZ58,FIND("(",AZ58)+1,4))</f>
        <v/>
      </c>
      <c r="AU58" s="104" t="str">
        <f>IF(ISNUMBER(SEARCH("*female*",AZ58)),"female",IF(ISNUMBER(SEARCH("*male*",AZ58)),"male",""))</f>
        <v/>
      </c>
      <c r="AV58" s="105" t="str">
        <f>IF(AZ58="","",IF(ISERROR(MID(AZ58,FIND("male,",AZ58)+6,(FIND(")",AZ58)-(FIND("male,",AZ58)+6))))=TRUE,"missing/error",MID(AZ58,FIND("male,",AZ58)+6,(FIND(")",AZ58)-(FIND("male,",AZ58)+6)))))</f>
        <v/>
      </c>
      <c r="AW58" s="106" t="str">
        <f>IF(AS58="","",(MID(AS58,(SEARCH("^^",SUBSTITUTE(AS58," ","^^",LEN(AS58)-LEN(SUBSTITUTE(AS58," ","")))))+1,99)&amp;"_"&amp;LEFT(AS58,FIND(" ",AS58)-1)&amp;"_"&amp;AT58))</f>
        <v/>
      </c>
      <c r="AY58" s="98"/>
      <c r="AZ58" s="98"/>
      <c r="BA58" s="99" t="str">
        <f t="shared" si="235"/>
        <v/>
      </c>
      <c r="BB58" s="100" t="str">
        <f t="shared" si="236"/>
        <v/>
      </c>
      <c r="BC58" s="101" t="str">
        <f t="shared" si="237"/>
        <v/>
      </c>
      <c r="BD58" s="101" t="str">
        <f t="shared" si="238"/>
        <v/>
      </c>
      <c r="BE58" s="102" t="str">
        <f t="shared" si="239"/>
        <v/>
      </c>
      <c r="BF58" s="103" t="str">
        <f t="shared" si="240"/>
        <v/>
      </c>
      <c r="BG58" s="104" t="str">
        <f t="shared" si="241"/>
        <v/>
      </c>
      <c r="BH58" s="105" t="str">
        <f t="shared" si="242"/>
        <v/>
      </c>
      <c r="BI58" s="106" t="str">
        <f t="shared" si="243"/>
        <v/>
      </c>
      <c r="BK58" s="98"/>
      <c r="BL58" s="98"/>
      <c r="BM58" s="99" t="str">
        <f>IF(BQ58="","",BM$3)</f>
        <v/>
      </c>
      <c r="BN58" s="100" t="str">
        <f>IF(BQ58="","",BM$1)</f>
        <v/>
      </c>
      <c r="BO58" s="101" t="str">
        <f>IF(BQ58="","",BM$2)</f>
        <v/>
      </c>
      <c r="BP58" s="101" t="str">
        <f>IF(BQ58="","",BM$3)</f>
        <v/>
      </c>
      <c r="BQ58" s="102" t="str">
        <f>IF(BX58="","",IF(ISNUMBER(SEARCH(":",BX58)),MID(BX58,FIND(":",BX58)+2,FIND("(",BX58)-FIND(":",BX58)-3),LEFT(BX58,FIND("(",BX58)-2)))</f>
        <v/>
      </c>
      <c r="BR58" s="103" t="str">
        <f>IF(BX58="","",MID(BX58,FIND("(",BX58)+1,4))</f>
        <v/>
      </c>
      <c r="BS58" s="104" t="str">
        <f>IF(ISNUMBER(SEARCH("*female*",BX58)),"female",IF(ISNUMBER(SEARCH("*male*",BX58)),"male",""))</f>
        <v/>
      </c>
      <c r="BT58" s="105" t="str">
        <f>IF(BX58="","",IF(ISERROR(MID(BX58,FIND("male,",BX58)+6,(FIND(")",BX58)-(FIND("male,",BX58)+6))))=TRUE,"missing/error",MID(BX58,FIND("male,",BX58)+6,(FIND(")",BX58)-(FIND("male,",BX58)+6)))))</f>
        <v/>
      </c>
      <c r="BU58" s="106" t="str">
        <f>IF(BQ58="","",(MID(BQ58,(SEARCH("^^",SUBSTITUTE(BQ58," ","^^",LEN(BQ58)-LEN(SUBSTITUTE(BQ58," ","")))))+1,99)&amp;"_"&amp;LEFT(BQ58,FIND(" ",BQ58)-1)&amp;"_"&amp;BR58))</f>
        <v/>
      </c>
      <c r="BW58" s="98"/>
      <c r="BX58" s="98"/>
      <c r="BY58" s="99" t="str">
        <f>IF(CC58="","",BY$3)</f>
        <v/>
      </c>
      <c r="BZ58" s="100" t="str">
        <f>IF(CC58="","",BY$1)</f>
        <v/>
      </c>
      <c r="CA58" s="101" t="str">
        <f>IF(CC58="","",BY$2)</f>
        <v/>
      </c>
      <c r="CB58" s="101" t="str">
        <f>IF(CC58="","",BY$3)</f>
        <v/>
      </c>
      <c r="CC58" s="102" t="str">
        <f>IF(CJ58="","",IF(ISNUMBER(SEARCH(":",CJ58)),MID(CJ58,FIND(":",CJ58)+2,FIND("(",CJ58)-FIND(":",CJ58)-3),LEFT(CJ58,FIND("(",CJ58)-2)))</f>
        <v/>
      </c>
      <c r="CD58" s="103" t="str">
        <f>IF(CJ58="","",MID(CJ58,FIND("(",CJ58)+1,4))</f>
        <v/>
      </c>
      <c r="CE58" s="104" t="str">
        <f>IF(ISNUMBER(SEARCH("*female*",CJ58)),"female",IF(ISNUMBER(SEARCH("*male*",CJ58)),"male",""))</f>
        <v/>
      </c>
      <c r="CF58" s="105" t="str">
        <f>IF(CJ58="","",IF(ISERROR(MID(CJ58,FIND("male,",CJ58)+6,(FIND(")",CJ58)-(FIND("male,",CJ58)+6))))=TRUE,"missing/error",MID(CJ58,FIND("male,",CJ58)+6,(FIND(")",CJ58)-(FIND("male,",CJ58)+6)))))</f>
        <v/>
      </c>
      <c r="CG58" s="106" t="str">
        <f>IF(CC58="","",(MID(CC58,(SEARCH("^^",SUBSTITUTE(CC58," ","^^",LEN(CC58)-LEN(SUBSTITUTE(CC58," ","")))))+1,99)&amp;"_"&amp;LEFT(CC58,FIND(" ",CC58)-1)&amp;"_"&amp;CD58))</f>
        <v/>
      </c>
      <c r="CI58" s="98"/>
      <c r="CJ58" s="98"/>
      <c r="CK58" s="99" t="str">
        <f>IF(CO58="","",CK$3)</f>
        <v/>
      </c>
      <c r="CL58" s="100" t="str">
        <f>IF(CO58="","",CK$1)</f>
        <v/>
      </c>
      <c r="CM58" s="101" t="str">
        <f>IF(CO58="","",CK$2)</f>
        <v/>
      </c>
      <c r="CN58" s="101" t="str">
        <f>IF(CO58="","",CK$3)</f>
        <v/>
      </c>
      <c r="CO58" s="102" t="str">
        <f>IF(CV58="","",IF(ISNUMBER(SEARCH(":",CV58)),MID(CV58,FIND(":",CV58)+2,FIND("(",CV58)-FIND(":",CV58)-3),LEFT(CV58,FIND("(",CV58)-2)))</f>
        <v/>
      </c>
      <c r="CP58" s="103" t="str">
        <f>IF(CV58="","",MID(CV58,FIND("(",CV58)+1,4))</f>
        <v/>
      </c>
      <c r="CQ58" s="104" t="str">
        <f>IF(ISNUMBER(SEARCH("*female*",CV58)),"female",IF(ISNUMBER(SEARCH("*male*",CV58)),"male",""))</f>
        <v/>
      </c>
      <c r="CR58" s="105" t="str">
        <f>IF(CV58="","",IF(ISERROR(MID(CV58,FIND("male,",CV58)+6,(FIND(")",CV58)-(FIND("male,",CV58)+6))))=TRUE,"missing/error",MID(CV58,FIND("male,",CV58)+6,(FIND(")",CV58)-(FIND("male,",CV58)+6)))))</f>
        <v/>
      </c>
      <c r="CS58" s="106" t="str">
        <f>IF(CO58="","",(MID(CO58,(SEARCH("^^",SUBSTITUTE(CO58," ","^^",LEN(CO58)-LEN(SUBSTITUTE(CO58," ","")))))+1,99)&amp;"_"&amp;LEFT(CO58,FIND(" ",CO58)-1)&amp;"_"&amp;CP58))</f>
        <v/>
      </c>
      <c r="CU58" s="98"/>
      <c r="CV58" s="98"/>
      <c r="CW58" s="99" t="str">
        <f>IF(DA58="","",CW$3)</f>
        <v/>
      </c>
      <c r="CX58" s="100" t="str">
        <f>IF(DA58="","",CW$1)</f>
        <v/>
      </c>
      <c r="CY58" s="101" t="str">
        <f>IF(DA58="","",CW$2)</f>
        <v/>
      </c>
      <c r="CZ58" s="101" t="str">
        <f>IF(DA58="","",CW$3)</f>
        <v/>
      </c>
      <c r="DA58" s="102" t="str">
        <f>IF(DH58="","",IF(ISNUMBER(SEARCH(":",DH58)),MID(DH58,FIND(":",DH58)+2,FIND("(",DH58)-FIND(":",DH58)-3),LEFT(DH58,FIND("(",DH58)-2)))</f>
        <v/>
      </c>
      <c r="DB58" s="103" t="str">
        <f>IF(DH58="","",MID(DH58,FIND("(",DH58)+1,4))</f>
        <v/>
      </c>
      <c r="DC58" s="104" t="str">
        <f>IF(ISNUMBER(SEARCH("*female*",DH58)),"female",IF(ISNUMBER(SEARCH("*male*",DH58)),"male",""))</f>
        <v/>
      </c>
      <c r="DD58" s="105" t="str">
        <f>IF(DH58="","",IF(ISERROR(MID(DH58,FIND("male,",DH58)+6,(FIND(")",DH58)-(FIND("male,",DH58)+6))))=TRUE,"missing/error",MID(DH58,FIND("male,",DH58)+6,(FIND(")",DH58)-(FIND("male,",DH58)+6)))))</f>
        <v/>
      </c>
      <c r="DE58" s="106" t="str">
        <f>IF(DA58="","",(MID(DA58,(SEARCH("^^",SUBSTITUTE(DA58," ","^^",LEN(DA58)-LEN(SUBSTITUTE(DA58," ","")))))+1,99)&amp;"_"&amp;LEFT(DA58,FIND(" ",DA58)-1)&amp;"_"&amp;DB58))</f>
        <v/>
      </c>
      <c r="DG58" s="98"/>
      <c r="DH58" s="98"/>
      <c r="DI58" s="99" t="str">
        <f>IF(DM58="","",DI$3)</f>
        <v/>
      </c>
      <c r="DJ58" s="100" t="str">
        <f>IF(DM58="","",DI$1)</f>
        <v/>
      </c>
      <c r="DK58" s="101" t="str">
        <f>IF(DM58="","",DI$2)</f>
        <v/>
      </c>
      <c r="DL58" s="101" t="str">
        <f>IF(DM58="","",DI$3)</f>
        <v/>
      </c>
      <c r="DM58" s="102" t="str">
        <f>IF(DT58="","",IF(ISNUMBER(SEARCH(":",DT58)),MID(DT58,FIND(":",DT58)+2,FIND("(",DT58)-FIND(":",DT58)-3),LEFT(DT58,FIND("(",DT58)-2)))</f>
        <v/>
      </c>
      <c r="DN58" s="103" t="str">
        <f>IF(DT58="","",MID(DT58,FIND("(",DT58)+1,4))</f>
        <v/>
      </c>
      <c r="DO58" s="104" t="str">
        <f>IF(ISNUMBER(SEARCH("*female*",DT58)),"female",IF(ISNUMBER(SEARCH("*male*",DT58)),"male",""))</f>
        <v/>
      </c>
      <c r="DP58" s="105" t="str">
        <f>IF(DT58="","",IF(ISERROR(MID(DT58,FIND("male,",DT58)+6,(FIND(")",DT58)-(FIND("male,",DT58)+6))))=TRUE,"missing/error",MID(DT58,FIND("male,",DT58)+6,(FIND(")",DT58)-(FIND("male,",DT58)+6)))))</f>
        <v/>
      </c>
      <c r="DQ58" s="106" t="str">
        <f>IF(DM58="","",(MID(DM58,(SEARCH("^^",SUBSTITUTE(DM58," ","^^",LEN(DM58)-LEN(SUBSTITUTE(DM58," ","")))))+1,99)&amp;"_"&amp;LEFT(DM58,FIND(" ",DM58)-1)&amp;"_"&amp;DN58))</f>
        <v/>
      </c>
      <c r="DS58" s="98"/>
      <c r="DT58" s="98"/>
      <c r="DU58" s="99" t="str">
        <f>IF(DY58="","",DU$3)</f>
        <v/>
      </c>
      <c r="DV58" s="100" t="str">
        <f>IF(DY58="","",DU$1)</f>
        <v/>
      </c>
      <c r="DW58" s="101" t="str">
        <f>IF(DY58="","",DU$2)</f>
        <v/>
      </c>
      <c r="DX58" s="101" t="str">
        <f>IF(DY58="","",DU$3)</f>
        <v/>
      </c>
      <c r="DY58" s="102" t="str">
        <f>IF(EF58="","",IF(ISNUMBER(SEARCH(":",EF58)),MID(EF58,FIND(":",EF58)+2,FIND("(",EF58)-FIND(":",EF58)-3),LEFT(EF58,FIND("(",EF58)-2)))</f>
        <v/>
      </c>
      <c r="DZ58" s="103" t="str">
        <f>IF(EF58="","",MID(EF58,FIND("(",EF58)+1,4))</f>
        <v/>
      </c>
      <c r="EA58" s="104" t="str">
        <f>IF(ISNUMBER(SEARCH("*female*",EF58)),"female",IF(ISNUMBER(SEARCH("*male*",EF58)),"male",""))</f>
        <v/>
      </c>
      <c r="EB58" s="105" t="str">
        <f>IF(EF58="","",IF(ISERROR(MID(EF58,FIND("male,",EF58)+6,(FIND(")",EF58)-(FIND("male,",EF58)+6))))=TRUE,"missing/error",MID(EF58,FIND("male,",EF58)+6,(FIND(")",EF58)-(FIND("male,",EF58)+6)))))</f>
        <v/>
      </c>
      <c r="EC58" s="106" t="str">
        <f>IF(DY58="","",(MID(DY58,(SEARCH("^^",SUBSTITUTE(DY58," ","^^",LEN(DY58)-LEN(SUBSTITUTE(DY58," ","")))))+1,99)&amp;"_"&amp;LEFT(DY58,FIND(" ",DY58)-1)&amp;"_"&amp;DZ58))</f>
        <v/>
      </c>
      <c r="EE58" s="98"/>
      <c r="EF58" s="98"/>
      <c r="EG58" s="99" t="str">
        <f>IF(EK58="","",EG$3)</f>
        <v/>
      </c>
      <c r="EH58" s="100" t="str">
        <f>IF(EK58="","",EG$1)</f>
        <v/>
      </c>
      <c r="EI58" s="101" t="str">
        <f>IF(EK58="","",EG$2)</f>
        <v/>
      </c>
      <c r="EJ58" s="101" t="str">
        <f>IF(EK58="","",EG$3)</f>
        <v/>
      </c>
      <c r="EK58" s="102" t="str">
        <f>IF(ER58="","",IF(ISNUMBER(SEARCH(":",ER58)),MID(ER58,FIND(":",ER58)+2,FIND("(",ER58)-FIND(":",ER58)-3),LEFT(ER58,FIND("(",ER58)-2)))</f>
        <v/>
      </c>
      <c r="EL58" s="103" t="str">
        <f>IF(ER58="","",MID(ER58,FIND("(",ER58)+1,4))</f>
        <v/>
      </c>
      <c r="EM58" s="104" t="str">
        <f>IF(ISNUMBER(SEARCH("*female*",ER58)),"female",IF(ISNUMBER(SEARCH("*male*",ER58)),"male",""))</f>
        <v/>
      </c>
      <c r="EN58" s="105" t="str">
        <f>IF(ER58="","",IF(ISERROR(MID(ER58,FIND("male,",ER58)+6,(FIND(")",ER58)-(FIND("male,",ER58)+6))))=TRUE,"missing/error",MID(ER58,FIND("male,",ER58)+6,(FIND(")",ER58)-(FIND("male,",ER58)+6)))))</f>
        <v/>
      </c>
      <c r="EO58" s="106" t="str">
        <f>IF(EK58="","",(MID(EK58,(SEARCH("^^",SUBSTITUTE(EK58," ","^^",LEN(EK58)-LEN(SUBSTITUTE(EK58," ","")))))+1,99)&amp;"_"&amp;LEFT(EK58,FIND(" ",EK58)-1)&amp;"_"&amp;EL58))</f>
        <v/>
      </c>
      <c r="EQ58" s="98"/>
      <c r="ER58" s="98"/>
      <c r="ES58" s="99" t="str">
        <f>IF(EW58="","",ES$3)</f>
        <v/>
      </c>
      <c r="ET58" s="100" t="str">
        <f>IF(EW58="","",ES$1)</f>
        <v/>
      </c>
      <c r="EU58" s="101" t="str">
        <f>IF(EW58="","",ES$2)</f>
        <v/>
      </c>
      <c r="EV58" s="101" t="str">
        <f>IF(EW58="","",ES$3)</f>
        <v/>
      </c>
      <c r="EW58" s="102" t="str">
        <f>IF(FD58="","",IF(ISNUMBER(SEARCH(":",FD58)),MID(FD58,FIND(":",FD58)+2,FIND("(",FD58)-FIND(":",FD58)-3),LEFT(FD58,FIND("(",FD58)-2)))</f>
        <v/>
      </c>
      <c r="EX58" s="103" t="str">
        <f>IF(FD58="","",MID(FD58,FIND("(",FD58)+1,4))</f>
        <v/>
      </c>
      <c r="EY58" s="104" t="str">
        <f>IF(ISNUMBER(SEARCH("*female*",FD58)),"female",IF(ISNUMBER(SEARCH("*male*",FD58)),"male",""))</f>
        <v/>
      </c>
      <c r="EZ58" s="105" t="str">
        <f>IF(FD58="","",IF(ISERROR(MID(FD58,FIND("male,",FD58)+6,(FIND(")",FD58)-(FIND("male,",FD58)+6))))=TRUE,"missing/error",MID(FD58,FIND("male,",FD58)+6,(FIND(")",FD58)-(FIND("male,",FD58)+6)))))</f>
        <v/>
      </c>
      <c r="FA58" s="106" t="str">
        <f>IF(EW58="","",(MID(EW58,(SEARCH("^^",SUBSTITUTE(EW58," ","^^",LEN(EW58)-LEN(SUBSTITUTE(EW58," ","")))))+1,99)&amp;"_"&amp;LEFT(EW58,FIND(" ",EW58)-1)&amp;"_"&amp;EX58))</f>
        <v/>
      </c>
      <c r="FC58" s="98"/>
      <c r="FD58" s="98"/>
      <c r="FE58" s="99" t="str">
        <f>IF(FI58="","",FE$3)</f>
        <v/>
      </c>
      <c r="FF58" s="100" t="str">
        <f>IF(FI58="","",FE$1)</f>
        <v/>
      </c>
      <c r="FG58" s="101" t="str">
        <f>IF(FI58="","",FE$2)</f>
        <v/>
      </c>
      <c r="FH58" s="101" t="str">
        <f>IF(FI58="","",FE$3)</f>
        <v/>
      </c>
      <c r="FI58" s="102" t="str">
        <f>IF(FP58="","",IF(ISNUMBER(SEARCH(":",FP58)),MID(FP58,FIND(":",FP58)+2,FIND("(",FP58)-FIND(":",FP58)-3),LEFT(FP58,FIND("(",FP58)-2)))</f>
        <v/>
      </c>
      <c r="FJ58" s="103" t="str">
        <f>IF(FP58="","",MID(FP58,FIND("(",FP58)+1,4))</f>
        <v/>
      </c>
      <c r="FK58" s="104" t="str">
        <f>IF(ISNUMBER(SEARCH("*female*",FP58)),"female",IF(ISNUMBER(SEARCH("*male*",FP58)),"male",""))</f>
        <v/>
      </c>
      <c r="FL58" s="105" t="str">
        <f>IF(FP58="","",IF(ISERROR(MID(FP58,FIND("male,",FP58)+6,(FIND(")",FP58)-(FIND("male,",FP58)+6))))=TRUE,"missing/error",MID(FP58,FIND("male,",FP58)+6,(FIND(")",FP58)-(FIND("male,",FP58)+6)))))</f>
        <v/>
      </c>
      <c r="FM58" s="106" t="str">
        <f>IF(FI58="","",(MID(FI58,(SEARCH("^^",SUBSTITUTE(FI58," ","^^",LEN(FI58)-LEN(SUBSTITUTE(FI58," ","")))))+1,99)&amp;"_"&amp;LEFT(FI58,FIND(" ",FI58)-1)&amp;"_"&amp;FJ58))</f>
        <v/>
      </c>
      <c r="FO58" s="98"/>
      <c r="FP58" s="98"/>
      <c r="FQ58" s="99" t="str">
        <f>IF(FU58="","",#REF!)</f>
        <v/>
      </c>
      <c r="FR58" s="100" t="str">
        <f>IF(FU58="","",FQ$1)</f>
        <v/>
      </c>
      <c r="FS58" s="101" t="str">
        <f>IF(FU58="","",FQ$2)</f>
        <v/>
      </c>
      <c r="FT58" s="101" t="str">
        <f>IF(FU58="","",FQ$3)</f>
        <v/>
      </c>
      <c r="FU58" s="102" t="str">
        <f>IF(GB58="","",IF(ISNUMBER(SEARCH(":",GB58)),MID(GB58,FIND(":",GB58)+2,FIND("(",GB58)-FIND(":",GB58)-3),LEFT(GB58,FIND("(",GB58)-2)))</f>
        <v/>
      </c>
      <c r="FV58" s="103" t="str">
        <f>IF(GB58="","",MID(GB58,FIND("(",GB58)+1,4))</f>
        <v/>
      </c>
      <c r="FW58" s="104" t="str">
        <f>IF(ISNUMBER(SEARCH("*female*",GB58)),"female",IF(ISNUMBER(SEARCH("*male*",GB58)),"male",""))</f>
        <v/>
      </c>
      <c r="FX58" s="105" t="str">
        <f>IF(GB58="","",IF(ISERROR(MID(GB58,FIND("male,",GB58)+6,(FIND(")",GB58)-(FIND("male,",GB58)+6))))=TRUE,"missing/error",MID(GB58,FIND("male,",GB58)+6,(FIND(")",GB58)-(FIND("male,",GB58)+6)))))</f>
        <v/>
      </c>
      <c r="FY58" s="106" t="str">
        <f>IF(FU58="","",(MID(FU58,(SEARCH("^^",SUBSTITUTE(FU58," ","^^",LEN(FU58)-LEN(SUBSTITUTE(FU58," ","")))))+1,99)&amp;"_"&amp;LEFT(FU58,FIND(" ",FU58)-1)&amp;"_"&amp;FV58))</f>
        <v/>
      </c>
      <c r="GA58" s="98"/>
      <c r="GB58" s="98"/>
      <c r="GC58" s="99" t="str">
        <f>IF(GG58="","",GC$3)</f>
        <v/>
      </c>
      <c r="GD58" s="100" t="str">
        <f>IF(GG58="","",GC$1)</f>
        <v/>
      </c>
      <c r="GE58" s="101" t="str">
        <f>IF(GG58="","",GC$2)</f>
        <v/>
      </c>
      <c r="GF58" s="101" t="str">
        <f>IF(GG58="","",GC$3)</f>
        <v/>
      </c>
      <c r="GG58" s="102" t="str">
        <f>IF(GN58="","",IF(ISNUMBER(SEARCH(":",GN58)),MID(GN58,FIND(":",GN58)+2,FIND("(",GN58)-FIND(":",GN58)-3),LEFT(GN58,FIND("(",GN58)-2)))</f>
        <v/>
      </c>
      <c r="GH58" s="103" t="str">
        <f>IF(GN58="","",MID(GN58,FIND("(",GN58)+1,4))</f>
        <v/>
      </c>
      <c r="GI58" s="104" t="str">
        <f>IF(ISNUMBER(SEARCH("*female*",GN58)),"female",IF(ISNUMBER(SEARCH("*male*",GN58)),"male",""))</f>
        <v/>
      </c>
      <c r="GJ58" s="105" t="str">
        <f>IF(GN58="","",IF(ISERROR(MID(GN58,FIND("male,",GN58)+6,(FIND(")",GN58)-(FIND("male,",GN58)+6))))=TRUE,"missing/error",MID(GN58,FIND("male,",GN58)+6,(FIND(")",GN58)-(FIND("male,",GN58)+6)))))</f>
        <v/>
      </c>
      <c r="GK58" s="106" t="str">
        <f>IF(GG58="","",(MID(GG58,(SEARCH("^^",SUBSTITUTE(GG58," ","^^",LEN(GG58)-LEN(SUBSTITUTE(GG58," ","")))))+1,99)&amp;"_"&amp;LEFT(GG58,FIND(" ",GG58)-1)&amp;"_"&amp;GH58))</f>
        <v/>
      </c>
      <c r="GM58" s="98"/>
      <c r="GN58" s="98"/>
      <c r="GO58" s="99" t="str">
        <f>IF(GS58="","",GO$3)</f>
        <v/>
      </c>
      <c r="GP58" s="100" t="str">
        <f>IF(GS58="","",GO$1)</f>
        <v/>
      </c>
      <c r="GQ58" s="101" t="str">
        <f>IF(GS58="","",GO$2)</f>
        <v/>
      </c>
      <c r="GR58" s="101" t="str">
        <f>IF(GS58="","",GO$3)</f>
        <v/>
      </c>
      <c r="GS58" s="102" t="str">
        <f>IF(GZ58="","",IF(ISNUMBER(SEARCH(":",GZ58)),MID(GZ58,FIND(":",GZ58)+2,FIND("(",GZ58)-FIND(":",GZ58)-3),LEFT(GZ58,FIND("(",GZ58)-2)))</f>
        <v/>
      </c>
      <c r="GT58" s="103" t="str">
        <f>IF(GZ58="","",MID(GZ58,FIND("(",GZ58)+1,4))</f>
        <v/>
      </c>
      <c r="GU58" s="104" t="str">
        <f>IF(ISNUMBER(SEARCH("*female*",GZ58)),"female",IF(ISNUMBER(SEARCH("*male*",GZ58)),"male",""))</f>
        <v/>
      </c>
      <c r="GV58" s="105" t="str">
        <f>IF(GZ58="","",IF(ISERROR(MID(GZ58,FIND("male,",GZ58)+6,(FIND(")",GZ58)-(FIND("male,",GZ58)+6))))=TRUE,"missing/error",MID(GZ58,FIND("male,",GZ58)+6,(FIND(")",GZ58)-(FIND("male,",GZ58)+6)))))</f>
        <v/>
      </c>
      <c r="GW58" s="106" t="str">
        <f>IF(GS58="","",(MID(GS58,(SEARCH("^^",SUBSTITUTE(GS58," ","^^",LEN(GS58)-LEN(SUBSTITUTE(GS58," ","")))))+1,99)&amp;"_"&amp;LEFT(GS58,FIND(" ",GS58)-1)&amp;"_"&amp;GT58))</f>
        <v/>
      </c>
      <c r="GY58" s="98"/>
      <c r="GZ58" s="98"/>
      <c r="HA58" s="99" t="str">
        <f>IF(HE58="","",HA$3)</f>
        <v/>
      </c>
      <c r="HB58" s="100" t="str">
        <f>IF(HE58="","",HA$1)</f>
        <v/>
      </c>
      <c r="HC58" s="101" t="str">
        <f>IF(HE58="","",HA$2)</f>
        <v/>
      </c>
      <c r="HD58" s="101" t="str">
        <f>IF(HE58="","",HA$3)</f>
        <v/>
      </c>
      <c r="HE58" s="102" t="str">
        <f>IF(HL58="","",IF(ISNUMBER(SEARCH(":",HL58)),MID(HL58,FIND(":",HL58)+2,FIND("(",HL58)-FIND(":",HL58)-3),LEFT(HL58,FIND("(",HL58)-2)))</f>
        <v/>
      </c>
      <c r="HF58" s="103" t="str">
        <f>IF(HL58="","",MID(HL58,FIND("(",HL58)+1,4))</f>
        <v/>
      </c>
      <c r="HG58" s="104" t="str">
        <f>IF(ISNUMBER(SEARCH("*female*",HL58)),"female",IF(ISNUMBER(SEARCH("*male*",HL58)),"male",""))</f>
        <v/>
      </c>
      <c r="HH58" s="105" t="str">
        <f>IF(HL58="","",IF(ISERROR(MID(HL58,FIND("male,",HL58)+6,(FIND(")",HL58)-(FIND("male,",HL58)+6))))=TRUE,"missing/error",MID(HL58,FIND("male,",HL58)+6,(FIND(")",HL58)-(FIND("male,",HL58)+6)))))</f>
        <v/>
      </c>
      <c r="HI58" s="106" t="str">
        <f>IF(HE58="","",(MID(HE58,(SEARCH("^^",SUBSTITUTE(HE58," ","^^",LEN(HE58)-LEN(SUBSTITUTE(HE58," ","")))))+1,99)&amp;"_"&amp;LEFT(HE58,FIND(" ",HE58)-1)&amp;"_"&amp;HF58))</f>
        <v/>
      </c>
      <c r="HK58" s="98"/>
      <c r="HL58" s="98" t="s">
        <v>291</v>
      </c>
      <c r="HM58" s="99" t="str">
        <f>IF(HQ58="","",HM$3)</f>
        <v/>
      </c>
      <c r="HN58" s="100" t="str">
        <f>IF(HQ58="","",HM$1)</f>
        <v/>
      </c>
      <c r="HO58" s="101" t="str">
        <f>IF(HQ58="","",HM$2)</f>
        <v/>
      </c>
      <c r="HP58" s="101" t="str">
        <f>IF(HQ58="","",HM$3)</f>
        <v/>
      </c>
      <c r="HQ58" s="102" t="str">
        <f>IF(HX58="","",IF(ISNUMBER(SEARCH(":",HX58)),MID(HX58,FIND(":",HX58)+2,FIND("(",HX58)-FIND(":",HX58)-3),LEFT(HX58,FIND("(",HX58)-2)))</f>
        <v/>
      </c>
      <c r="HR58" s="103" t="str">
        <f>IF(HX58="","",MID(HX58,FIND("(",HX58)+1,4))</f>
        <v/>
      </c>
      <c r="HS58" s="104" t="str">
        <f>IF(ISNUMBER(SEARCH("*female*",HX58)),"female",IF(ISNUMBER(SEARCH("*male*",HX58)),"male",""))</f>
        <v/>
      </c>
      <c r="HT58" s="105" t="str">
        <f>IF(HX58="","",IF(ISERROR(MID(HX58,FIND("male,",HX58)+6,(FIND(")",HX58)-(FIND("male,",HX58)+6))))=TRUE,"missing/error",MID(HX58,FIND("male,",HX58)+6,(FIND(")",HX58)-(FIND("male,",HX58)+6)))))</f>
        <v/>
      </c>
      <c r="HU58" s="106" t="str">
        <f>IF(HQ58="","",(MID(HQ58,(SEARCH("^^",SUBSTITUTE(HQ58," ","^^",LEN(HQ58)-LEN(SUBSTITUTE(HQ58," ","")))))+1,99)&amp;"_"&amp;LEFT(HQ58,FIND(" ",HQ58)-1)&amp;"_"&amp;HR58))</f>
        <v/>
      </c>
      <c r="HW58" s="98"/>
      <c r="HX58" s="98"/>
      <c r="HY58" s="99" t="str">
        <f>IF(IC58="","",HY$3)</f>
        <v/>
      </c>
      <c r="HZ58" s="100" t="str">
        <f>IF(IC58="","",HY$1)</f>
        <v/>
      </c>
      <c r="IA58" s="101" t="str">
        <f>IF(IC58="","",HY$2)</f>
        <v/>
      </c>
      <c r="IB58" s="101" t="str">
        <f>IF(IC58="","",HY$3)</f>
        <v/>
      </c>
      <c r="IC58" s="102" t="str">
        <f>IF(IJ58="","",IF(ISNUMBER(SEARCH(":",IJ58)),MID(IJ58,FIND(":",IJ58)+2,FIND("(",IJ58)-FIND(":",IJ58)-3),LEFT(IJ58,FIND("(",IJ58)-2)))</f>
        <v/>
      </c>
      <c r="ID58" s="103" t="str">
        <f>IF(IJ58="","",MID(IJ58,FIND("(",IJ58)+1,4))</f>
        <v/>
      </c>
      <c r="IE58" s="104" t="str">
        <f>IF(ISNUMBER(SEARCH("*female*",IJ58)),"female",IF(ISNUMBER(SEARCH("*male*",IJ58)),"male",""))</f>
        <v/>
      </c>
      <c r="IF58" s="105" t="str">
        <f>IF(IJ58="","",IF(ISERROR(MID(IJ58,FIND("male,",IJ58)+6,(FIND(")",IJ58)-(FIND("male,",IJ58)+6))))=TRUE,"missing/error",MID(IJ58,FIND("male,",IJ58)+6,(FIND(")",IJ58)-(FIND("male,",IJ58)+6)))))</f>
        <v/>
      </c>
      <c r="IG58" s="106" t="str">
        <f>IF(IC58="","",(MID(IC58,(SEARCH("^^",SUBSTITUTE(IC58," ","^^",LEN(IC58)-LEN(SUBSTITUTE(IC58," ","")))))+1,99)&amp;"_"&amp;LEFT(IC58,FIND(" ",IC58)-1)&amp;"_"&amp;ID58))</f>
        <v/>
      </c>
      <c r="II58" s="98"/>
      <c r="IJ58" s="98"/>
      <c r="IK58" s="99" t="str">
        <f>IF(IO58="","",IK$3)</f>
        <v/>
      </c>
      <c r="IL58" s="100" t="str">
        <f>IF(IO58="","",IK$1)</f>
        <v/>
      </c>
      <c r="IM58" s="101" t="str">
        <f>IF(IO58="","",IK$2)</f>
        <v/>
      </c>
      <c r="IN58" s="101" t="str">
        <f>IF(IO58="","",IK$3)</f>
        <v/>
      </c>
      <c r="IO58" s="102" t="str">
        <f>IF(IV58="","",IF(ISNUMBER(SEARCH(":",IV58)),MID(IV58,FIND(":",IV58)+2,FIND("(",IV58)-FIND(":",IV58)-3),LEFT(IV58,FIND("(",IV58)-2)))</f>
        <v/>
      </c>
      <c r="IP58" s="103" t="str">
        <f>IF(IV58="","",MID(IV58,FIND("(",IV58)+1,4))</f>
        <v/>
      </c>
      <c r="IQ58" s="104" t="str">
        <f>IF(ISNUMBER(SEARCH("*female*",IV58)),"female",IF(ISNUMBER(SEARCH("*male*",IV58)),"male",""))</f>
        <v/>
      </c>
      <c r="IR58" s="105" t="str">
        <f>IF(IV58="","",IF(ISERROR(MID(IV58,FIND("male,",IV58)+6,(FIND(")",IV58)-(FIND("male,",IV58)+6))))=TRUE,"missing/error",MID(IV58,FIND("male,",IV58)+6,(FIND(")",IV58)-(FIND("male,",IV58)+6)))))</f>
        <v/>
      </c>
      <c r="IS58" s="106" t="str">
        <f>IF(IO58="","",(MID(IO58,(SEARCH("^^",SUBSTITUTE(IO58," ","^^",LEN(IO58)-LEN(SUBSTITUTE(IO58," ","")))))+1,99)&amp;"_"&amp;LEFT(IO58,FIND(" ",IO58)-1)&amp;"_"&amp;IP58))</f>
        <v/>
      </c>
      <c r="IU58" s="98"/>
      <c r="IV58" s="98"/>
      <c r="IW58" s="99" t="str">
        <f>IF(JA58="","",IW$3)</f>
        <v/>
      </c>
      <c r="IX58" s="100" t="str">
        <f>IF(JA58="","",IW$1)</f>
        <v/>
      </c>
      <c r="IY58" s="101" t="str">
        <f>IF(JA58="","",IW$2)</f>
        <v/>
      </c>
      <c r="IZ58" s="101" t="str">
        <f>IF(JA58="","",IW$3)</f>
        <v/>
      </c>
      <c r="JA58" s="102" t="str">
        <f>IF(JH58="","",IF(ISNUMBER(SEARCH(":",JH58)),MID(JH58,FIND(":",JH58)+2,FIND("(",JH58)-FIND(":",JH58)-3),LEFT(JH58,FIND("(",JH58)-2)))</f>
        <v/>
      </c>
      <c r="JB58" s="103" t="str">
        <f>IF(JH58="","",MID(JH58,FIND("(",JH58)+1,4))</f>
        <v/>
      </c>
      <c r="JC58" s="104" t="str">
        <f>IF(ISNUMBER(SEARCH("*female*",JH58)),"female",IF(ISNUMBER(SEARCH("*male*",JH58)),"male",""))</f>
        <v/>
      </c>
      <c r="JD58" s="105" t="str">
        <f>IF(JH58="","",IF(ISERROR(MID(JH58,FIND("male,",JH58)+6,(FIND(")",JH58)-(FIND("male,",JH58)+6))))=TRUE,"missing/error",MID(JH58,FIND("male,",JH58)+6,(FIND(")",JH58)-(FIND("male,",JH58)+6)))))</f>
        <v/>
      </c>
      <c r="JE58" s="106" t="str">
        <f>IF(JA58="","",(MID(JA58,(SEARCH("^^",SUBSTITUTE(JA58," ","^^",LEN(JA58)-LEN(SUBSTITUTE(JA58," ","")))))+1,99)&amp;"_"&amp;LEFT(JA58,FIND(" ",JA58)-1)&amp;"_"&amp;JB58))</f>
        <v/>
      </c>
      <c r="JG58" s="98"/>
      <c r="JH58" s="98"/>
      <c r="JI58" s="99" t="str">
        <f>IF(JM58="","",JI$3)</f>
        <v/>
      </c>
      <c r="JJ58" s="100" t="str">
        <f>IF(JM58="","",JI$1)</f>
        <v/>
      </c>
      <c r="JK58" s="101" t="str">
        <f>IF(JM58="","",JI$2)</f>
        <v/>
      </c>
      <c r="JL58" s="101" t="str">
        <f>IF(JM58="","",JI$3)</f>
        <v/>
      </c>
      <c r="JM58" s="102" t="str">
        <f>IF(JT58="","",IF(ISNUMBER(SEARCH(":",JT58)),MID(JT58,FIND(":",JT58)+2,FIND("(",JT58)-FIND(":",JT58)-3),LEFT(JT58,FIND("(",JT58)-2)))</f>
        <v/>
      </c>
      <c r="JN58" s="103" t="str">
        <f>IF(JT58="","",MID(JT58,FIND("(",JT58)+1,4))</f>
        <v/>
      </c>
      <c r="JO58" s="104" t="str">
        <f>IF(ISNUMBER(SEARCH("*female*",JT58)),"female",IF(ISNUMBER(SEARCH("*male*",JT58)),"male",""))</f>
        <v/>
      </c>
      <c r="JP58" s="105" t="str">
        <f>IF(JT58="","",IF(ISERROR(MID(JT58,FIND("male,",JT58)+6,(FIND(")",JT58)-(FIND("male,",JT58)+6))))=TRUE,"missing/error",MID(JT58,FIND("male,",JT58)+6,(FIND(")",JT58)-(FIND("male,",JT58)+6)))))</f>
        <v/>
      </c>
      <c r="JQ58" s="106" t="str">
        <f>IF(JM58="","",(MID(JM58,(SEARCH("^^",SUBSTITUTE(JM58," ","^^",LEN(JM58)-LEN(SUBSTITUTE(JM58," ","")))))+1,99)&amp;"_"&amp;LEFT(JM58,FIND(" ",JM58)-1)&amp;"_"&amp;JN58))</f>
        <v/>
      </c>
      <c r="JS58" s="98"/>
      <c r="JT58" s="98"/>
      <c r="JU58" s="99" t="str">
        <f>IF(JY58="","",JU$3)</f>
        <v/>
      </c>
      <c r="JV58" s="100" t="str">
        <f>IF(JY58="","",JU$1)</f>
        <v/>
      </c>
      <c r="JW58" s="101" t="str">
        <f>IF(JY58="","",JU$2)</f>
        <v/>
      </c>
      <c r="JX58" s="101" t="str">
        <f>IF(JY58="","",JU$3)</f>
        <v/>
      </c>
      <c r="JY58" s="102" t="str">
        <f>IF(KF58="","",IF(ISNUMBER(SEARCH(":",KF58)),MID(KF58,FIND(":",KF58)+2,FIND("(",KF58)-FIND(":",KF58)-3),LEFT(KF58,FIND("(",KF58)-2)))</f>
        <v/>
      </c>
      <c r="JZ58" s="103" t="str">
        <f>IF(KF58="","",MID(KF58,FIND("(",KF58)+1,4))</f>
        <v/>
      </c>
      <c r="KA58" s="104" t="str">
        <f>IF(ISNUMBER(SEARCH("*female*",KF58)),"female",IF(ISNUMBER(SEARCH("*male*",KF58)),"male",""))</f>
        <v/>
      </c>
      <c r="KB58" s="105" t="str">
        <f>IF(KF58="","",IF(ISERROR(MID(KF58,FIND("male,",KF58)+6,(FIND(")",KF58)-(FIND("male,",KF58)+6))))=TRUE,"missing/error",MID(KF58,FIND("male,",KF58)+6,(FIND(")",KF58)-(FIND("male,",KF58)+6)))))</f>
        <v/>
      </c>
      <c r="KC58" s="106" t="str">
        <f>IF(JY58="","",(MID(JY58,(SEARCH("^^",SUBSTITUTE(JY58," ","^^",LEN(JY58)-LEN(SUBSTITUTE(JY58," ","")))))+1,99)&amp;"_"&amp;LEFT(JY58,FIND(" ",JY58)-1)&amp;"_"&amp;JZ58))</f>
        <v/>
      </c>
      <c r="KE58" s="98"/>
      <c r="KF58" s="98"/>
    </row>
    <row r="59" spans="1:292" ht="13.5" customHeight="1" x14ac:dyDescent="0.25">
      <c r="A59" s="16"/>
      <c r="B59" s="98" t="s">
        <v>672</v>
      </c>
      <c r="D59" s="229"/>
      <c r="E59" s="99">
        <f t="shared" si="253"/>
        <v>42439</v>
      </c>
      <c r="F59" s="100" t="str">
        <f t="shared" si="254"/>
        <v>Kenny I</v>
      </c>
      <c r="G59" s="101">
        <f>IF(I59="","",E$2)</f>
        <v>40611</v>
      </c>
      <c r="H59" s="101">
        <v>41831</v>
      </c>
      <c r="I59" s="102" t="str">
        <f t="shared" si="255"/>
        <v>James Reilly</v>
      </c>
      <c r="J59" s="103" t="str">
        <f t="shared" si="256"/>
        <v>1955</v>
      </c>
      <c r="K59" s="104" t="str">
        <f t="shared" si="257"/>
        <v>male</v>
      </c>
      <c r="L59" s="105" t="str">
        <f>IF(P59="","",IF(ISERROR(MID(P59,FIND("male,",P59)+6,(FIND(")",P59)-(FIND("male,",P59)+6))))=TRUE,"missing/error",MID(P59,FIND("male,",P59)+6,(FIND(")",P59)-(FIND("male,",P59)+6)))))</f>
        <v>ie_fg01</v>
      </c>
      <c r="M59" s="106" t="str">
        <f t="shared" si="258"/>
        <v>Reilly_James_1955</v>
      </c>
      <c r="O59" s="98"/>
      <c r="P59" s="229" t="s">
        <v>724</v>
      </c>
      <c r="Q59" s="99">
        <f>IF(U59="","",Q$3)</f>
        <v>42900</v>
      </c>
      <c r="R59" s="100" t="str">
        <f>IF(U59="","",Q$1)</f>
        <v>Kenny II</v>
      </c>
      <c r="S59" s="101">
        <f>IF(U59="","",Q$2)</f>
        <v>42496</v>
      </c>
      <c r="T59" s="101">
        <f>IF(U59="","",Q$3)</f>
        <v>42900</v>
      </c>
      <c r="U59" s="102" t="str">
        <f>IF(AB59="","",IF(ISNUMBER(SEARCH(":",AB59)),MID(AB59,FIND(":",AB59)+2,FIND("(",AB59)-FIND(":",AB59)-3),LEFT(AB59,FIND("(",AB59)-2)))</f>
        <v>Simon Harris</v>
      </c>
      <c r="V59" s="103" t="str">
        <f>IF(AB59="","",MID(AB59,FIND("(",AB59)+1,4))</f>
        <v>1986</v>
      </c>
      <c r="W59" s="104" t="str">
        <f>IF(ISNUMBER(SEARCH("*female*",AB59)),"female",IF(ISNUMBER(SEARCH("*male*",AB59)),"male",""))</f>
        <v>male</v>
      </c>
      <c r="X59" s="105" t="str">
        <f t="shared" si="249"/>
        <v>ie_fg01</v>
      </c>
      <c r="Y59" s="106" t="str">
        <f>IF(U59="","",(MID(U59,(SEARCH("^^",SUBSTITUTE(U59," ","^^",LEN(U59)-LEN(SUBSTITUTE(U59," ","")))))+1,99)&amp;"_"&amp;LEFT(U59,FIND(" ",U59)-1)&amp;"_"&amp;V59))</f>
        <v>Harris_Simon_1986</v>
      </c>
      <c r="AA59" s="98"/>
      <c r="AB59" s="98" t="s">
        <v>1002</v>
      </c>
      <c r="AC59" s="99">
        <f>IF(AG59="","",AC$3)</f>
        <v>44009</v>
      </c>
      <c r="AD59" s="100" t="str">
        <f>IF(AG59="","",AC$1)</f>
        <v>Varadkar I</v>
      </c>
      <c r="AE59" s="101">
        <f>IF(AG59="","",AC$2)</f>
        <v>42900</v>
      </c>
      <c r="AF59" s="101">
        <f>IF(AG59="","",AC$3)</f>
        <v>44009</v>
      </c>
      <c r="AG59" s="102" t="str">
        <f t="shared" si="250"/>
        <v>Simon Harris</v>
      </c>
      <c r="AH59" s="103" t="str">
        <f>IF(AN59="","",MID(AN59,FIND("(",AN59)+1,4))</f>
        <v>1986</v>
      </c>
      <c r="AI59" s="104" t="str">
        <f>IF(ISNUMBER(SEARCH("*female*",AN59)),"female",IF(ISNUMBER(SEARCH("*male*",AN59)),"male",""))</f>
        <v>male</v>
      </c>
      <c r="AJ59" s="105" t="str">
        <f t="shared" si="251"/>
        <v>ie_fg01</v>
      </c>
      <c r="AK59" s="106" t="str">
        <f t="shared" si="252"/>
        <v>Harris_Simon_1986</v>
      </c>
      <c r="AM59" s="98"/>
      <c r="AN59" s="98" t="s">
        <v>1002</v>
      </c>
      <c r="AO59" s="99">
        <f t="shared" si="12"/>
        <v>44912</v>
      </c>
      <c r="AP59" s="100" t="str">
        <f>IF(AS59="","",AO$1)</f>
        <v>Martin I</v>
      </c>
      <c r="AQ59" s="101">
        <f t="shared" si="13"/>
        <v>44009</v>
      </c>
      <c r="AR59" s="101">
        <f t="shared" si="14"/>
        <v>44912</v>
      </c>
      <c r="AS59" s="102" t="str">
        <f>IF(AZ59="","",IF(ISNUMBER(SEARCH(":",AZ59)),MID(AZ59,FIND(":",AZ59)+2,FIND("(",AZ59)-FIND(":",AZ59)-3),LEFT(AZ59,FIND("(",AZ59)-2)))</f>
        <v>Stephen Donnelly</v>
      </c>
      <c r="AT59" s="103" t="str">
        <f>IF(AZ59="","",MID(AZ59,FIND("(",AZ59)+1,4))</f>
        <v>1975</v>
      </c>
      <c r="AU59" s="104" t="str">
        <f>IF(ISNUMBER(SEARCH("*female*",AZ59)),"female",IF(ISNUMBER(SEARCH("*male*",AZ59)),"male",""))</f>
        <v>male</v>
      </c>
      <c r="AV59" s="105" t="str">
        <f>IF(AZ59="","",IF(ISERROR(MID(AZ59,FIND("male,",AZ59)+6,(FIND(")",AZ59)-(FIND("male,",AZ59)+6))))=TRUE,"missing/error",MID(AZ59,FIND("male,",AZ59)+6,(FIND(")",AZ59)-(FIND("male,",AZ59)+6)))))</f>
        <v>ie_ff01</v>
      </c>
      <c r="AW59" s="106" t="str">
        <f>IF(AS59="","",(MID(AS59,(SEARCH("^^",SUBSTITUTE(AS59," ","^^",LEN(AS59)-LEN(SUBSTITUTE(AS59," ","")))))+1,99)&amp;"_"&amp;LEFT(AS59,FIND(" ",AS59)-1)&amp;"_"&amp;AT59))</f>
        <v>Donnelly_Stephen_1975</v>
      </c>
      <c r="AY59" s="98"/>
      <c r="AZ59" s="98" t="s">
        <v>1054</v>
      </c>
      <c r="BA59" s="99">
        <f t="shared" si="235"/>
        <v>45291</v>
      </c>
      <c r="BB59" s="100" t="str">
        <f t="shared" si="236"/>
        <v>Varadkar II</v>
      </c>
      <c r="BC59" s="101">
        <f t="shared" si="237"/>
        <v>44912</v>
      </c>
      <c r="BD59" s="101">
        <f t="shared" si="238"/>
        <v>45291</v>
      </c>
      <c r="BE59" s="102" t="str">
        <f t="shared" si="239"/>
        <v>Stephen Donnelly</v>
      </c>
      <c r="BF59" s="103" t="str">
        <f t="shared" si="240"/>
        <v>1975</v>
      </c>
      <c r="BG59" s="104" t="str">
        <f t="shared" si="241"/>
        <v>male</v>
      </c>
      <c r="BH59" s="105" t="str">
        <f t="shared" si="242"/>
        <v>ie_ff01</v>
      </c>
      <c r="BI59" s="106" t="str">
        <f t="shared" si="243"/>
        <v>Donnelly_Stephen_1975</v>
      </c>
      <c r="BK59" s="98"/>
      <c r="BL59" s="98" t="s">
        <v>1054</v>
      </c>
      <c r="BM59" s="99" t="str">
        <f>IF(BQ59="","",BM$3)</f>
        <v/>
      </c>
      <c r="BN59" s="100" t="str">
        <f>IF(BQ59="","",BM$1)</f>
        <v/>
      </c>
      <c r="BO59" s="101" t="str">
        <f>IF(BQ59="","",BM$2)</f>
        <v/>
      </c>
      <c r="BP59" s="101" t="str">
        <f>IF(BQ59="","",BM$3)</f>
        <v/>
      </c>
      <c r="BQ59" s="102" t="str">
        <f>IF(BX59="","",IF(ISNUMBER(SEARCH(":",BX59)),MID(BX59,FIND(":",BX59)+2,FIND("(",BX59)-FIND(":",BX59)-3),LEFT(BX59,FIND("(",BX59)-2)))</f>
        <v/>
      </c>
      <c r="BR59" s="103" t="str">
        <f>IF(BX59="","",MID(BX59,FIND("(",BX59)+1,4))</f>
        <v/>
      </c>
      <c r="BS59" s="104" t="str">
        <f>IF(ISNUMBER(SEARCH("*female*",BX59)),"female",IF(ISNUMBER(SEARCH("*male*",BX59)),"male",""))</f>
        <v/>
      </c>
      <c r="BT59" s="105" t="str">
        <f>IF(BX59="","",IF(ISERROR(MID(BX59,FIND("male,",BX59)+6,(FIND(")",BX59)-(FIND("male,",BX59)+6))))=TRUE,"missing/error",MID(BX59,FIND("male,",BX59)+6,(FIND(")",BX59)-(FIND("male,",BX59)+6)))))</f>
        <v/>
      </c>
      <c r="BU59" s="106" t="str">
        <f>IF(BQ59="","",(MID(BQ59,(SEARCH("^^",SUBSTITUTE(BQ59," ","^^",LEN(BQ59)-LEN(SUBSTITUTE(BQ59," ","")))))+1,99)&amp;"_"&amp;LEFT(BQ59,FIND(" ",BQ59)-1)&amp;"_"&amp;BR59))</f>
        <v/>
      </c>
      <c r="BW59" s="98"/>
      <c r="BX59" s="98"/>
      <c r="BY59" s="99" t="str">
        <f>IF(CC59="","",BY$3)</f>
        <v/>
      </c>
      <c r="BZ59" s="100" t="str">
        <f>IF(CC59="","",BY$1)</f>
        <v/>
      </c>
      <c r="CA59" s="101" t="str">
        <f>IF(CC59="","",BY$2)</f>
        <v/>
      </c>
      <c r="CB59" s="101" t="str">
        <f>IF(CC59="","",BY$3)</f>
        <v/>
      </c>
      <c r="CC59" s="102" t="str">
        <f>IF(CJ59="","",IF(ISNUMBER(SEARCH(":",CJ59)),MID(CJ59,FIND(":",CJ59)+2,FIND("(",CJ59)-FIND(":",CJ59)-3),LEFT(CJ59,FIND("(",CJ59)-2)))</f>
        <v/>
      </c>
      <c r="CD59" s="103" t="str">
        <f>IF(CJ59="","",MID(CJ59,FIND("(",CJ59)+1,4))</f>
        <v/>
      </c>
      <c r="CE59" s="104" t="str">
        <f>IF(ISNUMBER(SEARCH("*female*",CJ59)),"female",IF(ISNUMBER(SEARCH("*male*",CJ59)),"male",""))</f>
        <v/>
      </c>
      <c r="CF59" s="105" t="str">
        <f>IF(CJ59="","",IF(ISERROR(MID(CJ59,FIND("male,",CJ59)+6,(FIND(")",CJ59)-(FIND("male,",CJ59)+6))))=TRUE,"missing/error",MID(CJ59,FIND("male,",CJ59)+6,(FIND(")",CJ59)-(FIND("male,",CJ59)+6)))))</f>
        <v/>
      </c>
      <c r="CG59" s="106" t="str">
        <f>IF(CC59="","",(MID(CC59,(SEARCH("^^",SUBSTITUTE(CC59," ","^^",LEN(CC59)-LEN(SUBSTITUTE(CC59," ","")))))+1,99)&amp;"_"&amp;LEFT(CC59,FIND(" ",CC59)-1)&amp;"_"&amp;CD59))</f>
        <v/>
      </c>
      <c r="CI59" s="98"/>
      <c r="CJ59" s="98"/>
      <c r="CK59" s="99" t="str">
        <f>IF(CO59="","",CK$3)</f>
        <v/>
      </c>
      <c r="CL59" s="100" t="str">
        <f>IF(CO59="","",CK$1)</f>
        <v/>
      </c>
      <c r="CM59" s="101" t="str">
        <f>IF(CO59="","",CK$2)</f>
        <v/>
      </c>
      <c r="CN59" s="101" t="str">
        <f>IF(CO59="","",CK$3)</f>
        <v/>
      </c>
      <c r="CO59" s="102" t="str">
        <f>IF(CV59="","",IF(ISNUMBER(SEARCH(":",CV59)),MID(CV59,FIND(":",CV59)+2,FIND("(",CV59)-FIND(":",CV59)-3),LEFT(CV59,FIND("(",CV59)-2)))</f>
        <v/>
      </c>
      <c r="CP59" s="103" t="str">
        <f>IF(CV59="","",MID(CV59,FIND("(",CV59)+1,4))</f>
        <v/>
      </c>
      <c r="CQ59" s="104" t="str">
        <f>IF(ISNUMBER(SEARCH("*female*",CV59)),"female",IF(ISNUMBER(SEARCH("*male*",CV59)),"male",""))</f>
        <v/>
      </c>
      <c r="CR59" s="105" t="str">
        <f>IF(CV59="","",IF(ISERROR(MID(CV59,FIND("male,",CV59)+6,(FIND(")",CV59)-(FIND("male,",CV59)+6))))=TRUE,"missing/error",MID(CV59,FIND("male,",CV59)+6,(FIND(")",CV59)-(FIND("male,",CV59)+6)))))</f>
        <v/>
      </c>
      <c r="CS59" s="106" t="str">
        <f>IF(CO59="","",(MID(CO59,(SEARCH("^^",SUBSTITUTE(CO59," ","^^",LEN(CO59)-LEN(SUBSTITUTE(CO59," ","")))))+1,99)&amp;"_"&amp;LEFT(CO59,FIND(" ",CO59)-1)&amp;"_"&amp;CP59))</f>
        <v/>
      </c>
      <c r="CU59" s="98"/>
      <c r="CV59" s="98"/>
      <c r="CW59" s="99" t="str">
        <f>IF(DA59="","",CW$3)</f>
        <v/>
      </c>
      <c r="CX59" s="100" t="str">
        <f>IF(DA59="","",CW$1)</f>
        <v/>
      </c>
      <c r="CY59" s="101" t="str">
        <f>IF(DA59="","",CW$2)</f>
        <v/>
      </c>
      <c r="CZ59" s="101" t="str">
        <f>IF(DA59="","",CW$3)</f>
        <v/>
      </c>
      <c r="DA59" s="102" t="str">
        <f>IF(DH59="","",IF(ISNUMBER(SEARCH(":",DH59)),MID(DH59,FIND(":",DH59)+2,FIND("(",DH59)-FIND(":",DH59)-3),LEFT(DH59,FIND("(",DH59)-2)))</f>
        <v/>
      </c>
      <c r="DB59" s="103" t="str">
        <f>IF(DH59="","",MID(DH59,FIND("(",DH59)+1,4))</f>
        <v/>
      </c>
      <c r="DC59" s="104" t="str">
        <f>IF(ISNUMBER(SEARCH("*female*",DH59)),"female",IF(ISNUMBER(SEARCH("*male*",DH59)),"male",""))</f>
        <v/>
      </c>
      <c r="DD59" s="105" t="str">
        <f>IF(DH59="","",IF(ISERROR(MID(DH59,FIND("male,",DH59)+6,(FIND(")",DH59)-(FIND("male,",DH59)+6))))=TRUE,"missing/error",MID(DH59,FIND("male,",DH59)+6,(FIND(")",DH59)-(FIND("male,",DH59)+6)))))</f>
        <v/>
      </c>
      <c r="DE59" s="106" t="str">
        <f>IF(DA59="","",(MID(DA59,(SEARCH("^^",SUBSTITUTE(DA59," ","^^",LEN(DA59)-LEN(SUBSTITUTE(DA59," ","")))))+1,99)&amp;"_"&amp;LEFT(DA59,FIND(" ",DA59)-1)&amp;"_"&amp;DB59))</f>
        <v/>
      </c>
      <c r="DG59" s="98"/>
      <c r="DH59" s="98"/>
      <c r="DI59" s="99" t="str">
        <f>IF(DM59="","",DI$3)</f>
        <v/>
      </c>
      <c r="DJ59" s="100" t="str">
        <f>IF(DM59="","",DI$1)</f>
        <v/>
      </c>
      <c r="DK59" s="101" t="str">
        <f>IF(DM59="","",DI$2)</f>
        <v/>
      </c>
      <c r="DL59" s="101" t="str">
        <f>IF(DM59="","",DI$3)</f>
        <v/>
      </c>
      <c r="DM59" s="102" t="str">
        <f>IF(DT59="","",IF(ISNUMBER(SEARCH(":",DT59)),MID(DT59,FIND(":",DT59)+2,FIND("(",DT59)-FIND(":",DT59)-3),LEFT(DT59,FIND("(",DT59)-2)))</f>
        <v/>
      </c>
      <c r="DN59" s="103" t="str">
        <f>IF(DT59="","",MID(DT59,FIND("(",DT59)+1,4))</f>
        <v/>
      </c>
      <c r="DO59" s="104" t="str">
        <f>IF(ISNUMBER(SEARCH("*female*",DT59)),"female",IF(ISNUMBER(SEARCH("*male*",DT59)),"male",""))</f>
        <v/>
      </c>
      <c r="DP59" s="105" t="str">
        <f>IF(DT59="","",IF(ISERROR(MID(DT59,FIND("male,",DT59)+6,(FIND(")",DT59)-(FIND("male,",DT59)+6))))=TRUE,"missing/error",MID(DT59,FIND("male,",DT59)+6,(FIND(")",DT59)-(FIND("male,",DT59)+6)))))</f>
        <v/>
      </c>
      <c r="DQ59" s="106" t="str">
        <f>IF(DM59="","",(MID(DM59,(SEARCH("^^",SUBSTITUTE(DM59," ","^^",LEN(DM59)-LEN(SUBSTITUTE(DM59," ","")))))+1,99)&amp;"_"&amp;LEFT(DM59,FIND(" ",DM59)-1)&amp;"_"&amp;DN59))</f>
        <v/>
      </c>
      <c r="DS59" s="98"/>
      <c r="DT59" s="98"/>
      <c r="DU59" s="99" t="str">
        <f>IF(DY59="","",DU$3)</f>
        <v/>
      </c>
      <c r="DV59" s="100" t="str">
        <f>IF(DY59="","",DU$1)</f>
        <v/>
      </c>
      <c r="DW59" s="101" t="str">
        <f>IF(DY59="","",DU$2)</f>
        <v/>
      </c>
      <c r="DX59" s="101" t="str">
        <f>IF(DY59="","",DU$3)</f>
        <v/>
      </c>
      <c r="DY59" s="102" t="str">
        <f>IF(EF59="","",IF(ISNUMBER(SEARCH(":",EF59)),MID(EF59,FIND(":",EF59)+2,FIND("(",EF59)-FIND(":",EF59)-3),LEFT(EF59,FIND("(",EF59)-2)))</f>
        <v/>
      </c>
      <c r="DZ59" s="103" t="str">
        <f>IF(EF59="","",MID(EF59,FIND("(",EF59)+1,4))</f>
        <v/>
      </c>
      <c r="EA59" s="104" t="str">
        <f>IF(ISNUMBER(SEARCH("*female*",EF59)),"female",IF(ISNUMBER(SEARCH("*male*",EF59)),"male",""))</f>
        <v/>
      </c>
      <c r="EB59" s="105" t="str">
        <f>IF(EF59="","",IF(ISERROR(MID(EF59,FIND("male,",EF59)+6,(FIND(")",EF59)-(FIND("male,",EF59)+6))))=TRUE,"missing/error",MID(EF59,FIND("male,",EF59)+6,(FIND(")",EF59)-(FIND("male,",EF59)+6)))))</f>
        <v/>
      </c>
      <c r="EC59" s="106" t="str">
        <f>IF(DY59="","",(MID(DY59,(SEARCH("^^",SUBSTITUTE(DY59," ","^^",LEN(DY59)-LEN(SUBSTITUTE(DY59," ","")))))+1,99)&amp;"_"&amp;LEFT(DY59,FIND(" ",DY59)-1)&amp;"_"&amp;DZ59))</f>
        <v/>
      </c>
      <c r="EE59" s="98"/>
      <c r="EF59" s="98"/>
      <c r="EG59" s="99" t="str">
        <f>IF(EK59="","",EG$3)</f>
        <v/>
      </c>
      <c r="EH59" s="100" t="str">
        <f>IF(EK59="","",EG$1)</f>
        <v/>
      </c>
      <c r="EI59" s="101" t="str">
        <f>IF(EK59="","",EG$2)</f>
        <v/>
      </c>
      <c r="EJ59" s="101" t="str">
        <f>IF(EK59="","",EG$3)</f>
        <v/>
      </c>
      <c r="EK59" s="102" t="str">
        <f>IF(ER59="","",IF(ISNUMBER(SEARCH(":",ER59)),MID(ER59,FIND(":",ER59)+2,FIND("(",ER59)-FIND(":",ER59)-3),LEFT(ER59,FIND("(",ER59)-2)))</f>
        <v/>
      </c>
      <c r="EL59" s="103" t="str">
        <f>IF(ER59="","",MID(ER59,FIND("(",ER59)+1,4))</f>
        <v/>
      </c>
      <c r="EM59" s="104" t="str">
        <f>IF(ISNUMBER(SEARCH("*female*",ER59)),"female",IF(ISNUMBER(SEARCH("*male*",ER59)),"male",""))</f>
        <v/>
      </c>
      <c r="EN59" s="105" t="str">
        <f>IF(ER59="","",IF(ISERROR(MID(ER59,FIND("male,",ER59)+6,(FIND(")",ER59)-(FIND("male,",ER59)+6))))=TRUE,"missing/error",MID(ER59,FIND("male,",ER59)+6,(FIND(")",ER59)-(FIND("male,",ER59)+6)))))</f>
        <v/>
      </c>
      <c r="EO59" s="106" t="str">
        <f>IF(EK59="","",(MID(EK59,(SEARCH("^^",SUBSTITUTE(EK59," ","^^",LEN(EK59)-LEN(SUBSTITUTE(EK59," ","")))))+1,99)&amp;"_"&amp;LEFT(EK59,FIND(" ",EK59)-1)&amp;"_"&amp;EL59))</f>
        <v/>
      </c>
      <c r="EQ59" s="98"/>
      <c r="ER59" s="98"/>
      <c r="ES59" s="99" t="str">
        <f>IF(EW59="","",ES$3)</f>
        <v/>
      </c>
      <c r="ET59" s="100" t="str">
        <f>IF(EW59="","",ES$1)</f>
        <v/>
      </c>
      <c r="EU59" s="101" t="str">
        <f>IF(EW59="","",ES$2)</f>
        <v/>
      </c>
      <c r="EV59" s="101" t="str">
        <f>IF(EW59="","",ES$3)</f>
        <v/>
      </c>
      <c r="EW59" s="102" t="str">
        <f>IF(FD59="","",IF(ISNUMBER(SEARCH(":",FD59)),MID(FD59,FIND(":",FD59)+2,FIND("(",FD59)-FIND(":",FD59)-3),LEFT(FD59,FIND("(",FD59)-2)))</f>
        <v/>
      </c>
      <c r="EX59" s="103" t="str">
        <f>IF(FD59="","",MID(FD59,FIND("(",FD59)+1,4))</f>
        <v/>
      </c>
      <c r="EY59" s="104" t="str">
        <f>IF(ISNUMBER(SEARCH("*female*",FD59)),"female",IF(ISNUMBER(SEARCH("*male*",FD59)),"male",""))</f>
        <v/>
      </c>
      <c r="EZ59" s="105" t="str">
        <f>IF(FD59="","",IF(ISERROR(MID(FD59,FIND("male,",FD59)+6,(FIND(")",FD59)-(FIND("male,",FD59)+6))))=TRUE,"missing/error",MID(FD59,FIND("male,",FD59)+6,(FIND(")",FD59)-(FIND("male,",FD59)+6)))))</f>
        <v/>
      </c>
      <c r="FA59" s="106" t="str">
        <f>IF(EW59="","",(MID(EW59,(SEARCH("^^",SUBSTITUTE(EW59," ","^^",LEN(EW59)-LEN(SUBSTITUTE(EW59," ","")))))+1,99)&amp;"_"&amp;LEFT(EW59,FIND(" ",EW59)-1)&amp;"_"&amp;EX59))</f>
        <v/>
      </c>
      <c r="FC59" s="98"/>
      <c r="FD59" s="98"/>
      <c r="FE59" s="99" t="str">
        <f>IF(FI59="","",FE$3)</f>
        <v/>
      </c>
      <c r="FF59" s="100" t="str">
        <f>IF(FI59="","",FE$1)</f>
        <v/>
      </c>
      <c r="FG59" s="101" t="str">
        <f>IF(FI59="","",FE$2)</f>
        <v/>
      </c>
      <c r="FH59" s="101" t="str">
        <f>IF(FI59="","",FE$3)</f>
        <v/>
      </c>
      <c r="FI59" s="102" t="str">
        <f>IF(FP59="","",IF(ISNUMBER(SEARCH(":",FP59)),MID(FP59,FIND(":",FP59)+2,FIND("(",FP59)-FIND(":",FP59)-3),LEFT(FP59,FIND("(",FP59)-2)))</f>
        <v/>
      </c>
      <c r="FJ59" s="103" t="str">
        <f>IF(FP59="","",MID(FP59,FIND("(",FP59)+1,4))</f>
        <v/>
      </c>
      <c r="FK59" s="104" t="str">
        <f>IF(ISNUMBER(SEARCH("*female*",FP59)),"female",IF(ISNUMBER(SEARCH("*male*",FP59)),"male",""))</f>
        <v/>
      </c>
      <c r="FL59" s="105" t="str">
        <f>IF(FP59="","",IF(ISERROR(MID(FP59,FIND("male,",FP59)+6,(FIND(")",FP59)-(FIND("male,",FP59)+6))))=TRUE,"missing/error",MID(FP59,FIND("male,",FP59)+6,(FIND(")",FP59)-(FIND("male,",FP59)+6)))))</f>
        <v/>
      </c>
      <c r="FM59" s="106" t="str">
        <f>IF(FI59="","",(MID(FI59,(SEARCH("^^",SUBSTITUTE(FI59," ","^^",LEN(FI59)-LEN(SUBSTITUTE(FI59," ","")))))+1,99)&amp;"_"&amp;LEFT(FI59,FIND(" ",FI59)-1)&amp;"_"&amp;FJ59))</f>
        <v/>
      </c>
      <c r="FO59" s="98"/>
      <c r="FP59" s="98"/>
      <c r="FQ59" s="99" t="str">
        <f>IF(FU59="","",#REF!)</f>
        <v/>
      </c>
      <c r="FR59" s="100" t="str">
        <f>IF(FU59="","",FQ$1)</f>
        <v/>
      </c>
      <c r="FS59" s="101" t="str">
        <f>IF(FU59="","",FQ$2)</f>
        <v/>
      </c>
      <c r="FT59" s="101" t="str">
        <f>IF(FU59="","",FQ$3)</f>
        <v/>
      </c>
      <c r="FU59" s="102" t="str">
        <f>IF(GB59="","",IF(ISNUMBER(SEARCH(":",GB59)),MID(GB59,FIND(":",GB59)+2,FIND("(",GB59)-FIND(":",GB59)-3),LEFT(GB59,FIND("(",GB59)-2)))</f>
        <v/>
      </c>
      <c r="FV59" s="103" t="str">
        <f>IF(GB59="","",MID(GB59,FIND("(",GB59)+1,4))</f>
        <v/>
      </c>
      <c r="FW59" s="104" t="str">
        <f>IF(ISNUMBER(SEARCH("*female*",GB59)),"female",IF(ISNUMBER(SEARCH("*male*",GB59)),"male",""))</f>
        <v/>
      </c>
      <c r="FX59" s="105" t="str">
        <f>IF(GB59="","",IF(ISERROR(MID(GB59,FIND("male,",GB59)+6,(FIND(")",GB59)-(FIND("male,",GB59)+6))))=TRUE,"missing/error",MID(GB59,FIND("male,",GB59)+6,(FIND(")",GB59)-(FIND("male,",GB59)+6)))))</f>
        <v/>
      </c>
      <c r="FY59" s="106" t="str">
        <f>IF(FU59="","",(MID(FU59,(SEARCH("^^",SUBSTITUTE(FU59," ","^^",LEN(FU59)-LEN(SUBSTITUTE(FU59," ","")))))+1,99)&amp;"_"&amp;LEFT(FU59,FIND(" ",FU59)-1)&amp;"_"&amp;FV59))</f>
        <v/>
      </c>
      <c r="GA59" s="98"/>
      <c r="GB59" s="98"/>
      <c r="GC59" s="99" t="str">
        <f>IF(GG59="","",GC$3)</f>
        <v/>
      </c>
      <c r="GD59" s="100" t="str">
        <f>IF(GG59="","",GC$1)</f>
        <v/>
      </c>
      <c r="GE59" s="101" t="str">
        <f>IF(GG59="","",GC$2)</f>
        <v/>
      </c>
      <c r="GF59" s="101" t="str">
        <f>IF(GG59="","",GC$3)</f>
        <v/>
      </c>
      <c r="GG59" s="102" t="str">
        <f>IF(GN59="","",IF(ISNUMBER(SEARCH(":",GN59)),MID(GN59,FIND(":",GN59)+2,FIND("(",GN59)-FIND(":",GN59)-3),LEFT(GN59,FIND("(",GN59)-2)))</f>
        <v/>
      </c>
      <c r="GH59" s="103" t="str">
        <f>IF(GN59="","",MID(GN59,FIND("(",GN59)+1,4))</f>
        <v/>
      </c>
      <c r="GI59" s="104" t="str">
        <f>IF(ISNUMBER(SEARCH("*female*",GN59)),"female",IF(ISNUMBER(SEARCH("*male*",GN59)),"male",""))</f>
        <v/>
      </c>
      <c r="GJ59" s="105" t="str">
        <f>IF(GN59="","",IF(ISERROR(MID(GN59,FIND("male,",GN59)+6,(FIND(")",GN59)-(FIND("male,",GN59)+6))))=TRUE,"missing/error",MID(GN59,FIND("male,",GN59)+6,(FIND(")",GN59)-(FIND("male,",GN59)+6)))))</f>
        <v/>
      </c>
      <c r="GK59" s="106" t="str">
        <f>IF(GG59="","",(MID(GG59,(SEARCH("^^",SUBSTITUTE(GG59," ","^^",LEN(GG59)-LEN(SUBSTITUTE(GG59," ","")))))+1,99)&amp;"_"&amp;LEFT(GG59,FIND(" ",GG59)-1)&amp;"_"&amp;GH59))</f>
        <v/>
      </c>
      <c r="GM59" s="98"/>
      <c r="GN59" s="98"/>
      <c r="GO59" s="99" t="str">
        <f>IF(GS59="","",GO$3)</f>
        <v/>
      </c>
      <c r="GP59" s="100" t="str">
        <f>IF(GS59="","",GO$1)</f>
        <v/>
      </c>
      <c r="GQ59" s="101" t="str">
        <f>IF(GS59="","",GO$2)</f>
        <v/>
      </c>
      <c r="GR59" s="101" t="str">
        <f>IF(GS59="","",GO$3)</f>
        <v/>
      </c>
      <c r="GS59" s="102" t="str">
        <f>IF(GZ59="","",IF(ISNUMBER(SEARCH(":",GZ59)),MID(GZ59,FIND(":",GZ59)+2,FIND("(",GZ59)-FIND(":",GZ59)-3),LEFT(GZ59,FIND("(",GZ59)-2)))</f>
        <v/>
      </c>
      <c r="GT59" s="103" t="str">
        <f>IF(GZ59="","",MID(GZ59,FIND("(",GZ59)+1,4))</f>
        <v/>
      </c>
      <c r="GU59" s="104" t="str">
        <f>IF(ISNUMBER(SEARCH("*female*",GZ59)),"female",IF(ISNUMBER(SEARCH("*male*",GZ59)),"male",""))</f>
        <v/>
      </c>
      <c r="GV59" s="105" t="str">
        <f>IF(GZ59="","",IF(ISERROR(MID(GZ59,FIND("male,",GZ59)+6,(FIND(")",GZ59)-(FIND("male,",GZ59)+6))))=TRUE,"missing/error",MID(GZ59,FIND("male,",GZ59)+6,(FIND(")",GZ59)-(FIND("male,",GZ59)+6)))))</f>
        <v/>
      </c>
      <c r="GW59" s="106" t="str">
        <f>IF(GS59="","",(MID(GS59,(SEARCH("^^",SUBSTITUTE(GS59," ","^^",LEN(GS59)-LEN(SUBSTITUTE(GS59," ","")))))+1,99)&amp;"_"&amp;LEFT(GS59,FIND(" ",GS59)-1)&amp;"_"&amp;GT59))</f>
        <v/>
      </c>
      <c r="GY59" s="98"/>
      <c r="GZ59" s="98"/>
      <c r="HA59" s="99" t="str">
        <f>IF(HE59="","",HA$3)</f>
        <v/>
      </c>
      <c r="HB59" s="100" t="str">
        <f>IF(HE59="","",HA$1)</f>
        <v/>
      </c>
      <c r="HC59" s="101" t="str">
        <f>IF(HE59="","",HA$2)</f>
        <v/>
      </c>
      <c r="HD59" s="101" t="str">
        <f>IF(HE59="","",HA$3)</f>
        <v/>
      </c>
      <c r="HE59" s="102" t="str">
        <f>IF(HL59="","",IF(ISNUMBER(SEARCH(":",HL59)),MID(HL59,FIND(":",HL59)+2,FIND("(",HL59)-FIND(":",HL59)-3),LEFT(HL59,FIND("(",HL59)-2)))</f>
        <v/>
      </c>
      <c r="HF59" s="103" t="str">
        <f>IF(HL59="","",MID(HL59,FIND("(",HL59)+1,4))</f>
        <v/>
      </c>
      <c r="HG59" s="104" t="str">
        <f>IF(ISNUMBER(SEARCH("*female*",HL59)),"female",IF(ISNUMBER(SEARCH("*male*",HL59)),"male",""))</f>
        <v/>
      </c>
      <c r="HH59" s="105" t="str">
        <f>IF(HL59="","",IF(ISERROR(MID(HL59,FIND("male,",HL59)+6,(FIND(")",HL59)-(FIND("male,",HL59)+6))))=TRUE,"missing/error",MID(HL59,FIND("male,",HL59)+6,(FIND(")",HL59)-(FIND("male,",HL59)+6)))))</f>
        <v/>
      </c>
      <c r="HI59" s="106" t="str">
        <f>IF(HE59="","",(MID(HE59,(SEARCH("^^",SUBSTITUTE(HE59," ","^^",LEN(HE59)-LEN(SUBSTITUTE(HE59," ","")))))+1,99)&amp;"_"&amp;LEFT(HE59,FIND(" ",HE59)-1)&amp;"_"&amp;HF59))</f>
        <v/>
      </c>
      <c r="HK59" s="98"/>
      <c r="HL59" s="98" t="s">
        <v>291</v>
      </c>
      <c r="HM59" s="99" t="str">
        <f>IF(HQ59="","",HM$3)</f>
        <v/>
      </c>
      <c r="HN59" s="100" t="str">
        <f>IF(HQ59="","",HM$1)</f>
        <v/>
      </c>
      <c r="HO59" s="101" t="str">
        <f>IF(HQ59="","",HM$2)</f>
        <v/>
      </c>
      <c r="HP59" s="101" t="str">
        <f>IF(HQ59="","",HM$3)</f>
        <v/>
      </c>
      <c r="HQ59" s="102" t="str">
        <f>IF(HX59="","",IF(ISNUMBER(SEARCH(":",HX59)),MID(HX59,FIND(":",HX59)+2,FIND("(",HX59)-FIND(":",HX59)-3),LEFT(HX59,FIND("(",HX59)-2)))</f>
        <v/>
      </c>
      <c r="HR59" s="103" t="str">
        <f>IF(HX59="","",MID(HX59,FIND("(",HX59)+1,4))</f>
        <v/>
      </c>
      <c r="HS59" s="104" t="str">
        <f>IF(ISNUMBER(SEARCH("*female*",HX59)),"female",IF(ISNUMBER(SEARCH("*male*",HX59)),"male",""))</f>
        <v/>
      </c>
      <c r="HT59" s="105" t="str">
        <f>IF(HX59="","",IF(ISERROR(MID(HX59,FIND("male,",HX59)+6,(FIND(")",HX59)-(FIND("male,",HX59)+6))))=TRUE,"missing/error",MID(HX59,FIND("male,",HX59)+6,(FIND(")",HX59)-(FIND("male,",HX59)+6)))))</f>
        <v/>
      </c>
      <c r="HU59" s="106" t="str">
        <f>IF(HQ59="","",(MID(HQ59,(SEARCH("^^",SUBSTITUTE(HQ59," ","^^",LEN(HQ59)-LEN(SUBSTITUTE(HQ59," ","")))))+1,99)&amp;"_"&amp;LEFT(HQ59,FIND(" ",HQ59)-1)&amp;"_"&amp;HR59))</f>
        <v/>
      </c>
      <c r="HW59" s="98"/>
      <c r="HX59" s="98"/>
      <c r="HY59" s="99" t="str">
        <f>IF(IC59="","",HY$3)</f>
        <v/>
      </c>
      <c r="HZ59" s="100" t="str">
        <f>IF(IC59="","",HY$1)</f>
        <v/>
      </c>
      <c r="IA59" s="101" t="str">
        <f>IF(IC59="","",HY$2)</f>
        <v/>
      </c>
      <c r="IB59" s="101" t="str">
        <f>IF(IC59="","",HY$3)</f>
        <v/>
      </c>
      <c r="IC59" s="102" t="str">
        <f>IF(IJ59="","",IF(ISNUMBER(SEARCH(":",IJ59)),MID(IJ59,FIND(":",IJ59)+2,FIND("(",IJ59)-FIND(":",IJ59)-3),LEFT(IJ59,FIND("(",IJ59)-2)))</f>
        <v/>
      </c>
      <c r="ID59" s="103" t="str">
        <f>IF(IJ59="","",MID(IJ59,FIND("(",IJ59)+1,4))</f>
        <v/>
      </c>
      <c r="IE59" s="104" t="str">
        <f>IF(ISNUMBER(SEARCH("*female*",IJ59)),"female",IF(ISNUMBER(SEARCH("*male*",IJ59)),"male",""))</f>
        <v/>
      </c>
      <c r="IF59" s="105" t="str">
        <f>IF(IJ59="","",IF(ISERROR(MID(IJ59,FIND("male,",IJ59)+6,(FIND(")",IJ59)-(FIND("male,",IJ59)+6))))=TRUE,"missing/error",MID(IJ59,FIND("male,",IJ59)+6,(FIND(")",IJ59)-(FIND("male,",IJ59)+6)))))</f>
        <v/>
      </c>
      <c r="IG59" s="106" t="str">
        <f>IF(IC59="","",(MID(IC59,(SEARCH("^^",SUBSTITUTE(IC59," ","^^",LEN(IC59)-LEN(SUBSTITUTE(IC59," ","")))))+1,99)&amp;"_"&amp;LEFT(IC59,FIND(" ",IC59)-1)&amp;"_"&amp;ID59))</f>
        <v/>
      </c>
      <c r="II59" s="98"/>
      <c r="IJ59" s="98"/>
      <c r="IK59" s="99" t="str">
        <f>IF(IO59="","",IK$3)</f>
        <v/>
      </c>
      <c r="IL59" s="100" t="str">
        <f>IF(IO59="","",IK$1)</f>
        <v/>
      </c>
      <c r="IM59" s="101" t="str">
        <f>IF(IO59="","",IK$2)</f>
        <v/>
      </c>
      <c r="IN59" s="101" t="str">
        <f>IF(IO59="","",IK$3)</f>
        <v/>
      </c>
      <c r="IO59" s="102" t="str">
        <f>IF(IV59="","",IF(ISNUMBER(SEARCH(":",IV59)),MID(IV59,FIND(":",IV59)+2,FIND("(",IV59)-FIND(":",IV59)-3),LEFT(IV59,FIND("(",IV59)-2)))</f>
        <v/>
      </c>
      <c r="IP59" s="103" t="str">
        <f>IF(IV59="","",MID(IV59,FIND("(",IV59)+1,4))</f>
        <v/>
      </c>
      <c r="IQ59" s="104" t="str">
        <f>IF(ISNUMBER(SEARCH("*female*",IV59)),"female",IF(ISNUMBER(SEARCH("*male*",IV59)),"male",""))</f>
        <v/>
      </c>
      <c r="IR59" s="105" t="str">
        <f>IF(IV59="","",IF(ISERROR(MID(IV59,FIND("male,",IV59)+6,(FIND(")",IV59)-(FIND("male,",IV59)+6))))=TRUE,"missing/error",MID(IV59,FIND("male,",IV59)+6,(FIND(")",IV59)-(FIND("male,",IV59)+6)))))</f>
        <v/>
      </c>
      <c r="IS59" s="106" t="str">
        <f>IF(IO59="","",(MID(IO59,(SEARCH("^^",SUBSTITUTE(IO59," ","^^",LEN(IO59)-LEN(SUBSTITUTE(IO59," ","")))))+1,99)&amp;"_"&amp;LEFT(IO59,FIND(" ",IO59)-1)&amp;"_"&amp;IP59))</f>
        <v/>
      </c>
      <c r="IU59" s="98"/>
      <c r="IV59" s="98"/>
      <c r="IW59" s="99" t="str">
        <f>IF(JA59="","",IW$3)</f>
        <v/>
      </c>
      <c r="IX59" s="100" t="str">
        <f>IF(JA59="","",IW$1)</f>
        <v/>
      </c>
      <c r="IY59" s="101" t="str">
        <f>IF(JA59="","",IW$2)</f>
        <v/>
      </c>
      <c r="IZ59" s="101" t="str">
        <f>IF(JA59="","",IW$3)</f>
        <v/>
      </c>
      <c r="JA59" s="102" t="str">
        <f>IF(JH59="","",IF(ISNUMBER(SEARCH(":",JH59)),MID(JH59,FIND(":",JH59)+2,FIND("(",JH59)-FIND(":",JH59)-3),LEFT(JH59,FIND("(",JH59)-2)))</f>
        <v/>
      </c>
      <c r="JB59" s="103" t="str">
        <f>IF(JH59="","",MID(JH59,FIND("(",JH59)+1,4))</f>
        <v/>
      </c>
      <c r="JC59" s="104" t="str">
        <f>IF(ISNUMBER(SEARCH("*female*",JH59)),"female",IF(ISNUMBER(SEARCH("*male*",JH59)),"male",""))</f>
        <v/>
      </c>
      <c r="JD59" s="105" t="str">
        <f>IF(JH59="","",IF(ISERROR(MID(JH59,FIND("male,",JH59)+6,(FIND(")",JH59)-(FIND("male,",JH59)+6))))=TRUE,"missing/error",MID(JH59,FIND("male,",JH59)+6,(FIND(")",JH59)-(FIND("male,",JH59)+6)))))</f>
        <v/>
      </c>
      <c r="JE59" s="106" t="str">
        <f>IF(JA59="","",(MID(JA59,(SEARCH("^^",SUBSTITUTE(JA59," ","^^",LEN(JA59)-LEN(SUBSTITUTE(JA59," ","")))))+1,99)&amp;"_"&amp;LEFT(JA59,FIND(" ",JA59)-1)&amp;"_"&amp;JB59))</f>
        <v/>
      </c>
      <c r="JG59" s="98"/>
      <c r="JH59" s="98"/>
      <c r="JI59" s="99" t="str">
        <f>IF(JM59="","",JI$3)</f>
        <v/>
      </c>
      <c r="JJ59" s="100" t="str">
        <f>IF(JM59="","",JI$1)</f>
        <v/>
      </c>
      <c r="JK59" s="101" t="str">
        <f>IF(JM59="","",JI$2)</f>
        <v/>
      </c>
      <c r="JL59" s="101" t="str">
        <f>IF(JM59="","",JI$3)</f>
        <v/>
      </c>
      <c r="JM59" s="102" t="str">
        <f>IF(JT59="","",IF(ISNUMBER(SEARCH(":",JT59)),MID(JT59,FIND(":",JT59)+2,FIND("(",JT59)-FIND(":",JT59)-3),LEFT(JT59,FIND("(",JT59)-2)))</f>
        <v/>
      </c>
      <c r="JN59" s="103" t="str">
        <f>IF(JT59="","",MID(JT59,FIND("(",JT59)+1,4))</f>
        <v/>
      </c>
      <c r="JO59" s="104" t="str">
        <f>IF(ISNUMBER(SEARCH("*female*",JT59)),"female",IF(ISNUMBER(SEARCH("*male*",JT59)),"male",""))</f>
        <v/>
      </c>
      <c r="JP59" s="105" t="str">
        <f>IF(JT59="","",IF(ISERROR(MID(JT59,FIND("male,",JT59)+6,(FIND(")",JT59)-(FIND("male,",JT59)+6))))=TRUE,"missing/error",MID(JT59,FIND("male,",JT59)+6,(FIND(")",JT59)-(FIND("male,",JT59)+6)))))</f>
        <v/>
      </c>
      <c r="JQ59" s="106" t="str">
        <f>IF(JM59="","",(MID(JM59,(SEARCH("^^",SUBSTITUTE(JM59," ","^^",LEN(JM59)-LEN(SUBSTITUTE(JM59," ","")))))+1,99)&amp;"_"&amp;LEFT(JM59,FIND(" ",JM59)-1)&amp;"_"&amp;JN59))</f>
        <v/>
      </c>
      <c r="JS59" s="98"/>
      <c r="JT59" s="98"/>
      <c r="JU59" s="99" t="str">
        <f>IF(JY59="","",JU$3)</f>
        <v/>
      </c>
      <c r="JV59" s="100" t="str">
        <f>IF(JY59="","",JU$1)</f>
        <v/>
      </c>
      <c r="JW59" s="101" t="str">
        <f>IF(JY59="","",JU$2)</f>
        <v/>
      </c>
      <c r="JX59" s="101" t="str">
        <f>IF(JY59="","",JU$3)</f>
        <v/>
      </c>
      <c r="JY59" s="102" t="str">
        <f>IF(KF59="","",IF(ISNUMBER(SEARCH(":",KF59)),MID(KF59,FIND(":",KF59)+2,FIND("(",KF59)-FIND(":",KF59)-3),LEFT(KF59,FIND("(",KF59)-2)))</f>
        <v/>
      </c>
      <c r="JZ59" s="103" t="str">
        <f>IF(KF59="","",MID(KF59,FIND("(",KF59)+1,4))</f>
        <v/>
      </c>
      <c r="KA59" s="104" t="str">
        <f>IF(ISNUMBER(SEARCH("*female*",KF59)),"female",IF(ISNUMBER(SEARCH("*male*",KF59)),"male",""))</f>
        <v/>
      </c>
      <c r="KB59" s="105" t="str">
        <f>IF(KF59="","",IF(ISERROR(MID(KF59,FIND("male,",KF59)+6,(FIND(")",KF59)-(FIND("male,",KF59)+6))))=TRUE,"missing/error",MID(KF59,FIND("male,",KF59)+6,(FIND(")",KF59)-(FIND("male,",KF59)+6)))))</f>
        <v/>
      </c>
      <c r="KC59" s="106" t="str">
        <f>IF(JY59="","",(MID(JY59,(SEARCH("^^",SUBSTITUTE(JY59," ","^^",LEN(JY59)-LEN(SUBSTITUTE(JY59," ","")))))+1,99)&amp;"_"&amp;LEFT(JY59,FIND(" ",JY59)-1)&amp;"_"&amp;JZ59))</f>
        <v/>
      </c>
      <c r="KE59" s="98"/>
      <c r="KF59" s="98"/>
    </row>
    <row r="60" spans="1:292" ht="13.5" customHeight="1" x14ac:dyDescent="0.25">
      <c r="A60" s="16"/>
      <c r="B60" s="98" t="s">
        <v>672</v>
      </c>
      <c r="D60" s="229"/>
      <c r="E60" s="99">
        <f t="shared" si="253"/>
        <v>42439</v>
      </c>
      <c r="F60" s="100" t="str">
        <f t="shared" si="254"/>
        <v>Kenny I</v>
      </c>
      <c r="G60" s="101">
        <v>41831</v>
      </c>
      <c r="H60" s="101">
        <f t="shared" ref="H60:H66" si="262">IF(I60="","",E$3)</f>
        <v>42439</v>
      </c>
      <c r="I60" s="102" t="str">
        <f t="shared" si="255"/>
        <v>Leo Varadkar</v>
      </c>
      <c r="J60" s="103" t="str">
        <f t="shared" si="256"/>
        <v>1979</v>
      </c>
      <c r="K60" s="104" t="str">
        <f t="shared" si="257"/>
        <v>male</v>
      </c>
      <c r="L60" s="105" t="s">
        <v>296</v>
      </c>
      <c r="M60" s="106" t="str">
        <f t="shared" si="258"/>
        <v>Varadkar_Leo_1979</v>
      </c>
      <c r="O60" s="98"/>
      <c r="P60" s="229" t="s">
        <v>936</v>
      </c>
      <c r="Q60" s="99"/>
      <c r="R60" s="100"/>
      <c r="S60" s="101"/>
      <c r="T60" s="101"/>
      <c r="U60" s="102"/>
      <c r="V60" s="103"/>
      <c r="W60" s="104"/>
      <c r="X60" s="105" t="str">
        <f t="shared" si="249"/>
        <v/>
      </c>
      <c r="Y60" s="106"/>
      <c r="AA60" s="98"/>
      <c r="AB60" s="98"/>
      <c r="AC60" s="99"/>
      <c r="AD60" s="100"/>
      <c r="AE60" s="101"/>
      <c r="AF60" s="101"/>
      <c r="AG60" s="102" t="str">
        <f t="shared" si="250"/>
        <v/>
      </c>
      <c r="AH60" s="103"/>
      <c r="AI60" s="104"/>
      <c r="AJ60" s="105" t="str">
        <f t="shared" si="251"/>
        <v/>
      </c>
      <c r="AK60" s="106" t="str">
        <f t="shared" si="252"/>
        <v/>
      </c>
      <c r="AM60" s="98"/>
      <c r="AN60" s="98"/>
      <c r="AO60" s="99" t="str">
        <f t="shared" si="12"/>
        <v/>
      </c>
      <c r="AP60" s="100"/>
      <c r="AQ60" s="101" t="str">
        <f t="shared" si="13"/>
        <v/>
      </c>
      <c r="AR60" s="101" t="str">
        <f t="shared" si="14"/>
        <v/>
      </c>
      <c r="AS60" s="102"/>
      <c r="AT60" s="103"/>
      <c r="AU60" s="104"/>
      <c r="AV60" s="105"/>
      <c r="AW60" s="106"/>
      <c r="AY60" s="98"/>
      <c r="AZ60" s="98"/>
      <c r="BA60" s="99" t="str">
        <f t="shared" si="235"/>
        <v/>
      </c>
      <c r="BB60" s="100" t="str">
        <f t="shared" si="236"/>
        <v/>
      </c>
      <c r="BC60" s="101" t="str">
        <f t="shared" si="237"/>
        <v/>
      </c>
      <c r="BD60" s="101" t="str">
        <f t="shared" si="238"/>
        <v/>
      </c>
      <c r="BE60" s="102" t="str">
        <f t="shared" si="239"/>
        <v/>
      </c>
      <c r="BF60" s="103" t="str">
        <f t="shared" si="240"/>
        <v/>
      </c>
      <c r="BG60" s="104" t="str">
        <f t="shared" si="241"/>
        <v/>
      </c>
      <c r="BH60" s="105" t="str">
        <f t="shared" si="242"/>
        <v/>
      </c>
      <c r="BI60" s="106" t="str">
        <f t="shared" si="243"/>
        <v/>
      </c>
      <c r="BK60" s="98"/>
      <c r="BL60" s="98"/>
      <c r="BM60" s="99"/>
      <c r="BN60" s="100"/>
      <c r="BO60" s="101"/>
      <c r="BP60" s="101"/>
      <c r="BQ60" s="102"/>
      <c r="BR60" s="103"/>
      <c r="BS60" s="104"/>
      <c r="BT60" s="105"/>
      <c r="BU60" s="106"/>
      <c r="BW60" s="98"/>
      <c r="BX60" s="98"/>
      <c r="BY60" s="99"/>
      <c r="BZ60" s="100"/>
      <c r="CA60" s="101"/>
      <c r="CB60" s="101"/>
      <c r="CC60" s="102"/>
      <c r="CD60" s="103"/>
      <c r="CE60" s="104"/>
      <c r="CF60" s="105"/>
      <c r="CG60" s="106"/>
      <c r="CI60" s="98"/>
      <c r="CJ60" s="98"/>
      <c r="CK60" s="99"/>
      <c r="CL60" s="100"/>
      <c r="CM60" s="101"/>
      <c r="CN60" s="101"/>
      <c r="CO60" s="102"/>
      <c r="CP60" s="103"/>
      <c r="CQ60" s="104"/>
      <c r="CR60" s="105"/>
      <c r="CS60" s="106"/>
      <c r="CU60" s="98"/>
      <c r="CV60" s="98"/>
      <c r="CW60" s="99"/>
      <c r="CX60" s="100"/>
      <c r="CY60" s="101"/>
      <c r="CZ60" s="101"/>
      <c r="DA60" s="102"/>
      <c r="DB60" s="103"/>
      <c r="DC60" s="104"/>
      <c r="DD60" s="105"/>
      <c r="DE60" s="106"/>
      <c r="DG60" s="98"/>
      <c r="DH60" s="98"/>
      <c r="DI60" s="99"/>
      <c r="DJ60" s="100"/>
      <c r="DK60" s="101"/>
      <c r="DL60" s="101"/>
      <c r="DM60" s="102"/>
      <c r="DN60" s="103"/>
      <c r="DO60" s="104"/>
      <c r="DP60" s="105"/>
      <c r="DQ60" s="106"/>
      <c r="DS60" s="98"/>
      <c r="DT60" s="98"/>
      <c r="DU60" s="99"/>
      <c r="DV60" s="100"/>
      <c r="DW60" s="101"/>
      <c r="DX60" s="101"/>
      <c r="DY60" s="102"/>
      <c r="DZ60" s="103"/>
      <c r="EA60" s="104"/>
      <c r="EB60" s="105"/>
      <c r="EC60" s="106"/>
      <c r="EE60" s="98"/>
      <c r="EF60" s="98"/>
      <c r="EG60" s="99"/>
      <c r="EH60" s="100"/>
      <c r="EI60" s="101"/>
      <c r="EJ60" s="101"/>
      <c r="EK60" s="102"/>
      <c r="EL60" s="103"/>
      <c r="EM60" s="104"/>
      <c r="EN60" s="105"/>
      <c r="EO60" s="106"/>
      <c r="EQ60" s="98"/>
      <c r="ER60" s="98"/>
      <c r="ES60" s="99"/>
      <c r="ET60" s="100"/>
      <c r="EU60" s="101"/>
      <c r="EV60" s="101"/>
      <c r="EW60" s="102"/>
      <c r="EX60" s="103"/>
      <c r="EY60" s="104"/>
      <c r="EZ60" s="105"/>
      <c r="FA60" s="106"/>
      <c r="FC60" s="98"/>
      <c r="FD60" s="98"/>
      <c r="FE60" s="99"/>
      <c r="FF60" s="100"/>
      <c r="FG60" s="101"/>
      <c r="FH60" s="101"/>
      <c r="FI60" s="102"/>
      <c r="FJ60" s="103"/>
      <c r="FK60" s="104"/>
      <c r="FL60" s="105"/>
      <c r="FM60" s="106"/>
      <c r="FO60" s="98"/>
      <c r="FP60" s="98"/>
      <c r="FQ60" s="99"/>
      <c r="FR60" s="100"/>
      <c r="FS60" s="101"/>
      <c r="FT60" s="101"/>
      <c r="FU60" s="102"/>
      <c r="FV60" s="103"/>
      <c r="FW60" s="104"/>
      <c r="FX60" s="105"/>
      <c r="FY60" s="106"/>
      <c r="GA60" s="98"/>
      <c r="GB60" s="98"/>
      <c r="GC60" s="99"/>
      <c r="GD60" s="100"/>
      <c r="GE60" s="101"/>
      <c r="GF60" s="101"/>
      <c r="GG60" s="102"/>
      <c r="GH60" s="103"/>
      <c r="GI60" s="104"/>
      <c r="GJ60" s="105"/>
      <c r="GK60" s="106"/>
      <c r="GM60" s="98"/>
      <c r="GN60" s="98"/>
      <c r="GO60" s="99"/>
      <c r="GP60" s="100"/>
      <c r="GQ60" s="101"/>
      <c r="GR60" s="101"/>
      <c r="GS60" s="102"/>
      <c r="GT60" s="103"/>
      <c r="GU60" s="104"/>
      <c r="GV60" s="105"/>
      <c r="GW60" s="106"/>
      <c r="GY60" s="98"/>
      <c r="GZ60" s="98"/>
      <c r="HA60" s="99"/>
      <c r="HB60" s="100"/>
      <c r="HC60" s="101"/>
      <c r="HD60" s="101"/>
      <c r="HE60" s="102"/>
      <c r="HF60" s="103"/>
      <c r="HG60" s="104"/>
      <c r="HH60" s="105"/>
      <c r="HI60" s="106"/>
      <c r="HK60" s="98"/>
      <c r="HL60" s="98"/>
      <c r="HM60" s="99"/>
      <c r="HN60" s="100"/>
      <c r="HO60" s="101"/>
      <c r="HP60" s="101"/>
      <c r="HQ60" s="102"/>
      <c r="HR60" s="103"/>
      <c r="HS60" s="104"/>
      <c r="HT60" s="105"/>
      <c r="HU60" s="106"/>
      <c r="HW60" s="98"/>
      <c r="HX60" s="98"/>
      <c r="HY60" s="99"/>
      <c r="HZ60" s="100"/>
      <c r="IA60" s="101"/>
      <c r="IB60" s="101"/>
      <c r="IC60" s="102"/>
      <c r="ID60" s="103"/>
      <c r="IE60" s="104"/>
      <c r="IF60" s="105"/>
      <c r="IG60" s="106"/>
      <c r="II60" s="98"/>
      <c r="IJ60" s="98"/>
      <c r="IK60" s="99"/>
      <c r="IL60" s="100"/>
      <c r="IM60" s="101"/>
      <c r="IN60" s="101"/>
      <c r="IO60" s="102"/>
      <c r="IP60" s="103"/>
      <c r="IQ60" s="104"/>
      <c r="IR60" s="105"/>
      <c r="IS60" s="106"/>
      <c r="IU60" s="98"/>
      <c r="IV60" s="98"/>
      <c r="IW60" s="99"/>
      <c r="IX60" s="100"/>
      <c r="IY60" s="101"/>
      <c r="IZ60" s="101"/>
      <c r="JA60" s="102"/>
      <c r="JB60" s="103"/>
      <c r="JC60" s="104"/>
      <c r="JD60" s="105"/>
      <c r="JE60" s="106"/>
      <c r="JG60" s="98"/>
      <c r="JH60" s="98"/>
      <c r="JI60" s="99"/>
      <c r="JJ60" s="100"/>
      <c r="JK60" s="101"/>
      <c r="JL60" s="101"/>
      <c r="JM60" s="102"/>
      <c r="JN60" s="103"/>
      <c r="JO60" s="104"/>
      <c r="JP60" s="105"/>
      <c r="JQ60" s="106"/>
      <c r="JS60" s="98"/>
      <c r="JT60" s="98"/>
      <c r="JU60" s="99"/>
      <c r="JV60" s="100"/>
      <c r="JW60" s="101"/>
      <c r="JX60" s="101"/>
      <c r="JY60" s="102"/>
      <c r="JZ60" s="103"/>
      <c r="KA60" s="104"/>
      <c r="KB60" s="105"/>
      <c r="KC60" s="106"/>
      <c r="KE60" s="98"/>
      <c r="KF60" s="98"/>
    </row>
    <row r="61" spans="1:292" ht="13.5" customHeight="1" x14ac:dyDescent="0.25">
      <c r="A61" s="16"/>
      <c r="B61" s="98" t="s">
        <v>1005</v>
      </c>
      <c r="C61" s="98"/>
      <c r="E61" s="99" t="str">
        <f t="shared" si="253"/>
        <v/>
      </c>
      <c r="F61" s="100" t="str">
        <f t="shared" si="254"/>
        <v/>
      </c>
      <c r="G61" s="101" t="str">
        <f t="shared" ref="G61:G67" si="263">IF(I61="","",E$2)</f>
        <v/>
      </c>
      <c r="H61" s="101" t="str">
        <f t="shared" si="262"/>
        <v/>
      </c>
      <c r="I61" s="102" t="str">
        <f t="shared" si="255"/>
        <v/>
      </c>
      <c r="J61" s="103" t="str">
        <f t="shared" si="256"/>
        <v/>
      </c>
      <c r="K61" s="104" t="str">
        <f t="shared" si="257"/>
        <v/>
      </c>
      <c r="L61" s="105" t="str">
        <f t="shared" ref="L61:L82" si="264">IF(P61="","",IF(ISERROR(MID(P61,FIND("male,",P61)+6,(FIND(")",P61)-(FIND("male,",P61)+6))))=TRUE,"missing/error",MID(P61,FIND("male,",P61)+6,(FIND(")",P61)-(FIND("male,",P61)+6)))))</f>
        <v/>
      </c>
      <c r="M61" s="106" t="str">
        <f t="shared" si="258"/>
        <v/>
      </c>
      <c r="O61" s="98"/>
      <c r="P61" s="98"/>
      <c r="Q61" s="99">
        <f t="shared" ref="Q61:Q67" si="265">IF(U61="","",Q$3)</f>
        <v>42900</v>
      </c>
      <c r="R61" s="100" t="str">
        <f t="shared" ref="R61:R67" si="266">IF(U61="","",Q$1)</f>
        <v>Kenny II</v>
      </c>
      <c r="S61" s="101">
        <f t="shared" ref="S61:S67" si="267">IF(U61="","",Q$2)</f>
        <v>42496</v>
      </c>
      <c r="T61" s="101">
        <f t="shared" ref="T61:T67" si="268">IF(U61="","",Q$3)</f>
        <v>42900</v>
      </c>
      <c r="U61" s="102" t="str">
        <f t="shared" ref="U61:U67" si="269">IF(AB61="","",IF(ISNUMBER(SEARCH(":",AB61)),MID(AB61,FIND(":",AB61)+2,FIND("(",AB61)-FIND(":",AB61)-3),LEFT(AB61,FIND("(",AB61)-2)))</f>
        <v>Simon Coveney</v>
      </c>
      <c r="V61" s="103" t="str">
        <f t="shared" ref="V61:V67" si="270">IF(AB61="","",MID(AB61,FIND("(",AB61)+1,4))</f>
        <v>1972</v>
      </c>
      <c r="W61" s="104" t="str">
        <f t="shared" ref="W61:W67" si="271">IF(ISNUMBER(SEARCH("*female*",AB61)),"female",IF(ISNUMBER(SEARCH("*male*",AB61)),"male",""))</f>
        <v>male</v>
      </c>
      <c r="X61" s="105" t="str">
        <f t="shared" si="249"/>
        <v>ie_fg01</v>
      </c>
      <c r="Y61" s="106" t="str">
        <f t="shared" ref="Y61:Y67" si="272">IF(U61="","",(MID(U61,(SEARCH("^^",SUBSTITUTE(U61," ","^^",LEN(U61)-LEN(SUBSTITUTE(U61," ","")))))+1,99)&amp;"_"&amp;LEFT(U61,FIND(" ",U61)-1)&amp;"_"&amp;V61))</f>
        <v>Coveney_Simon_1972</v>
      </c>
      <c r="AA61" s="98"/>
      <c r="AB61" s="229" t="s">
        <v>720</v>
      </c>
      <c r="AC61" s="99">
        <f t="shared" ref="AC61:AC67" si="273">IF(AG61="","",AC$3)</f>
        <v>44009</v>
      </c>
      <c r="AD61" s="100" t="str">
        <f t="shared" ref="AD61:AD67" si="274">IF(AG61="","",AC$1)</f>
        <v>Varadkar I</v>
      </c>
      <c r="AE61" s="101">
        <f t="shared" ref="AE61:AE67" si="275">IF(AG61="","",AC$2)</f>
        <v>42900</v>
      </c>
      <c r="AF61" s="101">
        <f t="shared" ref="AF61:AF67" si="276">IF(AG61="","",AC$3)</f>
        <v>44009</v>
      </c>
      <c r="AG61" s="102" t="str">
        <f t="shared" si="250"/>
        <v>Eoghan Murphy</v>
      </c>
      <c r="AH61" s="103" t="str">
        <f t="shared" ref="AH61:AH67" si="277">IF(AN61="","",MID(AN61,FIND("(",AN61)+1,4))</f>
        <v>1982</v>
      </c>
      <c r="AI61" s="104" t="str">
        <f t="shared" ref="AI61:AI67" si="278">IF(ISNUMBER(SEARCH("*female*",AN61)),"female",IF(ISNUMBER(SEARCH("*male*",AN61)),"male",""))</f>
        <v>male</v>
      </c>
      <c r="AJ61" s="105" t="str">
        <f t="shared" si="251"/>
        <v>ie_fg01</v>
      </c>
      <c r="AK61" s="106" t="str">
        <f t="shared" si="252"/>
        <v>Murphy_Eoghan_1982</v>
      </c>
      <c r="AM61" s="98"/>
      <c r="AN61" s="98" t="s">
        <v>1011</v>
      </c>
      <c r="AO61" s="99">
        <f t="shared" si="12"/>
        <v>44912</v>
      </c>
      <c r="AP61" s="100" t="str">
        <f t="shared" ref="AP61:AP67" si="279">IF(AS61="","",AO$1)</f>
        <v>Martin I</v>
      </c>
      <c r="AQ61" s="101">
        <f t="shared" si="13"/>
        <v>44009</v>
      </c>
      <c r="AR61" s="101">
        <f t="shared" si="14"/>
        <v>44912</v>
      </c>
      <c r="AS61" s="102" t="str">
        <f t="shared" ref="AS61:AS67" si="280">IF(AZ61="","",IF(ISNUMBER(SEARCH(":",AZ61)),MID(AZ61,FIND(":",AZ61)+2,FIND("(",AZ61)-FIND(":",AZ61)-3),LEFT(AZ61,FIND("(",AZ61)-2)))</f>
        <v>Darragh O'Brien</v>
      </c>
      <c r="AT61" s="103" t="str">
        <f t="shared" ref="AT61:AT67" si="281">IF(AZ61="","",MID(AZ61,FIND("(",AZ61)+1,4))</f>
        <v>1974</v>
      </c>
      <c r="AU61" s="104" t="str">
        <f t="shared" ref="AU61:AU67" si="282">IF(ISNUMBER(SEARCH("*female*",AZ61)),"female",IF(ISNUMBER(SEARCH("*male*",AZ61)),"male",""))</f>
        <v>male</v>
      </c>
      <c r="AV61" s="105" t="str">
        <f t="shared" ref="AV61:AV67" si="283">IF(AZ61="","",IF(ISERROR(MID(AZ61,FIND("male,",AZ61)+6,(FIND(")",AZ61)-(FIND("male,",AZ61)+6))))=TRUE,"missing/error",MID(AZ61,FIND("male,",AZ61)+6,(FIND(")",AZ61)-(FIND("male,",AZ61)+6)))))</f>
        <v>ie_ff01</v>
      </c>
      <c r="AW61" s="106" t="str">
        <f t="shared" ref="AW61:AW67" si="284">IF(AS61="","",(MID(AS61,(SEARCH("^^",SUBSTITUTE(AS61," ","^^",LEN(AS61)-LEN(SUBSTITUTE(AS61," ","")))))+1,99)&amp;"_"&amp;LEFT(AS61,FIND(" ",AS61)-1)&amp;"_"&amp;AT61))</f>
        <v>O'Brien_Darragh_1974</v>
      </c>
      <c r="AY61" s="98"/>
      <c r="AZ61" s="98" t="s">
        <v>1047</v>
      </c>
      <c r="BA61" s="99" t="str">
        <f t="shared" si="235"/>
        <v/>
      </c>
      <c r="BB61" s="100" t="str">
        <f t="shared" si="236"/>
        <v/>
      </c>
      <c r="BC61" s="101" t="str">
        <f t="shared" si="237"/>
        <v/>
      </c>
      <c r="BD61" s="101" t="str">
        <f t="shared" si="238"/>
        <v/>
      </c>
      <c r="BE61" s="102" t="str">
        <f t="shared" si="239"/>
        <v/>
      </c>
      <c r="BF61" s="103" t="str">
        <f t="shared" si="240"/>
        <v/>
      </c>
      <c r="BG61" s="104" t="str">
        <f t="shared" si="241"/>
        <v/>
      </c>
      <c r="BH61" s="105" t="str">
        <f t="shared" si="242"/>
        <v/>
      </c>
      <c r="BI61" s="106" t="str">
        <f t="shared" si="243"/>
        <v/>
      </c>
      <c r="BK61" s="98"/>
      <c r="BL61" s="98"/>
      <c r="BM61" s="99" t="str">
        <f t="shared" ref="BM61:BM67" si="285">IF(BQ61="","",BM$3)</f>
        <v/>
      </c>
      <c r="BN61" s="100" t="str">
        <f t="shared" ref="BN61:BN67" si="286">IF(BQ61="","",BM$1)</f>
        <v/>
      </c>
      <c r="BO61" s="101" t="str">
        <f t="shared" ref="BO61:BO67" si="287">IF(BQ61="","",BM$2)</f>
        <v/>
      </c>
      <c r="BP61" s="101" t="str">
        <f t="shared" ref="BP61:BP67" si="288">IF(BQ61="","",BM$3)</f>
        <v/>
      </c>
      <c r="BQ61" s="102" t="str">
        <f t="shared" ref="BQ61:BQ67" si="289">IF(BX61="","",IF(ISNUMBER(SEARCH(":",BX61)),MID(BX61,FIND(":",BX61)+2,FIND("(",BX61)-FIND(":",BX61)-3),LEFT(BX61,FIND("(",BX61)-2)))</f>
        <v/>
      </c>
      <c r="BR61" s="103" t="str">
        <f t="shared" ref="BR61:BR67" si="290">IF(BX61="","",MID(BX61,FIND("(",BX61)+1,4))</f>
        <v/>
      </c>
      <c r="BS61" s="104" t="str">
        <f t="shared" ref="BS61:BS67" si="291">IF(ISNUMBER(SEARCH("*female*",BX61)),"female",IF(ISNUMBER(SEARCH("*male*",BX61)),"male",""))</f>
        <v/>
      </c>
      <c r="BT61" s="105" t="str">
        <f t="shared" ref="BT61:BT67" si="292">IF(BX61="","",IF(ISERROR(MID(BX61,FIND("male,",BX61)+6,(FIND(")",BX61)-(FIND("male,",BX61)+6))))=TRUE,"missing/error",MID(BX61,FIND("male,",BX61)+6,(FIND(")",BX61)-(FIND("male,",BX61)+6)))))</f>
        <v/>
      </c>
      <c r="BU61" s="106" t="str">
        <f t="shared" ref="BU61:BU67" si="293">IF(BQ61="","",(MID(BQ61,(SEARCH("^^",SUBSTITUTE(BQ61," ","^^",LEN(BQ61)-LEN(SUBSTITUTE(BQ61," ","")))))+1,99)&amp;"_"&amp;LEFT(BQ61,FIND(" ",BQ61)-1)&amp;"_"&amp;BR61))</f>
        <v/>
      </c>
      <c r="BW61" s="98"/>
      <c r="BX61" s="98"/>
      <c r="BY61" s="99" t="str">
        <f t="shared" ref="BY61:BY67" si="294">IF(CC61="","",BY$3)</f>
        <v/>
      </c>
      <c r="BZ61" s="100" t="str">
        <f t="shared" ref="BZ61:BZ67" si="295">IF(CC61="","",BY$1)</f>
        <v/>
      </c>
      <c r="CA61" s="101" t="str">
        <f t="shared" ref="CA61:CA67" si="296">IF(CC61="","",BY$2)</f>
        <v/>
      </c>
      <c r="CB61" s="101" t="str">
        <f t="shared" ref="CB61:CB67" si="297">IF(CC61="","",BY$3)</f>
        <v/>
      </c>
      <c r="CC61" s="102" t="str">
        <f t="shared" ref="CC61:CC67" si="298">IF(CJ61="","",IF(ISNUMBER(SEARCH(":",CJ61)),MID(CJ61,FIND(":",CJ61)+2,FIND("(",CJ61)-FIND(":",CJ61)-3),LEFT(CJ61,FIND("(",CJ61)-2)))</f>
        <v/>
      </c>
      <c r="CD61" s="103" t="str">
        <f t="shared" ref="CD61:CD67" si="299">IF(CJ61="","",MID(CJ61,FIND("(",CJ61)+1,4))</f>
        <v/>
      </c>
      <c r="CE61" s="104" t="str">
        <f t="shared" ref="CE61:CE67" si="300">IF(ISNUMBER(SEARCH("*female*",CJ61)),"female",IF(ISNUMBER(SEARCH("*male*",CJ61)),"male",""))</f>
        <v/>
      </c>
      <c r="CF61" s="105" t="str">
        <f t="shared" ref="CF61:CF67" si="301">IF(CJ61="","",IF(ISERROR(MID(CJ61,FIND("male,",CJ61)+6,(FIND(")",CJ61)-(FIND("male,",CJ61)+6))))=TRUE,"missing/error",MID(CJ61,FIND("male,",CJ61)+6,(FIND(")",CJ61)-(FIND("male,",CJ61)+6)))))</f>
        <v/>
      </c>
      <c r="CG61" s="106" t="str">
        <f t="shared" ref="CG61:CG67" si="302">IF(CC61="","",(MID(CC61,(SEARCH("^^",SUBSTITUTE(CC61," ","^^",LEN(CC61)-LEN(SUBSTITUTE(CC61," ","")))))+1,99)&amp;"_"&amp;LEFT(CC61,FIND(" ",CC61)-1)&amp;"_"&amp;CD61))</f>
        <v/>
      </c>
      <c r="CI61" s="98"/>
      <c r="CJ61" s="98"/>
      <c r="CK61" s="99" t="str">
        <f t="shared" ref="CK61:CK67" si="303">IF(CO61="","",CK$3)</f>
        <v/>
      </c>
      <c r="CL61" s="100" t="str">
        <f t="shared" ref="CL61:CL67" si="304">IF(CO61="","",CK$1)</f>
        <v/>
      </c>
      <c r="CM61" s="101" t="str">
        <f t="shared" ref="CM61:CM67" si="305">IF(CO61="","",CK$2)</f>
        <v/>
      </c>
      <c r="CN61" s="101" t="str">
        <f t="shared" ref="CN61:CN67" si="306">IF(CO61="","",CK$3)</f>
        <v/>
      </c>
      <c r="CO61" s="102" t="str">
        <f t="shared" ref="CO61:CO67" si="307">IF(CV61="","",IF(ISNUMBER(SEARCH(":",CV61)),MID(CV61,FIND(":",CV61)+2,FIND("(",CV61)-FIND(":",CV61)-3),LEFT(CV61,FIND("(",CV61)-2)))</f>
        <v/>
      </c>
      <c r="CP61" s="103" t="str">
        <f t="shared" ref="CP61:CP67" si="308">IF(CV61="","",MID(CV61,FIND("(",CV61)+1,4))</f>
        <v/>
      </c>
      <c r="CQ61" s="104" t="str">
        <f t="shared" ref="CQ61:CQ67" si="309">IF(ISNUMBER(SEARCH("*female*",CV61)),"female",IF(ISNUMBER(SEARCH("*male*",CV61)),"male",""))</f>
        <v/>
      </c>
      <c r="CR61" s="105" t="str">
        <f t="shared" ref="CR61:CR67" si="310">IF(CV61="","",IF(ISERROR(MID(CV61,FIND("male,",CV61)+6,(FIND(")",CV61)-(FIND("male,",CV61)+6))))=TRUE,"missing/error",MID(CV61,FIND("male,",CV61)+6,(FIND(")",CV61)-(FIND("male,",CV61)+6)))))</f>
        <v/>
      </c>
      <c r="CS61" s="106" t="str">
        <f t="shared" ref="CS61:CS67" si="311">IF(CO61="","",(MID(CO61,(SEARCH("^^",SUBSTITUTE(CO61," ","^^",LEN(CO61)-LEN(SUBSTITUTE(CO61," ","")))))+1,99)&amp;"_"&amp;LEFT(CO61,FIND(" ",CO61)-1)&amp;"_"&amp;CP61))</f>
        <v/>
      </c>
      <c r="CU61" s="98"/>
      <c r="CV61" s="98"/>
      <c r="CW61" s="99" t="str">
        <f t="shared" ref="CW61:CW67" si="312">IF(DA61="","",CW$3)</f>
        <v/>
      </c>
      <c r="CX61" s="100" t="str">
        <f t="shared" ref="CX61:CX67" si="313">IF(DA61="","",CW$1)</f>
        <v/>
      </c>
      <c r="CY61" s="101" t="str">
        <f t="shared" ref="CY61:CY67" si="314">IF(DA61="","",CW$2)</f>
        <v/>
      </c>
      <c r="CZ61" s="101" t="str">
        <f t="shared" ref="CZ61:CZ67" si="315">IF(DA61="","",CW$3)</f>
        <v/>
      </c>
      <c r="DA61" s="102" t="str">
        <f t="shared" ref="DA61:DA67" si="316">IF(DH61="","",IF(ISNUMBER(SEARCH(":",DH61)),MID(DH61,FIND(":",DH61)+2,FIND("(",DH61)-FIND(":",DH61)-3),LEFT(DH61,FIND("(",DH61)-2)))</f>
        <v/>
      </c>
      <c r="DB61" s="103" t="str">
        <f t="shared" ref="DB61:DB67" si="317">IF(DH61="","",MID(DH61,FIND("(",DH61)+1,4))</f>
        <v/>
      </c>
      <c r="DC61" s="104" t="str">
        <f t="shared" ref="DC61:DC67" si="318">IF(ISNUMBER(SEARCH("*female*",DH61)),"female",IF(ISNUMBER(SEARCH("*male*",DH61)),"male",""))</f>
        <v/>
      </c>
      <c r="DD61" s="105" t="str">
        <f t="shared" ref="DD61:DD67" si="319">IF(DH61="","",IF(ISERROR(MID(DH61,FIND("male,",DH61)+6,(FIND(")",DH61)-(FIND("male,",DH61)+6))))=TRUE,"missing/error",MID(DH61,FIND("male,",DH61)+6,(FIND(")",DH61)-(FIND("male,",DH61)+6)))))</f>
        <v/>
      </c>
      <c r="DE61" s="106" t="str">
        <f t="shared" ref="DE61:DE67" si="320">IF(DA61="","",(MID(DA61,(SEARCH("^^",SUBSTITUTE(DA61," ","^^",LEN(DA61)-LEN(SUBSTITUTE(DA61," ","")))))+1,99)&amp;"_"&amp;LEFT(DA61,FIND(" ",DA61)-1)&amp;"_"&amp;DB61))</f>
        <v/>
      </c>
      <c r="DG61" s="98"/>
      <c r="DH61" s="98"/>
      <c r="DI61" s="99" t="str">
        <f t="shared" ref="DI61:DI67" si="321">IF(DM61="","",DI$3)</f>
        <v/>
      </c>
      <c r="DJ61" s="100" t="str">
        <f t="shared" ref="DJ61:DJ67" si="322">IF(DM61="","",DI$1)</f>
        <v/>
      </c>
      <c r="DK61" s="101" t="str">
        <f t="shared" ref="DK61:DK67" si="323">IF(DM61="","",DI$2)</f>
        <v/>
      </c>
      <c r="DL61" s="101" t="str">
        <f t="shared" ref="DL61:DL67" si="324">IF(DM61="","",DI$3)</f>
        <v/>
      </c>
      <c r="DM61" s="102" t="str">
        <f t="shared" ref="DM61:DM67" si="325">IF(DT61="","",IF(ISNUMBER(SEARCH(":",DT61)),MID(DT61,FIND(":",DT61)+2,FIND("(",DT61)-FIND(":",DT61)-3),LEFT(DT61,FIND("(",DT61)-2)))</f>
        <v/>
      </c>
      <c r="DN61" s="103" t="str">
        <f t="shared" ref="DN61:DN67" si="326">IF(DT61="","",MID(DT61,FIND("(",DT61)+1,4))</f>
        <v/>
      </c>
      <c r="DO61" s="104" t="str">
        <f t="shared" ref="DO61:DO67" si="327">IF(ISNUMBER(SEARCH("*female*",DT61)),"female",IF(ISNUMBER(SEARCH("*male*",DT61)),"male",""))</f>
        <v/>
      </c>
      <c r="DP61" s="105" t="str">
        <f t="shared" ref="DP61:DP67" si="328">IF(DT61="","",IF(ISERROR(MID(DT61,FIND("male,",DT61)+6,(FIND(")",DT61)-(FIND("male,",DT61)+6))))=TRUE,"missing/error",MID(DT61,FIND("male,",DT61)+6,(FIND(")",DT61)-(FIND("male,",DT61)+6)))))</f>
        <v/>
      </c>
      <c r="DQ61" s="106" t="str">
        <f t="shared" ref="DQ61:DQ67" si="329">IF(DM61="","",(MID(DM61,(SEARCH("^^",SUBSTITUTE(DM61," ","^^",LEN(DM61)-LEN(SUBSTITUTE(DM61," ","")))))+1,99)&amp;"_"&amp;LEFT(DM61,FIND(" ",DM61)-1)&amp;"_"&amp;DN61))</f>
        <v/>
      </c>
      <c r="DS61" s="98"/>
      <c r="DT61" s="98"/>
      <c r="DU61" s="99" t="str">
        <f t="shared" ref="DU61:DU67" si="330">IF(DY61="","",DU$3)</f>
        <v/>
      </c>
      <c r="DV61" s="100" t="str">
        <f t="shared" ref="DV61:DV67" si="331">IF(DY61="","",DU$1)</f>
        <v/>
      </c>
      <c r="DW61" s="101" t="str">
        <f t="shared" ref="DW61:DW67" si="332">IF(DY61="","",DU$2)</f>
        <v/>
      </c>
      <c r="DX61" s="101" t="str">
        <f t="shared" ref="DX61:DX67" si="333">IF(DY61="","",DU$3)</f>
        <v/>
      </c>
      <c r="DY61" s="102" t="str">
        <f t="shared" ref="DY61:DY67" si="334">IF(EF61="","",IF(ISNUMBER(SEARCH(":",EF61)),MID(EF61,FIND(":",EF61)+2,FIND("(",EF61)-FIND(":",EF61)-3),LEFT(EF61,FIND("(",EF61)-2)))</f>
        <v/>
      </c>
      <c r="DZ61" s="103" t="str">
        <f t="shared" ref="DZ61:DZ67" si="335">IF(EF61="","",MID(EF61,FIND("(",EF61)+1,4))</f>
        <v/>
      </c>
      <c r="EA61" s="104" t="str">
        <f t="shared" ref="EA61:EA67" si="336">IF(ISNUMBER(SEARCH("*female*",EF61)),"female",IF(ISNUMBER(SEARCH("*male*",EF61)),"male",""))</f>
        <v/>
      </c>
      <c r="EB61" s="105" t="str">
        <f t="shared" ref="EB61:EB67" si="337">IF(EF61="","",IF(ISERROR(MID(EF61,FIND("male,",EF61)+6,(FIND(")",EF61)-(FIND("male,",EF61)+6))))=TRUE,"missing/error",MID(EF61,FIND("male,",EF61)+6,(FIND(")",EF61)-(FIND("male,",EF61)+6)))))</f>
        <v/>
      </c>
      <c r="EC61" s="106" t="str">
        <f t="shared" ref="EC61:EC67" si="338">IF(DY61="","",(MID(DY61,(SEARCH("^^",SUBSTITUTE(DY61," ","^^",LEN(DY61)-LEN(SUBSTITUTE(DY61," ","")))))+1,99)&amp;"_"&amp;LEFT(DY61,FIND(" ",DY61)-1)&amp;"_"&amp;DZ61))</f>
        <v/>
      </c>
      <c r="EE61" s="98"/>
      <c r="EF61" s="98"/>
      <c r="EG61" s="99" t="str">
        <f t="shared" ref="EG61:EG67" si="339">IF(EK61="","",EG$3)</f>
        <v/>
      </c>
      <c r="EH61" s="100" t="str">
        <f t="shared" ref="EH61:EH67" si="340">IF(EK61="","",EG$1)</f>
        <v/>
      </c>
      <c r="EI61" s="101" t="str">
        <f t="shared" ref="EI61:EI67" si="341">IF(EK61="","",EG$2)</f>
        <v/>
      </c>
      <c r="EJ61" s="101" t="str">
        <f t="shared" ref="EJ61:EJ67" si="342">IF(EK61="","",EG$3)</f>
        <v/>
      </c>
      <c r="EK61" s="102" t="str">
        <f t="shared" ref="EK61:EK67" si="343">IF(ER61="","",IF(ISNUMBER(SEARCH(":",ER61)),MID(ER61,FIND(":",ER61)+2,FIND("(",ER61)-FIND(":",ER61)-3),LEFT(ER61,FIND("(",ER61)-2)))</f>
        <v/>
      </c>
      <c r="EL61" s="103" t="str">
        <f t="shared" ref="EL61:EL67" si="344">IF(ER61="","",MID(ER61,FIND("(",ER61)+1,4))</f>
        <v/>
      </c>
      <c r="EM61" s="104" t="str">
        <f t="shared" ref="EM61:EM67" si="345">IF(ISNUMBER(SEARCH("*female*",ER61)),"female",IF(ISNUMBER(SEARCH("*male*",ER61)),"male",""))</f>
        <v/>
      </c>
      <c r="EN61" s="105" t="str">
        <f t="shared" ref="EN61:EN67" si="346">IF(ER61="","",IF(ISERROR(MID(ER61,FIND("male,",ER61)+6,(FIND(")",ER61)-(FIND("male,",ER61)+6))))=TRUE,"missing/error",MID(ER61,FIND("male,",ER61)+6,(FIND(")",ER61)-(FIND("male,",ER61)+6)))))</f>
        <v/>
      </c>
      <c r="EO61" s="106" t="str">
        <f t="shared" ref="EO61:EO67" si="347">IF(EK61="","",(MID(EK61,(SEARCH("^^",SUBSTITUTE(EK61," ","^^",LEN(EK61)-LEN(SUBSTITUTE(EK61," ","")))))+1,99)&amp;"_"&amp;LEFT(EK61,FIND(" ",EK61)-1)&amp;"_"&amp;EL61))</f>
        <v/>
      </c>
      <c r="EQ61" s="98"/>
      <c r="ER61" s="98"/>
      <c r="ES61" s="99" t="str">
        <f t="shared" ref="ES61:ES67" si="348">IF(EW61="","",ES$3)</f>
        <v/>
      </c>
      <c r="ET61" s="100" t="str">
        <f t="shared" ref="ET61:ET67" si="349">IF(EW61="","",ES$1)</f>
        <v/>
      </c>
      <c r="EU61" s="101" t="str">
        <f t="shared" ref="EU61:EU67" si="350">IF(EW61="","",ES$2)</f>
        <v/>
      </c>
      <c r="EV61" s="101" t="str">
        <f t="shared" ref="EV61:EV67" si="351">IF(EW61="","",ES$3)</f>
        <v/>
      </c>
      <c r="EW61" s="102" t="str">
        <f t="shared" ref="EW61:EW67" si="352">IF(FD61="","",IF(ISNUMBER(SEARCH(":",FD61)),MID(FD61,FIND(":",FD61)+2,FIND("(",FD61)-FIND(":",FD61)-3),LEFT(FD61,FIND("(",FD61)-2)))</f>
        <v/>
      </c>
      <c r="EX61" s="103" t="str">
        <f t="shared" ref="EX61:EX67" si="353">IF(FD61="","",MID(FD61,FIND("(",FD61)+1,4))</f>
        <v/>
      </c>
      <c r="EY61" s="104" t="str">
        <f t="shared" ref="EY61:EY67" si="354">IF(ISNUMBER(SEARCH("*female*",FD61)),"female",IF(ISNUMBER(SEARCH("*male*",FD61)),"male",""))</f>
        <v/>
      </c>
      <c r="EZ61" s="105" t="str">
        <f t="shared" ref="EZ61:EZ67" si="355">IF(FD61="","",IF(ISERROR(MID(FD61,FIND("male,",FD61)+6,(FIND(")",FD61)-(FIND("male,",FD61)+6))))=TRUE,"missing/error",MID(FD61,FIND("male,",FD61)+6,(FIND(")",FD61)-(FIND("male,",FD61)+6)))))</f>
        <v/>
      </c>
      <c r="FA61" s="106" t="str">
        <f t="shared" ref="FA61:FA67" si="356">IF(EW61="","",(MID(EW61,(SEARCH("^^",SUBSTITUTE(EW61," ","^^",LEN(EW61)-LEN(SUBSTITUTE(EW61," ","")))))+1,99)&amp;"_"&amp;LEFT(EW61,FIND(" ",EW61)-1)&amp;"_"&amp;EX61))</f>
        <v/>
      </c>
      <c r="FC61" s="98"/>
      <c r="FD61" s="98"/>
      <c r="FE61" s="99" t="str">
        <f t="shared" ref="FE61:FE67" si="357">IF(FI61="","",FE$3)</f>
        <v/>
      </c>
      <c r="FF61" s="100" t="str">
        <f t="shared" ref="FF61:FF67" si="358">IF(FI61="","",FE$1)</f>
        <v/>
      </c>
      <c r="FG61" s="101" t="str">
        <f t="shared" ref="FG61:FG67" si="359">IF(FI61="","",FE$2)</f>
        <v/>
      </c>
      <c r="FH61" s="101" t="str">
        <f t="shared" ref="FH61:FH67" si="360">IF(FI61="","",FE$3)</f>
        <v/>
      </c>
      <c r="FI61" s="102" t="str">
        <f t="shared" ref="FI61:FI67" si="361">IF(FP61="","",IF(ISNUMBER(SEARCH(":",FP61)),MID(FP61,FIND(":",FP61)+2,FIND("(",FP61)-FIND(":",FP61)-3),LEFT(FP61,FIND("(",FP61)-2)))</f>
        <v/>
      </c>
      <c r="FJ61" s="103" t="str">
        <f t="shared" ref="FJ61:FJ67" si="362">IF(FP61="","",MID(FP61,FIND("(",FP61)+1,4))</f>
        <v/>
      </c>
      <c r="FK61" s="104" t="str">
        <f t="shared" ref="FK61:FK67" si="363">IF(ISNUMBER(SEARCH("*female*",FP61)),"female",IF(ISNUMBER(SEARCH("*male*",FP61)),"male",""))</f>
        <v/>
      </c>
      <c r="FL61" s="105" t="str">
        <f t="shared" ref="FL61:FL67" si="364">IF(FP61="","",IF(ISERROR(MID(FP61,FIND("male,",FP61)+6,(FIND(")",FP61)-(FIND("male,",FP61)+6))))=TRUE,"missing/error",MID(FP61,FIND("male,",FP61)+6,(FIND(")",FP61)-(FIND("male,",FP61)+6)))))</f>
        <v/>
      </c>
      <c r="FM61" s="106" t="str">
        <f t="shared" ref="FM61:FM67" si="365">IF(FI61="","",(MID(FI61,(SEARCH("^^",SUBSTITUTE(FI61," ","^^",LEN(FI61)-LEN(SUBSTITUTE(FI61," ","")))))+1,99)&amp;"_"&amp;LEFT(FI61,FIND(" ",FI61)-1)&amp;"_"&amp;FJ61))</f>
        <v/>
      </c>
      <c r="FO61" s="98"/>
      <c r="FP61" s="98"/>
      <c r="FQ61" s="99" t="str">
        <f>IF(FU61="","",#REF!)</f>
        <v/>
      </c>
      <c r="FR61" s="100" t="str">
        <f t="shared" ref="FR61:FR67" si="366">IF(FU61="","",FQ$1)</f>
        <v/>
      </c>
      <c r="FS61" s="101" t="str">
        <f t="shared" ref="FS61:FS67" si="367">IF(FU61="","",FQ$2)</f>
        <v/>
      </c>
      <c r="FT61" s="101" t="str">
        <f t="shared" ref="FT61:FT67" si="368">IF(FU61="","",FQ$3)</f>
        <v/>
      </c>
      <c r="FU61" s="102" t="str">
        <f t="shared" ref="FU61:FU67" si="369">IF(GB61="","",IF(ISNUMBER(SEARCH(":",GB61)),MID(GB61,FIND(":",GB61)+2,FIND("(",GB61)-FIND(":",GB61)-3),LEFT(GB61,FIND("(",GB61)-2)))</f>
        <v/>
      </c>
      <c r="FV61" s="103" t="str">
        <f t="shared" ref="FV61:FV67" si="370">IF(GB61="","",MID(GB61,FIND("(",GB61)+1,4))</f>
        <v/>
      </c>
      <c r="FW61" s="104" t="str">
        <f t="shared" ref="FW61:FW67" si="371">IF(ISNUMBER(SEARCH("*female*",GB61)),"female",IF(ISNUMBER(SEARCH("*male*",GB61)),"male",""))</f>
        <v/>
      </c>
      <c r="FX61" s="105" t="str">
        <f t="shared" ref="FX61:FX67" si="372">IF(GB61="","",IF(ISERROR(MID(GB61,FIND("male,",GB61)+6,(FIND(")",GB61)-(FIND("male,",GB61)+6))))=TRUE,"missing/error",MID(GB61,FIND("male,",GB61)+6,(FIND(")",GB61)-(FIND("male,",GB61)+6)))))</f>
        <v/>
      </c>
      <c r="FY61" s="106" t="str">
        <f t="shared" ref="FY61:FY67" si="373">IF(FU61="","",(MID(FU61,(SEARCH("^^",SUBSTITUTE(FU61," ","^^",LEN(FU61)-LEN(SUBSTITUTE(FU61," ","")))))+1,99)&amp;"_"&amp;LEFT(FU61,FIND(" ",FU61)-1)&amp;"_"&amp;FV61))</f>
        <v/>
      </c>
      <c r="GA61" s="98"/>
      <c r="GB61" s="98"/>
      <c r="GC61" s="99" t="str">
        <f t="shared" ref="GC61:GC67" si="374">IF(GG61="","",GC$3)</f>
        <v/>
      </c>
      <c r="GD61" s="100" t="str">
        <f t="shared" ref="GD61:GD67" si="375">IF(GG61="","",GC$1)</f>
        <v/>
      </c>
      <c r="GE61" s="101" t="str">
        <f t="shared" ref="GE61:GE67" si="376">IF(GG61="","",GC$2)</f>
        <v/>
      </c>
      <c r="GF61" s="101" t="str">
        <f t="shared" ref="GF61:GF67" si="377">IF(GG61="","",GC$3)</f>
        <v/>
      </c>
      <c r="GG61" s="102" t="str">
        <f t="shared" ref="GG61:GG67" si="378">IF(GN61="","",IF(ISNUMBER(SEARCH(":",GN61)),MID(GN61,FIND(":",GN61)+2,FIND("(",GN61)-FIND(":",GN61)-3),LEFT(GN61,FIND("(",GN61)-2)))</f>
        <v/>
      </c>
      <c r="GH61" s="103" t="str">
        <f t="shared" ref="GH61:GH67" si="379">IF(GN61="","",MID(GN61,FIND("(",GN61)+1,4))</f>
        <v/>
      </c>
      <c r="GI61" s="104" t="str">
        <f t="shared" ref="GI61:GI67" si="380">IF(ISNUMBER(SEARCH("*female*",GN61)),"female",IF(ISNUMBER(SEARCH("*male*",GN61)),"male",""))</f>
        <v/>
      </c>
      <c r="GJ61" s="105" t="str">
        <f t="shared" ref="GJ61:GJ67" si="381">IF(GN61="","",IF(ISERROR(MID(GN61,FIND("male,",GN61)+6,(FIND(")",GN61)-(FIND("male,",GN61)+6))))=TRUE,"missing/error",MID(GN61,FIND("male,",GN61)+6,(FIND(")",GN61)-(FIND("male,",GN61)+6)))))</f>
        <v/>
      </c>
      <c r="GK61" s="106" t="str">
        <f t="shared" ref="GK61:GK67" si="382">IF(GG61="","",(MID(GG61,(SEARCH("^^",SUBSTITUTE(GG61," ","^^",LEN(GG61)-LEN(SUBSTITUTE(GG61," ","")))))+1,99)&amp;"_"&amp;LEFT(GG61,FIND(" ",GG61)-1)&amp;"_"&amp;GH61))</f>
        <v/>
      </c>
      <c r="GM61" s="98"/>
      <c r="GN61" s="98"/>
      <c r="GO61" s="99" t="str">
        <f t="shared" ref="GO61:GO67" si="383">IF(GS61="","",GO$3)</f>
        <v/>
      </c>
      <c r="GP61" s="100" t="str">
        <f t="shared" ref="GP61:GP67" si="384">IF(GS61="","",GO$1)</f>
        <v/>
      </c>
      <c r="GQ61" s="101" t="str">
        <f t="shared" ref="GQ61:GQ67" si="385">IF(GS61="","",GO$2)</f>
        <v/>
      </c>
      <c r="GR61" s="101" t="str">
        <f t="shared" ref="GR61:GR67" si="386">IF(GS61="","",GO$3)</f>
        <v/>
      </c>
      <c r="GS61" s="102" t="str">
        <f t="shared" ref="GS61:GS67" si="387">IF(GZ61="","",IF(ISNUMBER(SEARCH(":",GZ61)),MID(GZ61,FIND(":",GZ61)+2,FIND("(",GZ61)-FIND(":",GZ61)-3),LEFT(GZ61,FIND("(",GZ61)-2)))</f>
        <v/>
      </c>
      <c r="GT61" s="103" t="str">
        <f t="shared" ref="GT61:GT67" si="388">IF(GZ61="","",MID(GZ61,FIND("(",GZ61)+1,4))</f>
        <v/>
      </c>
      <c r="GU61" s="104" t="str">
        <f t="shared" ref="GU61:GU67" si="389">IF(ISNUMBER(SEARCH("*female*",GZ61)),"female",IF(ISNUMBER(SEARCH("*male*",GZ61)),"male",""))</f>
        <v/>
      </c>
      <c r="GV61" s="105" t="str">
        <f t="shared" ref="GV61:GV67" si="390">IF(GZ61="","",IF(ISERROR(MID(GZ61,FIND("male,",GZ61)+6,(FIND(")",GZ61)-(FIND("male,",GZ61)+6))))=TRUE,"missing/error",MID(GZ61,FIND("male,",GZ61)+6,(FIND(")",GZ61)-(FIND("male,",GZ61)+6)))))</f>
        <v/>
      </c>
      <c r="GW61" s="106" t="str">
        <f t="shared" ref="GW61:GW67" si="391">IF(GS61="","",(MID(GS61,(SEARCH("^^",SUBSTITUTE(GS61," ","^^",LEN(GS61)-LEN(SUBSTITUTE(GS61," ","")))))+1,99)&amp;"_"&amp;LEFT(GS61,FIND(" ",GS61)-1)&amp;"_"&amp;GT61))</f>
        <v/>
      </c>
      <c r="GY61" s="98"/>
      <c r="GZ61" s="98"/>
      <c r="HA61" s="99" t="str">
        <f t="shared" ref="HA61:HA67" si="392">IF(HE61="","",HA$3)</f>
        <v/>
      </c>
      <c r="HB61" s="100" t="str">
        <f t="shared" ref="HB61:HB67" si="393">IF(HE61="","",HA$1)</f>
        <v/>
      </c>
      <c r="HC61" s="101" t="str">
        <f t="shared" ref="HC61:HC67" si="394">IF(HE61="","",HA$2)</f>
        <v/>
      </c>
      <c r="HD61" s="101" t="str">
        <f t="shared" ref="HD61:HD67" si="395">IF(HE61="","",HA$3)</f>
        <v/>
      </c>
      <c r="HE61" s="102" t="str">
        <f t="shared" ref="HE61:HE67" si="396">IF(HL61="","",IF(ISNUMBER(SEARCH(":",HL61)),MID(HL61,FIND(":",HL61)+2,FIND("(",HL61)-FIND(":",HL61)-3),LEFT(HL61,FIND("(",HL61)-2)))</f>
        <v/>
      </c>
      <c r="HF61" s="103" t="str">
        <f t="shared" ref="HF61:HF67" si="397">IF(HL61="","",MID(HL61,FIND("(",HL61)+1,4))</f>
        <v/>
      </c>
      <c r="HG61" s="104" t="str">
        <f t="shared" ref="HG61:HG67" si="398">IF(ISNUMBER(SEARCH("*female*",HL61)),"female",IF(ISNUMBER(SEARCH("*male*",HL61)),"male",""))</f>
        <v/>
      </c>
      <c r="HH61" s="105" t="str">
        <f t="shared" ref="HH61:HH67" si="399">IF(HL61="","",IF(ISERROR(MID(HL61,FIND("male,",HL61)+6,(FIND(")",HL61)-(FIND("male,",HL61)+6))))=TRUE,"missing/error",MID(HL61,FIND("male,",HL61)+6,(FIND(")",HL61)-(FIND("male,",HL61)+6)))))</f>
        <v/>
      </c>
      <c r="HI61" s="106" t="str">
        <f t="shared" ref="HI61:HI67" si="400">IF(HE61="","",(MID(HE61,(SEARCH("^^",SUBSTITUTE(HE61," ","^^",LEN(HE61)-LEN(SUBSTITUTE(HE61," ","")))))+1,99)&amp;"_"&amp;LEFT(HE61,FIND(" ",HE61)-1)&amp;"_"&amp;HF61))</f>
        <v/>
      </c>
      <c r="HK61" s="98"/>
      <c r="HL61" s="98"/>
      <c r="HM61" s="99" t="str">
        <f t="shared" ref="HM61:HM67" si="401">IF(HQ61="","",HM$3)</f>
        <v/>
      </c>
      <c r="HN61" s="100" t="str">
        <f t="shared" ref="HN61:HN67" si="402">IF(HQ61="","",HM$1)</f>
        <v/>
      </c>
      <c r="HO61" s="101" t="str">
        <f t="shared" ref="HO61:HO67" si="403">IF(HQ61="","",HM$2)</f>
        <v/>
      </c>
      <c r="HP61" s="101" t="str">
        <f t="shared" ref="HP61:HP67" si="404">IF(HQ61="","",HM$3)</f>
        <v/>
      </c>
      <c r="HQ61" s="102" t="str">
        <f t="shared" ref="HQ61:HQ67" si="405">IF(HX61="","",IF(ISNUMBER(SEARCH(":",HX61)),MID(HX61,FIND(":",HX61)+2,FIND("(",HX61)-FIND(":",HX61)-3),LEFT(HX61,FIND("(",HX61)-2)))</f>
        <v/>
      </c>
      <c r="HR61" s="103" t="str">
        <f t="shared" ref="HR61:HR67" si="406">IF(HX61="","",MID(HX61,FIND("(",HX61)+1,4))</f>
        <v/>
      </c>
      <c r="HS61" s="104" t="str">
        <f t="shared" ref="HS61:HS67" si="407">IF(ISNUMBER(SEARCH("*female*",HX61)),"female",IF(ISNUMBER(SEARCH("*male*",HX61)),"male",""))</f>
        <v/>
      </c>
      <c r="HT61" s="105" t="str">
        <f t="shared" ref="HT61:HT67" si="408">IF(HX61="","",IF(ISERROR(MID(HX61,FIND("male,",HX61)+6,(FIND(")",HX61)-(FIND("male,",HX61)+6))))=TRUE,"missing/error",MID(HX61,FIND("male,",HX61)+6,(FIND(")",HX61)-(FIND("male,",HX61)+6)))))</f>
        <v/>
      </c>
      <c r="HU61" s="106" t="str">
        <f t="shared" ref="HU61:HU67" si="409">IF(HQ61="","",(MID(HQ61,(SEARCH("^^",SUBSTITUTE(HQ61," ","^^",LEN(HQ61)-LEN(SUBSTITUTE(HQ61," ","")))))+1,99)&amp;"_"&amp;LEFT(HQ61,FIND(" ",HQ61)-1)&amp;"_"&amp;HR61))</f>
        <v/>
      </c>
      <c r="HW61" s="98"/>
      <c r="HX61" s="98"/>
      <c r="HY61" s="99" t="str">
        <f t="shared" ref="HY61:HY67" si="410">IF(IC61="","",HY$3)</f>
        <v/>
      </c>
      <c r="HZ61" s="100" t="str">
        <f t="shared" ref="HZ61:HZ67" si="411">IF(IC61="","",HY$1)</f>
        <v/>
      </c>
      <c r="IA61" s="101" t="str">
        <f t="shared" ref="IA61:IA67" si="412">IF(IC61="","",HY$2)</f>
        <v/>
      </c>
      <c r="IB61" s="101" t="str">
        <f t="shared" ref="IB61:IB67" si="413">IF(IC61="","",HY$3)</f>
        <v/>
      </c>
      <c r="IC61" s="102" t="str">
        <f t="shared" ref="IC61:IC67" si="414">IF(IJ61="","",IF(ISNUMBER(SEARCH(":",IJ61)),MID(IJ61,FIND(":",IJ61)+2,FIND("(",IJ61)-FIND(":",IJ61)-3),LEFT(IJ61,FIND("(",IJ61)-2)))</f>
        <v/>
      </c>
      <c r="ID61" s="103" t="str">
        <f t="shared" ref="ID61:ID67" si="415">IF(IJ61="","",MID(IJ61,FIND("(",IJ61)+1,4))</f>
        <v/>
      </c>
      <c r="IE61" s="104" t="str">
        <f t="shared" ref="IE61:IE67" si="416">IF(ISNUMBER(SEARCH("*female*",IJ61)),"female",IF(ISNUMBER(SEARCH("*male*",IJ61)),"male",""))</f>
        <v/>
      </c>
      <c r="IF61" s="105" t="str">
        <f t="shared" ref="IF61:IF67" si="417">IF(IJ61="","",IF(ISERROR(MID(IJ61,FIND("male,",IJ61)+6,(FIND(")",IJ61)-(FIND("male,",IJ61)+6))))=TRUE,"missing/error",MID(IJ61,FIND("male,",IJ61)+6,(FIND(")",IJ61)-(FIND("male,",IJ61)+6)))))</f>
        <v/>
      </c>
      <c r="IG61" s="106" t="str">
        <f t="shared" ref="IG61:IG67" si="418">IF(IC61="","",(MID(IC61,(SEARCH("^^",SUBSTITUTE(IC61," ","^^",LEN(IC61)-LEN(SUBSTITUTE(IC61," ","")))))+1,99)&amp;"_"&amp;LEFT(IC61,FIND(" ",IC61)-1)&amp;"_"&amp;ID61))</f>
        <v/>
      </c>
      <c r="II61" s="98"/>
      <c r="IJ61" s="98"/>
      <c r="IK61" s="99" t="str">
        <f t="shared" ref="IK61:IK67" si="419">IF(IO61="","",IK$3)</f>
        <v/>
      </c>
      <c r="IL61" s="100" t="str">
        <f t="shared" ref="IL61:IL67" si="420">IF(IO61="","",IK$1)</f>
        <v/>
      </c>
      <c r="IM61" s="101" t="str">
        <f t="shared" ref="IM61:IM67" si="421">IF(IO61="","",IK$2)</f>
        <v/>
      </c>
      <c r="IN61" s="101" t="str">
        <f t="shared" ref="IN61:IN67" si="422">IF(IO61="","",IK$3)</f>
        <v/>
      </c>
      <c r="IO61" s="102" t="str">
        <f t="shared" ref="IO61:IO67" si="423">IF(IV61="","",IF(ISNUMBER(SEARCH(":",IV61)),MID(IV61,FIND(":",IV61)+2,FIND("(",IV61)-FIND(":",IV61)-3),LEFT(IV61,FIND("(",IV61)-2)))</f>
        <v/>
      </c>
      <c r="IP61" s="103" t="str">
        <f t="shared" ref="IP61:IP67" si="424">IF(IV61="","",MID(IV61,FIND("(",IV61)+1,4))</f>
        <v/>
      </c>
      <c r="IQ61" s="104" t="str">
        <f t="shared" ref="IQ61:IQ67" si="425">IF(ISNUMBER(SEARCH("*female*",IV61)),"female",IF(ISNUMBER(SEARCH("*male*",IV61)),"male",""))</f>
        <v/>
      </c>
      <c r="IR61" s="105" t="str">
        <f t="shared" ref="IR61:IR67" si="426">IF(IV61="","",IF(ISERROR(MID(IV61,FIND("male,",IV61)+6,(FIND(")",IV61)-(FIND("male,",IV61)+6))))=TRUE,"missing/error",MID(IV61,FIND("male,",IV61)+6,(FIND(")",IV61)-(FIND("male,",IV61)+6)))))</f>
        <v/>
      </c>
      <c r="IS61" s="106" t="str">
        <f t="shared" ref="IS61:IS67" si="427">IF(IO61="","",(MID(IO61,(SEARCH("^^",SUBSTITUTE(IO61," ","^^",LEN(IO61)-LEN(SUBSTITUTE(IO61," ","")))))+1,99)&amp;"_"&amp;LEFT(IO61,FIND(" ",IO61)-1)&amp;"_"&amp;IP61))</f>
        <v/>
      </c>
      <c r="IU61" s="98"/>
      <c r="IV61" s="98"/>
      <c r="IW61" s="99" t="str">
        <f t="shared" ref="IW61:IW67" si="428">IF(JA61="","",IW$3)</f>
        <v/>
      </c>
      <c r="IX61" s="100" t="str">
        <f t="shared" ref="IX61:IX67" si="429">IF(JA61="","",IW$1)</f>
        <v/>
      </c>
      <c r="IY61" s="101" t="str">
        <f t="shared" ref="IY61:IY67" si="430">IF(JA61="","",IW$2)</f>
        <v/>
      </c>
      <c r="IZ61" s="101" t="str">
        <f t="shared" ref="IZ61:IZ67" si="431">IF(JA61="","",IW$3)</f>
        <v/>
      </c>
      <c r="JA61" s="102" t="str">
        <f t="shared" ref="JA61:JA67" si="432">IF(JH61="","",IF(ISNUMBER(SEARCH(":",JH61)),MID(JH61,FIND(":",JH61)+2,FIND("(",JH61)-FIND(":",JH61)-3),LEFT(JH61,FIND("(",JH61)-2)))</f>
        <v/>
      </c>
      <c r="JB61" s="103" t="str">
        <f t="shared" ref="JB61:JB67" si="433">IF(JH61="","",MID(JH61,FIND("(",JH61)+1,4))</f>
        <v/>
      </c>
      <c r="JC61" s="104" t="str">
        <f t="shared" ref="JC61:JC67" si="434">IF(ISNUMBER(SEARCH("*female*",JH61)),"female",IF(ISNUMBER(SEARCH("*male*",JH61)),"male",""))</f>
        <v/>
      </c>
      <c r="JD61" s="105" t="str">
        <f t="shared" ref="JD61:JD67" si="435">IF(JH61="","",IF(ISERROR(MID(JH61,FIND("male,",JH61)+6,(FIND(")",JH61)-(FIND("male,",JH61)+6))))=TRUE,"missing/error",MID(JH61,FIND("male,",JH61)+6,(FIND(")",JH61)-(FIND("male,",JH61)+6)))))</f>
        <v/>
      </c>
      <c r="JE61" s="106" t="str">
        <f t="shared" ref="JE61:JE67" si="436">IF(JA61="","",(MID(JA61,(SEARCH("^^",SUBSTITUTE(JA61," ","^^",LEN(JA61)-LEN(SUBSTITUTE(JA61," ","")))))+1,99)&amp;"_"&amp;LEFT(JA61,FIND(" ",JA61)-1)&amp;"_"&amp;JB61))</f>
        <v/>
      </c>
      <c r="JG61" s="98"/>
      <c r="JH61" s="98"/>
      <c r="JI61" s="99" t="str">
        <f t="shared" ref="JI61:JI67" si="437">IF(JM61="","",JI$3)</f>
        <v/>
      </c>
      <c r="JJ61" s="100" t="str">
        <f t="shared" ref="JJ61:JJ67" si="438">IF(JM61="","",JI$1)</f>
        <v/>
      </c>
      <c r="JK61" s="101" t="str">
        <f t="shared" ref="JK61:JK67" si="439">IF(JM61="","",JI$2)</f>
        <v/>
      </c>
      <c r="JL61" s="101" t="str">
        <f t="shared" ref="JL61:JL67" si="440">IF(JM61="","",JI$3)</f>
        <v/>
      </c>
      <c r="JM61" s="102" t="str">
        <f t="shared" ref="JM61:JM67" si="441">IF(JT61="","",IF(ISNUMBER(SEARCH(":",JT61)),MID(JT61,FIND(":",JT61)+2,FIND("(",JT61)-FIND(":",JT61)-3),LEFT(JT61,FIND("(",JT61)-2)))</f>
        <v/>
      </c>
      <c r="JN61" s="103" t="str">
        <f t="shared" ref="JN61:JN67" si="442">IF(JT61="","",MID(JT61,FIND("(",JT61)+1,4))</f>
        <v/>
      </c>
      <c r="JO61" s="104" t="str">
        <f t="shared" ref="JO61:JO67" si="443">IF(ISNUMBER(SEARCH("*female*",JT61)),"female",IF(ISNUMBER(SEARCH("*male*",JT61)),"male",""))</f>
        <v/>
      </c>
      <c r="JP61" s="105" t="str">
        <f t="shared" ref="JP61:JP67" si="444">IF(JT61="","",IF(ISERROR(MID(JT61,FIND("male,",JT61)+6,(FIND(")",JT61)-(FIND("male,",JT61)+6))))=TRUE,"missing/error",MID(JT61,FIND("male,",JT61)+6,(FIND(")",JT61)-(FIND("male,",JT61)+6)))))</f>
        <v/>
      </c>
      <c r="JQ61" s="106" t="str">
        <f t="shared" ref="JQ61:JQ67" si="445">IF(JM61="","",(MID(JM61,(SEARCH("^^",SUBSTITUTE(JM61," ","^^",LEN(JM61)-LEN(SUBSTITUTE(JM61," ","")))))+1,99)&amp;"_"&amp;LEFT(JM61,FIND(" ",JM61)-1)&amp;"_"&amp;JN61))</f>
        <v/>
      </c>
      <c r="JS61" s="98"/>
      <c r="JT61" s="98"/>
      <c r="JU61" s="99" t="str">
        <f t="shared" ref="JU61:JU67" si="446">IF(JY61="","",JU$3)</f>
        <v/>
      </c>
      <c r="JV61" s="100" t="str">
        <f t="shared" ref="JV61:JV67" si="447">IF(JY61="","",JU$1)</f>
        <v/>
      </c>
      <c r="JW61" s="101" t="str">
        <f t="shared" ref="JW61:JW67" si="448">IF(JY61="","",JU$2)</f>
        <v/>
      </c>
      <c r="JX61" s="101" t="str">
        <f t="shared" ref="JX61:JX67" si="449">IF(JY61="","",JU$3)</f>
        <v/>
      </c>
      <c r="JY61" s="102" t="str">
        <f t="shared" ref="JY61:JY67" si="450">IF(KF61="","",IF(ISNUMBER(SEARCH(":",KF61)),MID(KF61,FIND(":",KF61)+2,FIND("(",KF61)-FIND(":",KF61)-3),LEFT(KF61,FIND("(",KF61)-2)))</f>
        <v/>
      </c>
      <c r="JZ61" s="103" t="str">
        <f t="shared" ref="JZ61:JZ67" si="451">IF(KF61="","",MID(KF61,FIND("(",KF61)+1,4))</f>
        <v/>
      </c>
      <c r="KA61" s="104" t="str">
        <f t="shared" ref="KA61:KA67" si="452">IF(ISNUMBER(SEARCH("*female*",KF61)),"female",IF(ISNUMBER(SEARCH("*male*",KF61)),"male",""))</f>
        <v/>
      </c>
      <c r="KB61" s="105" t="str">
        <f t="shared" ref="KB61:KB67" si="453">IF(KF61="","",IF(ISERROR(MID(KF61,FIND("male,",KF61)+6,(FIND(")",KF61)-(FIND("male,",KF61)+6))))=TRUE,"missing/error",MID(KF61,FIND("male,",KF61)+6,(FIND(")",KF61)-(FIND("male,",KF61)+6)))))</f>
        <v/>
      </c>
      <c r="KC61" s="106" t="str">
        <f t="shared" ref="KC61:KC67" si="454">IF(JY61="","",(MID(JY61,(SEARCH("^^",SUBSTITUTE(JY61," ","^^",LEN(JY61)-LEN(SUBSTITUTE(JY61," ","")))))+1,99)&amp;"_"&amp;LEFT(JY61,FIND(" ",JY61)-1)&amp;"_"&amp;JZ61))</f>
        <v/>
      </c>
      <c r="KE61" s="98"/>
      <c r="KF61" s="98"/>
    </row>
    <row r="62" spans="1:292" ht="13.5" customHeight="1" x14ac:dyDescent="0.25">
      <c r="A62" s="16"/>
      <c r="B62" s="98" t="s">
        <v>1065</v>
      </c>
      <c r="C62" s="98"/>
      <c r="E62" s="99"/>
      <c r="F62" s="100"/>
      <c r="G62" s="101"/>
      <c r="H62" s="101"/>
      <c r="I62" s="102"/>
      <c r="J62" s="103"/>
      <c r="K62" s="104"/>
      <c r="L62" s="105"/>
      <c r="M62" s="106"/>
      <c r="O62" s="98"/>
      <c r="P62" s="98"/>
      <c r="Q62" s="99"/>
      <c r="R62" s="100"/>
      <c r="S62" s="101"/>
      <c r="T62" s="101"/>
      <c r="U62" s="102"/>
      <c r="V62" s="103"/>
      <c r="W62" s="104"/>
      <c r="X62" s="105"/>
      <c r="Y62" s="106"/>
      <c r="AA62" s="98"/>
      <c r="AB62" s="229"/>
      <c r="AC62" s="99"/>
      <c r="AD62" s="100"/>
      <c r="AE62" s="101"/>
      <c r="AF62" s="101"/>
      <c r="AG62" s="102"/>
      <c r="AH62" s="103"/>
      <c r="AI62" s="104"/>
      <c r="AJ62" s="105"/>
      <c r="AK62" s="106"/>
      <c r="AM62" s="98"/>
      <c r="AN62" s="98"/>
      <c r="AO62" s="99"/>
      <c r="AP62" s="100"/>
      <c r="AQ62" s="101"/>
      <c r="AR62" s="101"/>
      <c r="AS62" s="102"/>
      <c r="AT62" s="103"/>
      <c r="AU62" s="104"/>
      <c r="AV62" s="105"/>
      <c r="AW62" s="106"/>
      <c r="AY62" s="98"/>
      <c r="AZ62" s="98"/>
      <c r="BA62" s="99">
        <f t="shared" si="235"/>
        <v>45291</v>
      </c>
      <c r="BB62" s="100" t="str">
        <f t="shared" si="236"/>
        <v>Varadkar II</v>
      </c>
      <c r="BC62" s="101">
        <f t="shared" si="237"/>
        <v>44912</v>
      </c>
      <c r="BD62" s="101">
        <f t="shared" si="238"/>
        <v>45291</v>
      </c>
      <c r="BE62" s="102" t="str">
        <f t="shared" si="239"/>
        <v>Darragh O'Brien</v>
      </c>
      <c r="BF62" s="103" t="str">
        <f t="shared" si="240"/>
        <v>1974</v>
      </c>
      <c r="BG62" s="104" t="str">
        <f t="shared" si="241"/>
        <v>male</v>
      </c>
      <c r="BH62" s="105" t="str">
        <f t="shared" si="242"/>
        <v>ie_ff01</v>
      </c>
      <c r="BI62" s="106" t="str">
        <f t="shared" si="243"/>
        <v>O'Brien_Darragh_1974</v>
      </c>
      <c r="BK62" s="98"/>
      <c r="BL62" s="98" t="s">
        <v>1047</v>
      </c>
      <c r="BM62" s="99"/>
      <c r="BN62" s="100"/>
      <c r="BO62" s="101"/>
      <c r="BP62" s="101"/>
      <c r="BQ62" s="102"/>
      <c r="BR62" s="103"/>
      <c r="BS62" s="104"/>
      <c r="BT62" s="105"/>
      <c r="BU62" s="106"/>
      <c r="BW62" s="98"/>
      <c r="BX62" s="98"/>
      <c r="BY62" s="99"/>
      <c r="BZ62" s="100"/>
      <c r="CA62" s="101"/>
      <c r="CB62" s="101"/>
      <c r="CC62" s="102"/>
      <c r="CD62" s="103"/>
      <c r="CE62" s="104"/>
      <c r="CF62" s="105"/>
      <c r="CG62" s="106"/>
      <c r="CI62" s="98"/>
      <c r="CJ62" s="98"/>
      <c r="CK62" s="99"/>
      <c r="CL62" s="100"/>
      <c r="CM62" s="101"/>
      <c r="CN62" s="101"/>
      <c r="CO62" s="102"/>
      <c r="CP62" s="103"/>
      <c r="CQ62" s="104"/>
      <c r="CR62" s="105"/>
      <c r="CS62" s="106"/>
      <c r="CU62" s="98"/>
      <c r="CV62" s="98"/>
      <c r="CW62" s="99"/>
      <c r="CX62" s="100"/>
      <c r="CY62" s="101"/>
      <c r="CZ62" s="101"/>
      <c r="DA62" s="102"/>
      <c r="DB62" s="103"/>
      <c r="DC62" s="104"/>
      <c r="DD62" s="105"/>
      <c r="DE62" s="106"/>
      <c r="DG62" s="98"/>
      <c r="DH62" s="98"/>
      <c r="DI62" s="99"/>
      <c r="DJ62" s="100"/>
      <c r="DK62" s="101"/>
      <c r="DL62" s="101"/>
      <c r="DM62" s="102"/>
      <c r="DN62" s="103"/>
      <c r="DO62" s="104"/>
      <c r="DP62" s="105"/>
      <c r="DQ62" s="106"/>
      <c r="DS62" s="98"/>
      <c r="DT62" s="98"/>
      <c r="DU62" s="99"/>
      <c r="DV62" s="100"/>
      <c r="DW62" s="101"/>
      <c r="DX62" s="101"/>
      <c r="DY62" s="102"/>
      <c r="DZ62" s="103"/>
      <c r="EA62" s="104"/>
      <c r="EB62" s="105"/>
      <c r="EC62" s="106"/>
      <c r="EE62" s="98"/>
      <c r="EF62" s="98"/>
      <c r="EG62" s="99"/>
      <c r="EH62" s="100"/>
      <c r="EI62" s="101"/>
      <c r="EJ62" s="101"/>
      <c r="EK62" s="102"/>
      <c r="EL62" s="103"/>
      <c r="EM62" s="104"/>
      <c r="EN62" s="105"/>
      <c r="EO62" s="106"/>
      <c r="EQ62" s="98"/>
      <c r="ER62" s="98"/>
      <c r="ES62" s="99"/>
      <c r="ET62" s="100"/>
      <c r="EU62" s="101"/>
      <c r="EV62" s="101"/>
      <c r="EW62" s="102"/>
      <c r="EX62" s="103"/>
      <c r="EY62" s="104"/>
      <c r="EZ62" s="105"/>
      <c r="FA62" s="106"/>
      <c r="FC62" s="98"/>
      <c r="FD62" s="98"/>
      <c r="FE62" s="99"/>
      <c r="FF62" s="100"/>
      <c r="FG62" s="101"/>
      <c r="FH62" s="101"/>
      <c r="FI62" s="102"/>
      <c r="FJ62" s="103"/>
      <c r="FK62" s="104"/>
      <c r="FL62" s="105"/>
      <c r="FM62" s="106"/>
      <c r="FO62" s="98"/>
      <c r="FP62" s="98"/>
      <c r="FQ62" s="99"/>
      <c r="FR62" s="100"/>
      <c r="FS62" s="101"/>
      <c r="FT62" s="101"/>
      <c r="FU62" s="102"/>
      <c r="FV62" s="103"/>
      <c r="FW62" s="104"/>
      <c r="FX62" s="105"/>
      <c r="FY62" s="106"/>
      <c r="GA62" s="98"/>
      <c r="GB62" s="98"/>
      <c r="GC62" s="99"/>
      <c r="GD62" s="100"/>
      <c r="GE62" s="101"/>
      <c r="GF62" s="101"/>
      <c r="GG62" s="102"/>
      <c r="GH62" s="103"/>
      <c r="GI62" s="104"/>
      <c r="GJ62" s="105"/>
      <c r="GK62" s="106"/>
      <c r="GM62" s="98"/>
      <c r="GN62" s="98"/>
      <c r="GO62" s="99"/>
      <c r="GP62" s="100"/>
      <c r="GQ62" s="101"/>
      <c r="GR62" s="101"/>
      <c r="GS62" s="102"/>
      <c r="GT62" s="103"/>
      <c r="GU62" s="104"/>
      <c r="GV62" s="105"/>
      <c r="GW62" s="106"/>
      <c r="GY62" s="98"/>
      <c r="GZ62" s="98"/>
      <c r="HA62" s="99"/>
      <c r="HB62" s="100"/>
      <c r="HC62" s="101"/>
      <c r="HD62" s="101"/>
      <c r="HE62" s="102"/>
      <c r="HF62" s="103"/>
      <c r="HG62" s="104"/>
      <c r="HH62" s="105"/>
      <c r="HI62" s="106"/>
      <c r="HK62" s="98"/>
      <c r="HL62" s="98"/>
      <c r="HM62" s="99"/>
      <c r="HN62" s="100"/>
      <c r="HO62" s="101"/>
      <c r="HP62" s="101"/>
      <c r="HQ62" s="102"/>
      <c r="HR62" s="103"/>
      <c r="HS62" s="104"/>
      <c r="HT62" s="105"/>
      <c r="HU62" s="106"/>
      <c r="HW62" s="98"/>
      <c r="HX62" s="98"/>
      <c r="HY62" s="99"/>
      <c r="HZ62" s="100"/>
      <c r="IA62" s="101"/>
      <c r="IB62" s="101"/>
      <c r="IC62" s="102"/>
      <c r="ID62" s="103"/>
      <c r="IE62" s="104"/>
      <c r="IF62" s="105"/>
      <c r="IG62" s="106"/>
      <c r="II62" s="98"/>
      <c r="IJ62" s="98"/>
      <c r="IK62" s="99"/>
      <c r="IL62" s="100"/>
      <c r="IM62" s="101"/>
      <c r="IN62" s="101"/>
      <c r="IO62" s="102"/>
      <c r="IP62" s="103"/>
      <c r="IQ62" s="104"/>
      <c r="IR62" s="105"/>
      <c r="IS62" s="106"/>
      <c r="IU62" s="98"/>
      <c r="IV62" s="98"/>
      <c r="IW62" s="99"/>
      <c r="IX62" s="100"/>
      <c r="IY62" s="101"/>
      <c r="IZ62" s="101"/>
      <c r="JA62" s="102"/>
      <c r="JB62" s="103"/>
      <c r="JC62" s="104"/>
      <c r="JD62" s="105"/>
      <c r="JE62" s="106"/>
      <c r="JG62" s="98"/>
      <c r="JH62" s="98"/>
      <c r="JI62" s="99"/>
      <c r="JJ62" s="100"/>
      <c r="JK62" s="101"/>
      <c r="JL62" s="101"/>
      <c r="JM62" s="102"/>
      <c r="JN62" s="103"/>
      <c r="JO62" s="104"/>
      <c r="JP62" s="105"/>
      <c r="JQ62" s="106"/>
      <c r="JS62" s="98"/>
      <c r="JT62" s="98"/>
      <c r="JU62" s="99"/>
      <c r="JV62" s="100"/>
      <c r="JW62" s="101"/>
      <c r="JX62" s="101"/>
      <c r="JY62" s="102"/>
      <c r="JZ62" s="103"/>
      <c r="KA62" s="104"/>
      <c r="KB62" s="105"/>
      <c r="KC62" s="106"/>
      <c r="KE62" s="98"/>
      <c r="KF62" s="98"/>
    </row>
    <row r="63" spans="1:292" ht="13.5" customHeight="1" x14ac:dyDescent="0.25">
      <c r="A63" s="16"/>
      <c r="B63" s="98" t="s">
        <v>929</v>
      </c>
      <c r="D63" s="229"/>
      <c r="E63" s="99" t="str">
        <f t="shared" si="253"/>
        <v/>
      </c>
      <c r="F63" s="100" t="str">
        <f t="shared" si="254"/>
        <v/>
      </c>
      <c r="G63" s="101" t="str">
        <f t="shared" si="263"/>
        <v/>
      </c>
      <c r="H63" s="101" t="str">
        <f t="shared" si="262"/>
        <v/>
      </c>
      <c r="I63" s="102" t="str">
        <f t="shared" si="255"/>
        <v/>
      </c>
      <c r="J63" s="103" t="str">
        <f t="shared" si="256"/>
        <v/>
      </c>
      <c r="K63" s="104" t="str">
        <f t="shared" si="257"/>
        <v/>
      </c>
      <c r="L63" s="105" t="str">
        <f t="shared" si="264"/>
        <v/>
      </c>
      <c r="M63" s="106" t="str">
        <f t="shared" si="258"/>
        <v/>
      </c>
      <c r="O63" s="98"/>
      <c r="P63" s="229"/>
      <c r="Q63" s="99" t="str">
        <f t="shared" si="265"/>
        <v/>
      </c>
      <c r="R63" s="100" t="str">
        <f t="shared" si="266"/>
        <v/>
      </c>
      <c r="S63" s="101" t="str">
        <f t="shared" si="267"/>
        <v/>
      </c>
      <c r="T63" s="101" t="str">
        <f t="shared" si="268"/>
        <v/>
      </c>
      <c r="U63" s="102" t="str">
        <f t="shared" si="269"/>
        <v/>
      </c>
      <c r="V63" s="103" t="str">
        <f t="shared" si="270"/>
        <v/>
      </c>
      <c r="W63" s="104" t="str">
        <f t="shared" si="271"/>
        <v/>
      </c>
      <c r="X63" s="105" t="str">
        <f t="shared" si="249"/>
        <v/>
      </c>
      <c r="Y63" s="106" t="str">
        <f t="shared" si="272"/>
        <v/>
      </c>
      <c r="AA63" s="98"/>
      <c r="AB63" s="98"/>
      <c r="AC63" s="99" t="str">
        <f t="shared" si="273"/>
        <v/>
      </c>
      <c r="AD63" s="100" t="str">
        <f t="shared" si="274"/>
        <v/>
      </c>
      <c r="AE63" s="101" t="str">
        <f t="shared" si="275"/>
        <v/>
      </c>
      <c r="AF63" s="101" t="str">
        <f t="shared" si="276"/>
        <v/>
      </c>
      <c r="AG63" s="102" t="str">
        <f t="shared" si="250"/>
        <v/>
      </c>
      <c r="AH63" s="103" t="str">
        <f t="shared" si="277"/>
        <v/>
      </c>
      <c r="AI63" s="104" t="str">
        <f t="shared" si="278"/>
        <v/>
      </c>
      <c r="AJ63" s="105" t="str">
        <f t="shared" si="251"/>
        <v/>
      </c>
      <c r="AK63" s="106" t="str">
        <f t="shared" si="252"/>
        <v/>
      </c>
      <c r="AM63" s="98"/>
      <c r="AN63" s="98"/>
      <c r="AO63" s="99" t="str">
        <f t="shared" si="12"/>
        <v/>
      </c>
      <c r="AP63" s="100" t="str">
        <f t="shared" si="279"/>
        <v/>
      </c>
      <c r="AQ63" s="101" t="str">
        <f t="shared" si="13"/>
        <v/>
      </c>
      <c r="AR63" s="101" t="str">
        <f t="shared" si="14"/>
        <v/>
      </c>
      <c r="AS63" s="102" t="str">
        <f t="shared" si="280"/>
        <v/>
      </c>
      <c r="AT63" s="103" t="str">
        <f t="shared" si="281"/>
        <v/>
      </c>
      <c r="AU63" s="104" t="str">
        <f t="shared" si="282"/>
        <v/>
      </c>
      <c r="AV63" s="105" t="str">
        <f t="shared" si="283"/>
        <v/>
      </c>
      <c r="AW63" s="106" t="str">
        <f t="shared" si="284"/>
        <v/>
      </c>
      <c r="AY63" s="98"/>
      <c r="AZ63" s="98"/>
      <c r="BA63" s="99" t="str">
        <f t="shared" si="235"/>
        <v/>
      </c>
      <c r="BB63" s="100" t="str">
        <f t="shared" si="236"/>
        <v/>
      </c>
      <c r="BC63" s="101" t="str">
        <f t="shared" si="237"/>
        <v/>
      </c>
      <c r="BD63" s="101" t="str">
        <f t="shared" si="238"/>
        <v/>
      </c>
      <c r="BE63" s="102" t="str">
        <f t="shared" si="239"/>
        <v/>
      </c>
      <c r="BF63" s="103" t="str">
        <f t="shared" si="240"/>
        <v/>
      </c>
      <c r="BG63" s="104" t="str">
        <f t="shared" si="241"/>
        <v/>
      </c>
      <c r="BH63" s="105" t="str">
        <f t="shared" si="242"/>
        <v/>
      </c>
      <c r="BI63" s="106" t="str">
        <f t="shared" si="243"/>
        <v/>
      </c>
      <c r="BK63" s="98"/>
      <c r="BL63" s="98"/>
      <c r="BM63" s="99" t="str">
        <f t="shared" si="285"/>
        <v/>
      </c>
      <c r="BN63" s="100" t="str">
        <f t="shared" si="286"/>
        <v/>
      </c>
      <c r="BO63" s="101" t="str">
        <f t="shared" si="287"/>
        <v/>
      </c>
      <c r="BP63" s="101" t="str">
        <f t="shared" si="288"/>
        <v/>
      </c>
      <c r="BQ63" s="102" t="str">
        <f t="shared" si="289"/>
        <v/>
      </c>
      <c r="BR63" s="103" t="str">
        <f t="shared" si="290"/>
        <v/>
      </c>
      <c r="BS63" s="104" t="str">
        <f t="shared" si="291"/>
        <v/>
      </c>
      <c r="BT63" s="105" t="str">
        <f t="shared" si="292"/>
        <v/>
      </c>
      <c r="BU63" s="106" t="str">
        <f t="shared" si="293"/>
        <v/>
      </c>
      <c r="BW63" s="98"/>
      <c r="BX63" s="98"/>
      <c r="BY63" s="99" t="str">
        <f t="shared" si="294"/>
        <v/>
      </c>
      <c r="BZ63" s="100" t="str">
        <f t="shared" si="295"/>
        <v/>
      </c>
      <c r="CA63" s="101" t="str">
        <f t="shared" si="296"/>
        <v/>
      </c>
      <c r="CB63" s="101" t="str">
        <f t="shared" si="297"/>
        <v/>
      </c>
      <c r="CC63" s="102" t="str">
        <f t="shared" si="298"/>
        <v/>
      </c>
      <c r="CD63" s="103" t="str">
        <f t="shared" si="299"/>
        <v/>
      </c>
      <c r="CE63" s="104" t="str">
        <f t="shared" si="300"/>
        <v/>
      </c>
      <c r="CF63" s="105" t="str">
        <f t="shared" si="301"/>
        <v/>
      </c>
      <c r="CG63" s="106" t="str">
        <f t="shared" si="302"/>
        <v/>
      </c>
      <c r="CI63" s="98"/>
      <c r="CJ63" s="98"/>
      <c r="CK63" s="99" t="str">
        <f t="shared" si="303"/>
        <v/>
      </c>
      <c r="CL63" s="100" t="str">
        <f t="shared" si="304"/>
        <v/>
      </c>
      <c r="CM63" s="101" t="str">
        <f t="shared" si="305"/>
        <v/>
      </c>
      <c r="CN63" s="101" t="str">
        <f t="shared" si="306"/>
        <v/>
      </c>
      <c r="CO63" s="102" t="str">
        <f t="shared" si="307"/>
        <v/>
      </c>
      <c r="CP63" s="103" t="str">
        <f t="shared" si="308"/>
        <v/>
      </c>
      <c r="CQ63" s="104" t="str">
        <f t="shared" si="309"/>
        <v/>
      </c>
      <c r="CR63" s="105" t="str">
        <f t="shared" si="310"/>
        <v/>
      </c>
      <c r="CS63" s="106" t="str">
        <f t="shared" si="311"/>
        <v/>
      </c>
      <c r="CU63" s="98"/>
      <c r="CV63" s="98"/>
      <c r="CW63" s="99" t="str">
        <f t="shared" si="312"/>
        <v/>
      </c>
      <c r="CX63" s="100" t="str">
        <f t="shared" si="313"/>
        <v/>
      </c>
      <c r="CY63" s="101" t="str">
        <f t="shared" si="314"/>
        <v/>
      </c>
      <c r="CZ63" s="101" t="str">
        <f t="shared" si="315"/>
        <v/>
      </c>
      <c r="DA63" s="102" t="str">
        <f t="shared" si="316"/>
        <v/>
      </c>
      <c r="DB63" s="103" t="str">
        <f t="shared" si="317"/>
        <v/>
      </c>
      <c r="DC63" s="104" t="str">
        <f t="shared" si="318"/>
        <v/>
      </c>
      <c r="DD63" s="105" t="str">
        <f t="shared" si="319"/>
        <v/>
      </c>
      <c r="DE63" s="106" t="str">
        <f t="shared" si="320"/>
        <v/>
      </c>
      <c r="DG63" s="98"/>
      <c r="DH63" s="98"/>
      <c r="DI63" s="99" t="str">
        <f t="shared" si="321"/>
        <v/>
      </c>
      <c r="DJ63" s="100" t="str">
        <f t="shared" si="322"/>
        <v/>
      </c>
      <c r="DK63" s="101" t="str">
        <f t="shared" si="323"/>
        <v/>
      </c>
      <c r="DL63" s="101" t="str">
        <f t="shared" si="324"/>
        <v/>
      </c>
      <c r="DM63" s="102" t="str">
        <f t="shared" si="325"/>
        <v/>
      </c>
      <c r="DN63" s="103" t="str">
        <f t="shared" si="326"/>
        <v/>
      </c>
      <c r="DO63" s="104" t="str">
        <f t="shared" si="327"/>
        <v/>
      </c>
      <c r="DP63" s="105" t="str">
        <f t="shared" si="328"/>
        <v/>
      </c>
      <c r="DQ63" s="106" t="str">
        <f t="shared" si="329"/>
        <v/>
      </c>
      <c r="DS63" s="98"/>
      <c r="DT63" s="98"/>
      <c r="DU63" s="99" t="str">
        <f t="shared" si="330"/>
        <v/>
      </c>
      <c r="DV63" s="100" t="str">
        <f t="shared" si="331"/>
        <v/>
      </c>
      <c r="DW63" s="101" t="str">
        <f t="shared" si="332"/>
        <v/>
      </c>
      <c r="DX63" s="101" t="str">
        <f t="shared" si="333"/>
        <v/>
      </c>
      <c r="DY63" s="102" t="str">
        <f t="shared" si="334"/>
        <v/>
      </c>
      <c r="DZ63" s="103" t="str">
        <f t="shared" si="335"/>
        <v/>
      </c>
      <c r="EA63" s="104" t="str">
        <f t="shared" si="336"/>
        <v/>
      </c>
      <c r="EB63" s="105" t="str">
        <f t="shared" si="337"/>
        <v/>
      </c>
      <c r="EC63" s="106" t="str">
        <f t="shared" si="338"/>
        <v/>
      </c>
      <c r="EE63" s="98"/>
      <c r="EF63" s="98"/>
      <c r="EG63" s="99" t="str">
        <f t="shared" si="339"/>
        <v/>
      </c>
      <c r="EH63" s="100" t="str">
        <f t="shared" si="340"/>
        <v/>
      </c>
      <c r="EI63" s="101" t="str">
        <f t="shared" si="341"/>
        <v/>
      </c>
      <c r="EJ63" s="101" t="str">
        <f t="shared" si="342"/>
        <v/>
      </c>
      <c r="EK63" s="102" t="str">
        <f t="shared" si="343"/>
        <v/>
      </c>
      <c r="EL63" s="103" t="str">
        <f t="shared" si="344"/>
        <v/>
      </c>
      <c r="EM63" s="104" t="str">
        <f t="shared" si="345"/>
        <v/>
      </c>
      <c r="EN63" s="105" t="str">
        <f t="shared" si="346"/>
        <v/>
      </c>
      <c r="EO63" s="106" t="str">
        <f t="shared" si="347"/>
        <v/>
      </c>
      <c r="EQ63" s="98"/>
      <c r="ER63" s="98"/>
      <c r="ES63" s="99" t="str">
        <f t="shared" si="348"/>
        <v/>
      </c>
      <c r="ET63" s="100" t="str">
        <f t="shared" si="349"/>
        <v/>
      </c>
      <c r="EU63" s="101" t="str">
        <f t="shared" si="350"/>
        <v/>
      </c>
      <c r="EV63" s="101" t="str">
        <f t="shared" si="351"/>
        <v/>
      </c>
      <c r="EW63" s="102" t="str">
        <f t="shared" si="352"/>
        <v/>
      </c>
      <c r="EX63" s="103" t="str">
        <f t="shared" si="353"/>
        <v/>
      </c>
      <c r="EY63" s="104" t="str">
        <f t="shared" si="354"/>
        <v/>
      </c>
      <c r="EZ63" s="105" t="str">
        <f t="shared" si="355"/>
        <v/>
      </c>
      <c r="FA63" s="106" t="str">
        <f t="shared" si="356"/>
        <v/>
      </c>
      <c r="FC63" s="98"/>
      <c r="FD63" s="98"/>
      <c r="FE63" s="99" t="str">
        <f t="shared" si="357"/>
        <v/>
      </c>
      <c r="FF63" s="100" t="str">
        <f t="shared" si="358"/>
        <v/>
      </c>
      <c r="FG63" s="101" t="str">
        <f t="shared" si="359"/>
        <v/>
      </c>
      <c r="FH63" s="101" t="str">
        <f t="shared" si="360"/>
        <v/>
      </c>
      <c r="FI63" s="102" t="str">
        <f t="shared" si="361"/>
        <v/>
      </c>
      <c r="FJ63" s="103" t="str">
        <f t="shared" si="362"/>
        <v/>
      </c>
      <c r="FK63" s="104" t="str">
        <f t="shared" si="363"/>
        <v/>
      </c>
      <c r="FL63" s="105" t="str">
        <f t="shared" si="364"/>
        <v/>
      </c>
      <c r="FM63" s="106" t="str">
        <f t="shared" si="365"/>
        <v/>
      </c>
      <c r="FO63" s="98"/>
      <c r="FP63" s="98"/>
      <c r="FQ63" s="99" t="str">
        <f>IF(FU63="","",#REF!)</f>
        <v/>
      </c>
      <c r="FR63" s="100" t="str">
        <f t="shared" si="366"/>
        <v/>
      </c>
      <c r="FS63" s="101" t="str">
        <f t="shared" si="367"/>
        <v/>
      </c>
      <c r="FT63" s="101" t="str">
        <f t="shared" si="368"/>
        <v/>
      </c>
      <c r="FU63" s="102" t="str">
        <f t="shared" si="369"/>
        <v/>
      </c>
      <c r="FV63" s="103" t="str">
        <f t="shared" si="370"/>
        <v/>
      </c>
      <c r="FW63" s="104" t="str">
        <f t="shared" si="371"/>
        <v/>
      </c>
      <c r="FX63" s="105" t="str">
        <f t="shared" si="372"/>
        <v/>
      </c>
      <c r="FY63" s="106" t="str">
        <f t="shared" si="373"/>
        <v/>
      </c>
      <c r="GA63" s="98"/>
      <c r="GB63" s="98"/>
      <c r="GC63" s="99" t="str">
        <f t="shared" si="374"/>
        <v/>
      </c>
      <c r="GD63" s="100" t="str">
        <f t="shared" si="375"/>
        <v/>
      </c>
      <c r="GE63" s="101" t="str">
        <f t="shared" si="376"/>
        <v/>
      </c>
      <c r="GF63" s="101" t="str">
        <f t="shared" si="377"/>
        <v/>
      </c>
      <c r="GG63" s="102" t="str">
        <f t="shared" si="378"/>
        <v/>
      </c>
      <c r="GH63" s="103" t="str">
        <f t="shared" si="379"/>
        <v/>
      </c>
      <c r="GI63" s="104" t="str">
        <f t="shared" si="380"/>
        <v/>
      </c>
      <c r="GJ63" s="105" t="str">
        <f t="shared" si="381"/>
        <v/>
      </c>
      <c r="GK63" s="106" t="str">
        <f t="shared" si="382"/>
        <v/>
      </c>
      <c r="GM63" s="98"/>
      <c r="GN63" s="98"/>
      <c r="GO63" s="99" t="str">
        <f t="shared" si="383"/>
        <v/>
      </c>
      <c r="GP63" s="100" t="str">
        <f t="shared" si="384"/>
        <v/>
      </c>
      <c r="GQ63" s="101" t="str">
        <f t="shared" si="385"/>
        <v/>
      </c>
      <c r="GR63" s="101" t="str">
        <f t="shared" si="386"/>
        <v/>
      </c>
      <c r="GS63" s="102" t="str">
        <f t="shared" si="387"/>
        <v/>
      </c>
      <c r="GT63" s="103" t="str">
        <f t="shared" si="388"/>
        <v/>
      </c>
      <c r="GU63" s="104" t="str">
        <f t="shared" si="389"/>
        <v/>
      </c>
      <c r="GV63" s="105" t="str">
        <f t="shared" si="390"/>
        <v/>
      </c>
      <c r="GW63" s="106" t="str">
        <f t="shared" si="391"/>
        <v/>
      </c>
      <c r="GY63" s="98"/>
      <c r="GZ63" s="98"/>
      <c r="HA63" s="99" t="str">
        <f t="shared" si="392"/>
        <v/>
      </c>
      <c r="HB63" s="100" t="str">
        <f t="shared" si="393"/>
        <v/>
      </c>
      <c r="HC63" s="101" t="str">
        <f t="shared" si="394"/>
        <v/>
      </c>
      <c r="HD63" s="101" t="str">
        <f t="shared" si="395"/>
        <v/>
      </c>
      <c r="HE63" s="102" t="str">
        <f t="shared" si="396"/>
        <v/>
      </c>
      <c r="HF63" s="103" t="str">
        <f t="shared" si="397"/>
        <v/>
      </c>
      <c r="HG63" s="104" t="str">
        <f t="shared" si="398"/>
        <v/>
      </c>
      <c r="HH63" s="105" t="str">
        <f t="shared" si="399"/>
        <v/>
      </c>
      <c r="HI63" s="106" t="str">
        <f t="shared" si="400"/>
        <v/>
      </c>
      <c r="HK63" s="98"/>
      <c r="HL63" s="98" t="s">
        <v>291</v>
      </c>
      <c r="HM63" s="99" t="str">
        <f t="shared" si="401"/>
        <v/>
      </c>
      <c r="HN63" s="100" t="str">
        <f t="shared" si="402"/>
        <v/>
      </c>
      <c r="HO63" s="101" t="str">
        <f t="shared" si="403"/>
        <v/>
      </c>
      <c r="HP63" s="101" t="str">
        <f t="shared" si="404"/>
        <v/>
      </c>
      <c r="HQ63" s="102" t="str">
        <f t="shared" si="405"/>
        <v/>
      </c>
      <c r="HR63" s="103" t="str">
        <f t="shared" si="406"/>
        <v/>
      </c>
      <c r="HS63" s="104" t="str">
        <f t="shared" si="407"/>
        <v/>
      </c>
      <c r="HT63" s="105" t="str">
        <f t="shared" si="408"/>
        <v/>
      </c>
      <c r="HU63" s="106" t="str">
        <f t="shared" si="409"/>
        <v/>
      </c>
      <c r="HW63" s="98"/>
      <c r="HX63" s="98"/>
      <c r="HY63" s="99" t="str">
        <f t="shared" si="410"/>
        <v/>
      </c>
      <c r="HZ63" s="100" t="str">
        <f t="shared" si="411"/>
        <v/>
      </c>
      <c r="IA63" s="101" t="str">
        <f t="shared" si="412"/>
        <v/>
      </c>
      <c r="IB63" s="101" t="str">
        <f t="shared" si="413"/>
        <v/>
      </c>
      <c r="IC63" s="102" t="str">
        <f t="shared" si="414"/>
        <v/>
      </c>
      <c r="ID63" s="103" t="str">
        <f t="shared" si="415"/>
        <v/>
      </c>
      <c r="IE63" s="104" t="str">
        <f t="shared" si="416"/>
        <v/>
      </c>
      <c r="IF63" s="105" t="str">
        <f t="shared" si="417"/>
        <v/>
      </c>
      <c r="IG63" s="106" t="str">
        <f t="shared" si="418"/>
        <v/>
      </c>
      <c r="II63" s="98"/>
      <c r="IJ63" s="98"/>
      <c r="IK63" s="99" t="str">
        <f t="shared" si="419"/>
        <v/>
      </c>
      <c r="IL63" s="100" t="str">
        <f t="shared" si="420"/>
        <v/>
      </c>
      <c r="IM63" s="101" t="str">
        <f t="shared" si="421"/>
        <v/>
      </c>
      <c r="IN63" s="101" t="str">
        <f t="shared" si="422"/>
        <v/>
      </c>
      <c r="IO63" s="102" t="str">
        <f t="shared" si="423"/>
        <v/>
      </c>
      <c r="IP63" s="103" t="str">
        <f t="shared" si="424"/>
        <v/>
      </c>
      <c r="IQ63" s="104" t="str">
        <f t="shared" si="425"/>
        <v/>
      </c>
      <c r="IR63" s="105" t="str">
        <f t="shared" si="426"/>
        <v/>
      </c>
      <c r="IS63" s="106" t="str">
        <f t="shared" si="427"/>
        <v/>
      </c>
      <c r="IU63" s="98"/>
      <c r="IV63" s="98"/>
      <c r="IW63" s="99" t="str">
        <f t="shared" si="428"/>
        <v/>
      </c>
      <c r="IX63" s="100" t="str">
        <f t="shared" si="429"/>
        <v/>
      </c>
      <c r="IY63" s="101" t="str">
        <f t="shared" si="430"/>
        <v/>
      </c>
      <c r="IZ63" s="101" t="str">
        <f t="shared" si="431"/>
        <v/>
      </c>
      <c r="JA63" s="102" t="str">
        <f t="shared" si="432"/>
        <v/>
      </c>
      <c r="JB63" s="103" t="str">
        <f t="shared" si="433"/>
        <v/>
      </c>
      <c r="JC63" s="104" t="str">
        <f t="shared" si="434"/>
        <v/>
      </c>
      <c r="JD63" s="105" t="str">
        <f t="shared" si="435"/>
        <v/>
      </c>
      <c r="JE63" s="106" t="str">
        <f t="shared" si="436"/>
        <v/>
      </c>
      <c r="JG63" s="98"/>
      <c r="JH63" s="98"/>
      <c r="JI63" s="99" t="str">
        <f t="shared" si="437"/>
        <v/>
      </c>
      <c r="JJ63" s="100" t="str">
        <f t="shared" si="438"/>
        <v/>
      </c>
      <c r="JK63" s="101" t="str">
        <f t="shared" si="439"/>
        <v/>
      </c>
      <c r="JL63" s="101" t="str">
        <f t="shared" si="440"/>
        <v/>
      </c>
      <c r="JM63" s="102" t="str">
        <f t="shared" si="441"/>
        <v/>
      </c>
      <c r="JN63" s="103" t="str">
        <f t="shared" si="442"/>
        <v/>
      </c>
      <c r="JO63" s="104" t="str">
        <f t="shared" si="443"/>
        <v/>
      </c>
      <c r="JP63" s="105" t="str">
        <f t="shared" si="444"/>
        <v/>
      </c>
      <c r="JQ63" s="106" t="str">
        <f t="shared" si="445"/>
        <v/>
      </c>
      <c r="JS63" s="98"/>
      <c r="JT63" s="98"/>
      <c r="JU63" s="99" t="str">
        <f t="shared" si="446"/>
        <v/>
      </c>
      <c r="JV63" s="100" t="str">
        <f t="shared" si="447"/>
        <v/>
      </c>
      <c r="JW63" s="101" t="str">
        <f t="shared" si="448"/>
        <v/>
      </c>
      <c r="JX63" s="101" t="str">
        <f t="shared" si="449"/>
        <v/>
      </c>
      <c r="JY63" s="102" t="str">
        <f t="shared" si="450"/>
        <v/>
      </c>
      <c r="JZ63" s="103" t="str">
        <f t="shared" si="451"/>
        <v/>
      </c>
      <c r="KA63" s="104" t="str">
        <f t="shared" si="452"/>
        <v/>
      </c>
      <c r="KB63" s="105" t="str">
        <f t="shared" si="453"/>
        <v/>
      </c>
      <c r="KC63" s="106" t="str">
        <f t="shared" si="454"/>
        <v/>
      </c>
      <c r="KE63" s="98"/>
      <c r="KF63" s="98"/>
    </row>
    <row r="64" spans="1:292" ht="13.5" customHeight="1" x14ac:dyDescent="0.25">
      <c r="A64" s="16"/>
      <c r="B64" s="98" t="s">
        <v>929</v>
      </c>
      <c r="D64" s="229"/>
      <c r="E64" s="99" t="str">
        <f t="shared" si="253"/>
        <v/>
      </c>
      <c r="F64" s="100" t="str">
        <f t="shared" si="254"/>
        <v/>
      </c>
      <c r="G64" s="101" t="str">
        <f t="shared" si="263"/>
        <v/>
      </c>
      <c r="H64" s="101" t="str">
        <f t="shared" si="262"/>
        <v/>
      </c>
      <c r="I64" s="102" t="str">
        <f t="shared" si="255"/>
        <v/>
      </c>
      <c r="J64" s="103" t="str">
        <f t="shared" si="256"/>
        <v/>
      </c>
      <c r="K64" s="104" t="str">
        <f t="shared" si="257"/>
        <v/>
      </c>
      <c r="L64" s="105" t="str">
        <f t="shared" si="264"/>
        <v/>
      </c>
      <c r="M64" s="106" t="str">
        <f t="shared" si="258"/>
        <v/>
      </c>
      <c r="O64" s="98"/>
      <c r="P64" s="229"/>
      <c r="Q64" s="99" t="str">
        <f t="shared" si="265"/>
        <v/>
      </c>
      <c r="R64" s="100" t="str">
        <f t="shared" si="266"/>
        <v/>
      </c>
      <c r="S64" s="101" t="str">
        <f t="shared" si="267"/>
        <v/>
      </c>
      <c r="T64" s="101" t="str">
        <f t="shared" si="268"/>
        <v/>
      </c>
      <c r="U64" s="102" t="str">
        <f t="shared" si="269"/>
        <v/>
      </c>
      <c r="V64" s="103" t="str">
        <f t="shared" si="270"/>
        <v/>
      </c>
      <c r="W64" s="104" t="str">
        <f t="shared" si="271"/>
        <v/>
      </c>
      <c r="X64" s="105" t="str">
        <f t="shared" si="249"/>
        <v/>
      </c>
      <c r="Y64" s="106" t="str">
        <f t="shared" si="272"/>
        <v/>
      </c>
      <c r="AA64" s="98"/>
      <c r="AB64" s="98"/>
      <c r="AC64" s="99" t="str">
        <f t="shared" si="273"/>
        <v/>
      </c>
      <c r="AD64" s="100" t="str">
        <f t="shared" si="274"/>
        <v/>
      </c>
      <c r="AE64" s="101" t="str">
        <f t="shared" si="275"/>
        <v/>
      </c>
      <c r="AF64" s="101" t="str">
        <f t="shared" si="276"/>
        <v/>
      </c>
      <c r="AG64" s="102" t="str">
        <f t="shared" si="250"/>
        <v/>
      </c>
      <c r="AH64" s="103" t="str">
        <f t="shared" si="277"/>
        <v/>
      </c>
      <c r="AI64" s="104" t="str">
        <f t="shared" si="278"/>
        <v/>
      </c>
      <c r="AJ64" s="105" t="str">
        <f t="shared" si="251"/>
        <v/>
      </c>
      <c r="AK64" s="106" t="str">
        <f t="shared" si="252"/>
        <v/>
      </c>
      <c r="AM64" s="98"/>
      <c r="AN64" s="98"/>
      <c r="AO64" s="99" t="str">
        <f t="shared" si="12"/>
        <v/>
      </c>
      <c r="AP64" s="100" t="str">
        <f t="shared" si="279"/>
        <v/>
      </c>
      <c r="AQ64" s="101" t="str">
        <f t="shared" si="13"/>
        <v/>
      </c>
      <c r="AR64" s="101" t="str">
        <f t="shared" si="14"/>
        <v/>
      </c>
      <c r="AS64" s="102" t="str">
        <f t="shared" si="280"/>
        <v/>
      </c>
      <c r="AT64" s="103" t="str">
        <f t="shared" si="281"/>
        <v/>
      </c>
      <c r="AU64" s="104" t="str">
        <f t="shared" si="282"/>
        <v/>
      </c>
      <c r="AV64" s="105" t="str">
        <f t="shared" si="283"/>
        <v/>
      </c>
      <c r="AW64" s="106" t="str">
        <f t="shared" si="284"/>
        <v/>
      </c>
      <c r="AY64" s="98"/>
      <c r="AZ64" s="98"/>
      <c r="BA64" s="99" t="str">
        <f t="shared" si="235"/>
        <v/>
      </c>
      <c r="BB64" s="100" t="str">
        <f t="shared" si="236"/>
        <v/>
      </c>
      <c r="BC64" s="101" t="str">
        <f t="shared" si="237"/>
        <v/>
      </c>
      <c r="BD64" s="101" t="str">
        <f t="shared" si="238"/>
        <v/>
      </c>
      <c r="BE64" s="102" t="str">
        <f t="shared" si="239"/>
        <v/>
      </c>
      <c r="BF64" s="103" t="str">
        <f t="shared" si="240"/>
        <v/>
      </c>
      <c r="BG64" s="104" t="str">
        <f t="shared" si="241"/>
        <v/>
      </c>
      <c r="BH64" s="105" t="str">
        <f t="shared" si="242"/>
        <v/>
      </c>
      <c r="BI64" s="106" t="str">
        <f t="shared" si="243"/>
        <v/>
      </c>
      <c r="BK64" s="98"/>
      <c r="BL64" s="98"/>
      <c r="BM64" s="99" t="str">
        <f t="shared" si="285"/>
        <v/>
      </c>
      <c r="BN64" s="100" t="str">
        <f t="shared" si="286"/>
        <v/>
      </c>
      <c r="BO64" s="101" t="str">
        <f t="shared" si="287"/>
        <v/>
      </c>
      <c r="BP64" s="101" t="str">
        <f t="shared" si="288"/>
        <v/>
      </c>
      <c r="BQ64" s="102" t="str">
        <f t="shared" si="289"/>
        <v/>
      </c>
      <c r="BR64" s="103" t="str">
        <f t="shared" si="290"/>
        <v/>
      </c>
      <c r="BS64" s="104" t="str">
        <f t="shared" si="291"/>
        <v/>
      </c>
      <c r="BT64" s="105" t="str">
        <f t="shared" si="292"/>
        <v/>
      </c>
      <c r="BU64" s="106" t="str">
        <f t="shared" si="293"/>
        <v/>
      </c>
      <c r="BW64" s="98"/>
      <c r="BX64" s="98"/>
      <c r="BY64" s="99" t="str">
        <f t="shared" si="294"/>
        <v/>
      </c>
      <c r="BZ64" s="100" t="str">
        <f t="shared" si="295"/>
        <v/>
      </c>
      <c r="CA64" s="101" t="str">
        <f t="shared" si="296"/>
        <v/>
      </c>
      <c r="CB64" s="101" t="str">
        <f t="shared" si="297"/>
        <v/>
      </c>
      <c r="CC64" s="102" t="str">
        <f t="shared" si="298"/>
        <v/>
      </c>
      <c r="CD64" s="103" t="str">
        <f t="shared" si="299"/>
        <v/>
      </c>
      <c r="CE64" s="104" t="str">
        <f t="shared" si="300"/>
        <v/>
      </c>
      <c r="CF64" s="105" t="str">
        <f t="shared" si="301"/>
        <v/>
      </c>
      <c r="CG64" s="106" t="str">
        <f t="shared" si="302"/>
        <v/>
      </c>
      <c r="CI64" s="98"/>
      <c r="CJ64" s="98"/>
      <c r="CK64" s="99" t="str">
        <f t="shared" si="303"/>
        <v/>
      </c>
      <c r="CL64" s="100" t="str">
        <f t="shared" si="304"/>
        <v/>
      </c>
      <c r="CM64" s="101" t="str">
        <f t="shared" si="305"/>
        <v/>
      </c>
      <c r="CN64" s="101" t="str">
        <f t="shared" si="306"/>
        <v/>
      </c>
      <c r="CO64" s="102" t="str">
        <f t="shared" si="307"/>
        <v/>
      </c>
      <c r="CP64" s="103" t="str">
        <f t="shared" si="308"/>
        <v/>
      </c>
      <c r="CQ64" s="104" t="str">
        <f t="shared" si="309"/>
        <v/>
      </c>
      <c r="CR64" s="105" t="str">
        <f t="shared" si="310"/>
        <v/>
      </c>
      <c r="CS64" s="106" t="str">
        <f t="shared" si="311"/>
        <v/>
      </c>
      <c r="CU64" s="98"/>
      <c r="CV64" s="98"/>
      <c r="CW64" s="99" t="str">
        <f t="shared" si="312"/>
        <v/>
      </c>
      <c r="CX64" s="100" t="str">
        <f t="shared" si="313"/>
        <v/>
      </c>
      <c r="CY64" s="101" t="str">
        <f t="shared" si="314"/>
        <v/>
      </c>
      <c r="CZ64" s="101" t="str">
        <f t="shared" si="315"/>
        <v/>
      </c>
      <c r="DA64" s="102" t="str">
        <f t="shared" si="316"/>
        <v/>
      </c>
      <c r="DB64" s="103" t="str">
        <f t="shared" si="317"/>
        <v/>
      </c>
      <c r="DC64" s="104" t="str">
        <f t="shared" si="318"/>
        <v/>
      </c>
      <c r="DD64" s="105" t="str">
        <f t="shared" si="319"/>
        <v/>
      </c>
      <c r="DE64" s="106" t="str">
        <f t="shared" si="320"/>
        <v/>
      </c>
      <c r="DG64" s="98"/>
      <c r="DH64" s="98"/>
      <c r="DI64" s="99" t="str">
        <f t="shared" si="321"/>
        <v/>
      </c>
      <c r="DJ64" s="100" t="str">
        <f t="shared" si="322"/>
        <v/>
      </c>
      <c r="DK64" s="101" t="str">
        <f t="shared" si="323"/>
        <v/>
      </c>
      <c r="DL64" s="101" t="str">
        <f t="shared" si="324"/>
        <v/>
      </c>
      <c r="DM64" s="102" t="str">
        <f t="shared" si="325"/>
        <v/>
      </c>
      <c r="DN64" s="103" t="str">
        <f t="shared" si="326"/>
        <v/>
      </c>
      <c r="DO64" s="104" t="str">
        <f t="shared" si="327"/>
        <v/>
      </c>
      <c r="DP64" s="105" t="str">
        <f t="shared" si="328"/>
        <v/>
      </c>
      <c r="DQ64" s="106" t="str">
        <f t="shared" si="329"/>
        <v/>
      </c>
      <c r="DS64" s="98"/>
      <c r="DT64" s="98"/>
      <c r="DU64" s="99" t="str">
        <f t="shared" si="330"/>
        <v/>
      </c>
      <c r="DV64" s="100" t="str">
        <f t="shared" si="331"/>
        <v/>
      </c>
      <c r="DW64" s="101" t="str">
        <f t="shared" si="332"/>
        <v/>
      </c>
      <c r="DX64" s="101" t="str">
        <f t="shared" si="333"/>
        <v/>
      </c>
      <c r="DY64" s="102" t="str">
        <f t="shared" si="334"/>
        <v/>
      </c>
      <c r="DZ64" s="103" t="str">
        <f t="shared" si="335"/>
        <v/>
      </c>
      <c r="EA64" s="104" t="str">
        <f t="shared" si="336"/>
        <v/>
      </c>
      <c r="EB64" s="105" t="str">
        <f t="shared" si="337"/>
        <v/>
      </c>
      <c r="EC64" s="106" t="str">
        <f t="shared" si="338"/>
        <v/>
      </c>
      <c r="EE64" s="98"/>
      <c r="EF64" s="98"/>
      <c r="EG64" s="99" t="str">
        <f t="shared" si="339"/>
        <v/>
      </c>
      <c r="EH64" s="100" t="str">
        <f t="shared" si="340"/>
        <v/>
      </c>
      <c r="EI64" s="101" t="str">
        <f t="shared" si="341"/>
        <v/>
      </c>
      <c r="EJ64" s="101" t="str">
        <f t="shared" si="342"/>
        <v/>
      </c>
      <c r="EK64" s="102" t="str">
        <f t="shared" si="343"/>
        <v/>
      </c>
      <c r="EL64" s="103" t="str">
        <f t="shared" si="344"/>
        <v/>
      </c>
      <c r="EM64" s="104" t="str">
        <f t="shared" si="345"/>
        <v/>
      </c>
      <c r="EN64" s="105" t="str">
        <f t="shared" si="346"/>
        <v/>
      </c>
      <c r="EO64" s="106" t="str">
        <f t="shared" si="347"/>
        <v/>
      </c>
      <c r="EQ64" s="98"/>
      <c r="ER64" s="98"/>
      <c r="ES64" s="99" t="str">
        <f t="shared" si="348"/>
        <v/>
      </c>
      <c r="ET64" s="100" t="str">
        <f t="shared" si="349"/>
        <v/>
      </c>
      <c r="EU64" s="101" t="str">
        <f t="shared" si="350"/>
        <v/>
      </c>
      <c r="EV64" s="101" t="str">
        <f t="shared" si="351"/>
        <v/>
      </c>
      <c r="EW64" s="102" t="str">
        <f t="shared" si="352"/>
        <v/>
      </c>
      <c r="EX64" s="103" t="str">
        <f t="shared" si="353"/>
        <v/>
      </c>
      <c r="EY64" s="104" t="str">
        <f t="shared" si="354"/>
        <v/>
      </c>
      <c r="EZ64" s="105" t="str">
        <f t="shared" si="355"/>
        <v/>
      </c>
      <c r="FA64" s="106" t="str">
        <f t="shared" si="356"/>
        <v/>
      </c>
      <c r="FC64" s="98"/>
      <c r="FD64" s="98"/>
      <c r="FE64" s="99" t="str">
        <f t="shared" si="357"/>
        <v/>
      </c>
      <c r="FF64" s="100" t="str">
        <f t="shared" si="358"/>
        <v/>
      </c>
      <c r="FG64" s="101" t="str">
        <f t="shared" si="359"/>
        <v/>
      </c>
      <c r="FH64" s="101" t="str">
        <f t="shared" si="360"/>
        <v/>
      </c>
      <c r="FI64" s="102" t="str">
        <f t="shared" si="361"/>
        <v/>
      </c>
      <c r="FJ64" s="103" t="str">
        <f t="shared" si="362"/>
        <v/>
      </c>
      <c r="FK64" s="104" t="str">
        <f t="shared" si="363"/>
        <v/>
      </c>
      <c r="FL64" s="105" t="str">
        <f t="shared" si="364"/>
        <v/>
      </c>
      <c r="FM64" s="106" t="str">
        <f t="shared" si="365"/>
        <v/>
      </c>
      <c r="FO64" s="98"/>
      <c r="FP64" s="98"/>
      <c r="FQ64" s="99" t="str">
        <f>IF(FU64="","",#REF!)</f>
        <v/>
      </c>
      <c r="FR64" s="100" t="str">
        <f t="shared" si="366"/>
        <v/>
      </c>
      <c r="FS64" s="101" t="str">
        <f t="shared" si="367"/>
        <v/>
      </c>
      <c r="FT64" s="101" t="str">
        <f t="shared" si="368"/>
        <v/>
      </c>
      <c r="FU64" s="102" t="str">
        <f t="shared" si="369"/>
        <v/>
      </c>
      <c r="FV64" s="103" t="str">
        <f t="shared" si="370"/>
        <v/>
      </c>
      <c r="FW64" s="104" t="str">
        <f t="shared" si="371"/>
        <v/>
      </c>
      <c r="FX64" s="105" t="str">
        <f t="shared" si="372"/>
        <v/>
      </c>
      <c r="FY64" s="106" t="str">
        <f t="shared" si="373"/>
        <v/>
      </c>
      <c r="GA64" s="98"/>
      <c r="GB64" s="98"/>
      <c r="GC64" s="99" t="str">
        <f t="shared" si="374"/>
        <v/>
      </c>
      <c r="GD64" s="100" t="str">
        <f t="shared" si="375"/>
        <v/>
      </c>
      <c r="GE64" s="101" t="str">
        <f t="shared" si="376"/>
        <v/>
      </c>
      <c r="GF64" s="101" t="str">
        <f t="shared" si="377"/>
        <v/>
      </c>
      <c r="GG64" s="102" t="str">
        <f t="shared" si="378"/>
        <v/>
      </c>
      <c r="GH64" s="103" t="str">
        <f t="shared" si="379"/>
        <v/>
      </c>
      <c r="GI64" s="104" t="str">
        <f t="shared" si="380"/>
        <v/>
      </c>
      <c r="GJ64" s="105" t="str">
        <f t="shared" si="381"/>
        <v/>
      </c>
      <c r="GK64" s="106" t="str">
        <f t="shared" si="382"/>
        <v/>
      </c>
      <c r="GM64" s="98"/>
      <c r="GN64" s="98"/>
      <c r="GO64" s="99" t="str">
        <f t="shared" si="383"/>
        <v/>
      </c>
      <c r="GP64" s="100" t="str">
        <f t="shared" si="384"/>
        <v/>
      </c>
      <c r="GQ64" s="101" t="str">
        <f t="shared" si="385"/>
        <v/>
      </c>
      <c r="GR64" s="101" t="str">
        <f t="shared" si="386"/>
        <v/>
      </c>
      <c r="GS64" s="102" t="str">
        <f t="shared" si="387"/>
        <v/>
      </c>
      <c r="GT64" s="103" t="str">
        <f t="shared" si="388"/>
        <v/>
      </c>
      <c r="GU64" s="104" t="str">
        <f t="shared" si="389"/>
        <v/>
      </c>
      <c r="GV64" s="105" t="str">
        <f t="shared" si="390"/>
        <v/>
      </c>
      <c r="GW64" s="106" t="str">
        <f t="shared" si="391"/>
        <v/>
      </c>
      <c r="GY64" s="98"/>
      <c r="GZ64" s="98"/>
      <c r="HA64" s="99" t="str">
        <f t="shared" si="392"/>
        <v/>
      </c>
      <c r="HB64" s="100" t="str">
        <f t="shared" si="393"/>
        <v/>
      </c>
      <c r="HC64" s="101" t="str">
        <f t="shared" si="394"/>
        <v/>
      </c>
      <c r="HD64" s="101" t="str">
        <f t="shared" si="395"/>
        <v/>
      </c>
      <c r="HE64" s="102" t="str">
        <f t="shared" si="396"/>
        <v/>
      </c>
      <c r="HF64" s="103" t="str">
        <f t="shared" si="397"/>
        <v/>
      </c>
      <c r="HG64" s="104" t="str">
        <f t="shared" si="398"/>
        <v/>
      </c>
      <c r="HH64" s="105" t="str">
        <f t="shared" si="399"/>
        <v/>
      </c>
      <c r="HI64" s="106" t="str">
        <f t="shared" si="400"/>
        <v/>
      </c>
      <c r="HK64" s="98"/>
      <c r="HL64" s="98" t="s">
        <v>291</v>
      </c>
      <c r="HM64" s="99" t="str">
        <f t="shared" si="401"/>
        <v/>
      </c>
      <c r="HN64" s="100" t="str">
        <f t="shared" si="402"/>
        <v/>
      </c>
      <c r="HO64" s="101" t="str">
        <f t="shared" si="403"/>
        <v/>
      </c>
      <c r="HP64" s="101" t="str">
        <f t="shared" si="404"/>
        <v/>
      </c>
      <c r="HQ64" s="102" t="str">
        <f t="shared" si="405"/>
        <v/>
      </c>
      <c r="HR64" s="103" t="str">
        <f t="shared" si="406"/>
        <v/>
      </c>
      <c r="HS64" s="104" t="str">
        <f t="shared" si="407"/>
        <v/>
      </c>
      <c r="HT64" s="105" t="str">
        <f t="shared" si="408"/>
        <v/>
      </c>
      <c r="HU64" s="106" t="str">
        <f t="shared" si="409"/>
        <v/>
      </c>
      <c r="HW64" s="98"/>
      <c r="HX64" s="98"/>
      <c r="HY64" s="99" t="str">
        <f t="shared" si="410"/>
        <v/>
      </c>
      <c r="HZ64" s="100" t="str">
        <f t="shared" si="411"/>
        <v/>
      </c>
      <c r="IA64" s="101" t="str">
        <f t="shared" si="412"/>
        <v/>
      </c>
      <c r="IB64" s="101" t="str">
        <f t="shared" si="413"/>
        <v/>
      </c>
      <c r="IC64" s="102" t="str">
        <f t="shared" si="414"/>
        <v/>
      </c>
      <c r="ID64" s="103" t="str">
        <f t="shared" si="415"/>
        <v/>
      </c>
      <c r="IE64" s="104" t="str">
        <f t="shared" si="416"/>
        <v/>
      </c>
      <c r="IF64" s="105" t="str">
        <f t="shared" si="417"/>
        <v/>
      </c>
      <c r="IG64" s="106" t="str">
        <f t="shared" si="418"/>
        <v/>
      </c>
      <c r="II64" s="98"/>
      <c r="IJ64" s="98"/>
      <c r="IK64" s="99" t="str">
        <f t="shared" si="419"/>
        <v/>
      </c>
      <c r="IL64" s="100" t="str">
        <f t="shared" si="420"/>
        <v/>
      </c>
      <c r="IM64" s="101" t="str">
        <f t="shared" si="421"/>
        <v/>
      </c>
      <c r="IN64" s="101" t="str">
        <f t="shared" si="422"/>
        <v/>
      </c>
      <c r="IO64" s="102" t="str">
        <f t="shared" si="423"/>
        <v/>
      </c>
      <c r="IP64" s="103" t="str">
        <f t="shared" si="424"/>
        <v/>
      </c>
      <c r="IQ64" s="104" t="str">
        <f t="shared" si="425"/>
        <v/>
      </c>
      <c r="IR64" s="105" t="str">
        <f t="shared" si="426"/>
        <v/>
      </c>
      <c r="IS64" s="106" t="str">
        <f t="shared" si="427"/>
        <v/>
      </c>
      <c r="IU64" s="98"/>
      <c r="IV64" s="98"/>
      <c r="IW64" s="99" t="str">
        <f t="shared" si="428"/>
        <v/>
      </c>
      <c r="IX64" s="100" t="str">
        <f t="shared" si="429"/>
        <v/>
      </c>
      <c r="IY64" s="101" t="str">
        <f t="shared" si="430"/>
        <v/>
      </c>
      <c r="IZ64" s="101" t="str">
        <f t="shared" si="431"/>
        <v/>
      </c>
      <c r="JA64" s="102" t="str">
        <f t="shared" si="432"/>
        <v/>
      </c>
      <c r="JB64" s="103" t="str">
        <f t="shared" si="433"/>
        <v/>
      </c>
      <c r="JC64" s="104" t="str">
        <f t="shared" si="434"/>
        <v/>
      </c>
      <c r="JD64" s="105" t="str">
        <f t="shared" si="435"/>
        <v/>
      </c>
      <c r="JE64" s="106" t="str">
        <f t="shared" si="436"/>
        <v/>
      </c>
      <c r="JG64" s="98"/>
      <c r="JH64" s="98"/>
      <c r="JI64" s="99" t="str">
        <f t="shared" si="437"/>
        <v/>
      </c>
      <c r="JJ64" s="100" t="str">
        <f t="shared" si="438"/>
        <v/>
      </c>
      <c r="JK64" s="101" t="str">
        <f t="shared" si="439"/>
        <v/>
      </c>
      <c r="JL64" s="101" t="str">
        <f t="shared" si="440"/>
        <v/>
      </c>
      <c r="JM64" s="102" t="str">
        <f t="shared" si="441"/>
        <v/>
      </c>
      <c r="JN64" s="103" t="str">
        <f t="shared" si="442"/>
        <v/>
      </c>
      <c r="JO64" s="104" t="str">
        <f t="shared" si="443"/>
        <v/>
      </c>
      <c r="JP64" s="105" t="str">
        <f t="shared" si="444"/>
        <v/>
      </c>
      <c r="JQ64" s="106" t="str">
        <f t="shared" si="445"/>
        <v/>
      </c>
      <c r="JS64" s="98"/>
      <c r="JT64" s="98"/>
      <c r="JU64" s="99" t="str">
        <f t="shared" si="446"/>
        <v/>
      </c>
      <c r="JV64" s="100" t="str">
        <f t="shared" si="447"/>
        <v/>
      </c>
      <c r="JW64" s="101" t="str">
        <f t="shared" si="448"/>
        <v/>
      </c>
      <c r="JX64" s="101" t="str">
        <f t="shared" si="449"/>
        <v/>
      </c>
      <c r="JY64" s="102" t="str">
        <f t="shared" si="450"/>
        <v/>
      </c>
      <c r="JZ64" s="103" t="str">
        <f t="shared" si="451"/>
        <v/>
      </c>
      <c r="KA64" s="104" t="str">
        <f t="shared" si="452"/>
        <v/>
      </c>
      <c r="KB64" s="105" t="str">
        <f t="shared" si="453"/>
        <v/>
      </c>
      <c r="KC64" s="106" t="str">
        <f t="shared" si="454"/>
        <v/>
      </c>
      <c r="KE64" s="98"/>
      <c r="KF64" s="98"/>
    </row>
    <row r="65" spans="1:292" ht="13.5" customHeight="1" x14ac:dyDescent="0.25">
      <c r="A65" s="16"/>
      <c r="B65" s="98" t="s">
        <v>929</v>
      </c>
      <c r="D65" s="229"/>
      <c r="E65" s="99" t="str">
        <f t="shared" si="253"/>
        <v/>
      </c>
      <c r="F65" s="100" t="str">
        <f t="shared" si="254"/>
        <v/>
      </c>
      <c r="G65" s="101" t="str">
        <f t="shared" si="263"/>
        <v/>
      </c>
      <c r="H65" s="101" t="str">
        <f t="shared" si="262"/>
        <v/>
      </c>
      <c r="I65" s="102" t="str">
        <f t="shared" si="255"/>
        <v/>
      </c>
      <c r="J65" s="103" t="str">
        <f t="shared" si="256"/>
        <v/>
      </c>
      <c r="K65" s="104" t="str">
        <f t="shared" si="257"/>
        <v/>
      </c>
      <c r="L65" s="105" t="str">
        <f t="shared" si="264"/>
        <v/>
      </c>
      <c r="M65" s="106" t="str">
        <f t="shared" si="258"/>
        <v/>
      </c>
      <c r="O65" s="98"/>
      <c r="P65" s="229"/>
      <c r="Q65" s="99" t="str">
        <f t="shared" si="265"/>
        <v/>
      </c>
      <c r="R65" s="100" t="str">
        <f t="shared" si="266"/>
        <v/>
      </c>
      <c r="S65" s="101" t="str">
        <f t="shared" si="267"/>
        <v/>
      </c>
      <c r="T65" s="101" t="str">
        <f t="shared" si="268"/>
        <v/>
      </c>
      <c r="U65" s="102" t="str">
        <f t="shared" si="269"/>
        <v/>
      </c>
      <c r="V65" s="103" t="str">
        <f t="shared" si="270"/>
        <v/>
      </c>
      <c r="W65" s="104" t="str">
        <f t="shared" si="271"/>
        <v/>
      </c>
      <c r="X65" s="105" t="str">
        <f t="shared" si="249"/>
        <v/>
      </c>
      <c r="Y65" s="106" t="str">
        <f t="shared" si="272"/>
        <v/>
      </c>
      <c r="AA65" s="98"/>
      <c r="AB65" s="98"/>
      <c r="AC65" s="99" t="str">
        <f t="shared" si="273"/>
        <v/>
      </c>
      <c r="AD65" s="100" t="str">
        <f t="shared" si="274"/>
        <v/>
      </c>
      <c r="AE65" s="101" t="str">
        <f t="shared" si="275"/>
        <v/>
      </c>
      <c r="AF65" s="101" t="str">
        <f t="shared" si="276"/>
        <v/>
      </c>
      <c r="AG65" s="102" t="str">
        <f t="shared" si="250"/>
        <v/>
      </c>
      <c r="AH65" s="103" t="str">
        <f t="shared" si="277"/>
        <v/>
      </c>
      <c r="AI65" s="104" t="str">
        <f t="shared" si="278"/>
        <v/>
      </c>
      <c r="AJ65" s="105" t="str">
        <f t="shared" si="251"/>
        <v/>
      </c>
      <c r="AK65" s="106" t="str">
        <f t="shared" si="252"/>
        <v/>
      </c>
      <c r="AM65" s="98"/>
      <c r="AN65" s="98"/>
      <c r="AO65" s="99" t="str">
        <f t="shared" si="12"/>
        <v/>
      </c>
      <c r="AP65" s="100" t="str">
        <f t="shared" si="279"/>
        <v/>
      </c>
      <c r="AQ65" s="101" t="str">
        <f t="shared" si="13"/>
        <v/>
      </c>
      <c r="AR65" s="101" t="str">
        <f t="shared" si="14"/>
        <v/>
      </c>
      <c r="AS65" s="102" t="str">
        <f t="shared" si="280"/>
        <v/>
      </c>
      <c r="AT65" s="103" t="str">
        <f t="shared" si="281"/>
        <v/>
      </c>
      <c r="AU65" s="104" t="str">
        <f t="shared" si="282"/>
        <v/>
      </c>
      <c r="AV65" s="105" t="str">
        <f t="shared" si="283"/>
        <v/>
      </c>
      <c r="AW65" s="106" t="str">
        <f t="shared" si="284"/>
        <v/>
      </c>
      <c r="AY65" s="98"/>
      <c r="AZ65" s="98"/>
      <c r="BA65" s="99" t="str">
        <f t="shared" si="235"/>
        <v/>
      </c>
      <c r="BB65" s="100" t="str">
        <f t="shared" si="236"/>
        <v/>
      </c>
      <c r="BC65" s="101" t="str">
        <f t="shared" si="237"/>
        <v/>
      </c>
      <c r="BD65" s="101" t="str">
        <f t="shared" si="238"/>
        <v/>
      </c>
      <c r="BE65" s="102" t="str">
        <f t="shared" si="239"/>
        <v/>
      </c>
      <c r="BF65" s="103" t="str">
        <f t="shared" si="240"/>
        <v/>
      </c>
      <c r="BG65" s="104" t="str">
        <f t="shared" si="241"/>
        <v/>
      </c>
      <c r="BH65" s="105" t="str">
        <f t="shared" si="242"/>
        <v/>
      </c>
      <c r="BI65" s="106" t="str">
        <f t="shared" si="243"/>
        <v/>
      </c>
      <c r="BK65" s="98"/>
      <c r="BL65" s="98"/>
      <c r="BM65" s="99" t="str">
        <f t="shared" si="285"/>
        <v/>
      </c>
      <c r="BN65" s="100" t="str">
        <f t="shared" si="286"/>
        <v/>
      </c>
      <c r="BO65" s="101" t="str">
        <f t="shared" si="287"/>
        <v/>
      </c>
      <c r="BP65" s="101" t="str">
        <f t="shared" si="288"/>
        <v/>
      </c>
      <c r="BQ65" s="102" t="str">
        <f t="shared" si="289"/>
        <v/>
      </c>
      <c r="BR65" s="103" t="str">
        <f t="shared" si="290"/>
        <v/>
      </c>
      <c r="BS65" s="104" t="str">
        <f t="shared" si="291"/>
        <v/>
      </c>
      <c r="BT65" s="105" t="str">
        <f t="shared" si="292"/>
        <v/>
      </c>
      <c r="BU65" s="106" t="str">
        <f t="shared" si="293"/>
        <v/>
      </c>
      <c r="BW65" s="98"/>
      <c r="BX65" s="98"/>
      <c r="BY65" s="99" t="str">
        <f t="shared" si="294"/>
        <v/>
      </c>
      <c r="BZ65" s="100" t="str">
        <f t="shared" si="295"/>
        <v/>
      </c>
      <c r="CA65" s="101" t="str">
        <f t="shared" si="296"/>
        <v/>
      </c>
      <c r="CB65" s="101" t="str">
        <f t="shared" si="297"/>
        <v/>
      </c>
      <c r="CC65" s="102" t="str">
        <f t="shared" si="298"/>
        <v/>
      </c>
      <c r="CD65" s="103" t="str">
        <f t="shared" si="299"/>
        <v/>
      </c>
      <c r="CE65" s="104" t="str">
        <f t="shared" si="300"/>
        <v/>
      </c>
      <c r="CF65" s="105" t="str">
        <f t="shared" si="301"/>
        <v/>
      </c>
      <c r="CG65" s="106" t="str">
        <f t="shared" si="302"/>
        <v/>
      </c>
      <c r="CI65" s="98"/>
      <c r="CJ65" s="98"/>
      <c r="CK65" s="99" t="str">
        <f t="shared" si="303"/>
        <v/>
      </c>
      <c r="CL65" s="100" t="str">
        <f t="shared" si="304"/>
        <v/>
      </c>
      <c r="CM65" s="101" t="str">
        <f t="shared" si="305"/>
        <v/>
      </c>
      <c r="CN65" s="101" t="str">
        <f t="shared" si="306"/>
        <v/>
      </c>
      <c r="CO65" s="102" t="str">
        <f t="shared" si="307"/>
        <v/>
      </c>
      <c r="CP65" s="103" t="str">
        <f t="shared" si="308"/>
        <v/>
      </c>
      <c r="CQ65" s="104" t="str">
        <f t="shared" si="309"/>
        <v/>
      </c>
      <c r="CR65" s="105" t="str">
        <f t="shared" si="310"/>
        <v/>
      </c>
      <c r="CS65" s="106" t="str">
        <f t="shared" si="311"/>
        <v/>
      </c>
      <c r="CU65" s="98"/>
      <c r="CV65" s="98"/>
      <c r="CW65" s="99" t="str">
        <f t="shared" si="312"/>
        <v/>
      </c>
      <c r="CX65" s="100" t="str">
        <f t="shared" si="313"/>
        <v/>
      </c>
      <c r="CY65" s="101" t="str">
        <f t="shared" si="314"/>
        <v/>
      </c>
      <c r="CZ65" s="101" t="str">
        <f t="shared" si="315"/>
        <v/>
      </c>
      <c r="DA65" s="102" t="str">
        <f t="shared" si="316"/>
        <v/>
      </c>
      <c r="DB65" s="103" t="str">
        <f t="shared" si="317"/>
        <v/>
      </c>
      <c r="DC65" s="104" t="str">
        <f t="shared" si="318"/>
        <v/>
      </c>
      <c r="DD65" s="105" t="str">
        <f t="shared" si="319"/>
        <v/>
      </c>
      <c r="DE65" s="106" t="str">
        <f t="shared" si="320"/>
        <v/>
      </c>
      <c r="DG65" s="98"/>
      <c r="DH65" s="98"/>
      <c r="DI65" s="99" t="str">
        <f t="shared" si="321"/>
        <v/>
      </c>
      <c r="DJ65" s="100" t="str">
        <f t="shared" si="322"/>
        <v/>
      </c>
      <c r="DK65" s="101" t="str">
        <f t="shared" si="323"/>
        <v/>
      </c>
      <c r="DL65" s="101" t="str">
        <f t="shared" si="324"/>
        <v/>
      </c>
      <c r="DM65" s="102" t="str">
        <f t="shared" si="325"/>
        <v/>
      </c>
      <c r="DN65" s="103" t="str">
        <f t="shared" si="326"/>
        <v/>
      </c>
      <c r="DO65" s="104" t="str">
        <f t="shared" si="327"/>
        <v/>
      </c>
      <c r="DP65" s="105" t="str">
        <f t="shared" si="328"/>
        <v/>
      </c>
      <c r="DQ65" s="106" t="str">
        <f t="shared" si="329"/>
        <v/>
      </c>
      <c r="DS65" s="98"/>
      <c r="DT65" s="98"/>
      <c r="DU65" s="99" t="str">
        <f t="shared" si="330"/>
        <v/>
      </c>
      <c r="DV65" s="100" t="str">
        <f t="shared" si="331"/>
        <v/>
      </c>
      <c r="DW65" s="101" t="str">
        <f t="shared" si="332"/>
        <v/>
      </c>
      <c r="DX65" s="101" t="str">
        <f t="shared" si="333"/>
        <v/>
      </c>
      <c r="DY65" s="102" t="str">
        <f t="shared" si="334"/>
        <v/>
      </c>
      <c r="DZ65" s="103" t="str">
        <f t="shared" si="335"/>
        <v/>
      </c>
      <c r="EA65" s="104" t="str">
        <f t="shared" si="336"/>
        <v/>
      </c>
      <c r="EB65" s="105" t="str">
        <f t="shared" si="337"/>
        <v/>
      </c>
      <c r="EC65" s="106" t="str">
        <f t="shared" si="338"/>
        <v/>
      </c>
      <c r="EE65" s="98"/>
      <c r="EF65" s="98"/>
      <c r="EG65" s="99" t="str">
        <f t="shared" si="339"/>
        <v/>
      </c>
      <c r="EH65" s="100" t="str">
        <f t="shared" si="340"/>
        <v/>
      </c>
      <c r="EI65" s="101" t="str">
        <f t="shared" si="341"/>
        <v/>
      </c>
      <c r="EJ65" s="101" t="str">
        <f t="shared" si="342"/>
        <v/>
      </c>
      <c r="EK65" s="102" t="str">
        <f t="shared" si="343"/>
        <v/>
      </c>
      <c r="EL65" s="103" t="str">
        <f t="shared" si="344"/>
        <v/>
      </c>
      <c r="EM65" s="104" t="str">
        <f t="shared" si="345"/>
        <v/>
      </c>
      <c r="EN65" s="105" t="str">
        <f t="shared" si="346"/>
        <v/>
      </c>
      <c r="EO65" s="106" t="str">
        <f t="shared" si="347"/>
        <v/>
      </c>
      <c r="EQ65" s="98"/>
      <c r="ER65" s="98"/>
      <c r="ES65" s="99" t="str">
        <f t="shared" si="348"/>
        <v/>
      </c>
      <c r="ET65" s="100" t="str">
        <f t="shared" si="349"/>
        <v/>
      </c>
      <c r="EU65" s="101" t="str">
        <f t="shared" si="350"/>
        <v/>
      </c>
      <c r="EV65" s="101" t="str">
        <f t="shared" si="351"/>
        <v/>
      </c>
      <c r="EW65" s="102" t="str">
        <f t="shared" si="352"/>
        <v/>
      </c>
      <c r="EX65" s="103" t="str">
        <f t="shared" si="353"/>
        <v/>
      </c>
      <c r="EY65" s="104" t="str">
        <f t="shared" si="354"/>
        <v/>
      </c>
      <c r="EZ65" s="105" t="str">
        <f t="shared" si="355"/>
        <v/>
      </c>
      <c r="FA65" s="106" t="str">
        <f t="shared" si="356"/>
        <v/>
      </c>
      <c r="FC65" s="98"/>
      <c r="FD65" s="98"/>
      <c r="FE65" s="99" t="str">
        <f t="shared" si="357"/>
        <v/>
      </c>
      <c r="FF65" s="100" t="str">
        <f t="shared" si="358"/>
        <v/>
      </c>
      <c r="FG65" s="101" t="str">
        <f t="shared" si="359"/>
        <v/>
      </c>
      <c r="FH65" s="101" t="str">
        <f t="shared" si="360"/>
        <v/>
      </c>
      <c r="FI65" s="102" t="str">
        <f t="shared" si="361"/>
        <v/>
      </c>
      <c r="FJ65" s="103" t="str">
        <f t="shared" si="362"/>
        <v/>
      </c>
      <c r="FK65" s="104" t="str">
        <f t="shared" si="363"/>
        <v/>
      </c>
      <c r="FL65" s="105" t="str">
        <f t="shared" si="364"/>
        <v/>
      </c>
      <c r="FM65" s="106" t="str">
        <f t="shared" si="365"/>
        <v/>
      </c>
      <c r="FO65" s="98"/>
      <c r="FP65" s="98"/>
      <c r="FQ65" s="99" t="str">
        <f>IF(FU65="","",#REF!)</f>
        <v/>
      </c>
      <c r="FR65" s="100" t="str">
        <f t="shared" si="366"/>
        <v/>
      </c>
      <c r="FS65" s="101" t="str">
        <f t="shared" si="367"/>
        <v/>
      </c>
      <c r="FT65" s="101" t="str">
        <f t="shared" si="368"/>
        <v/>
      </c>
      <c r="FU65" s="102" t="str">
        <f t="shared" si="369"/>
        <v/>
      </c>
      <c r="FV65" s="103" t="str">
        <f t="shared" si="370"/>
        <v/>
      </c>
      <c r="FW65" s="104" t="str">
        <f t="shared" si="371"/>
        <v/>
      </c>
      <c r="FX65" s="105" t="str">
        <f t="shared" si="372"/>
        <v/>
      </c>
      <c r="FY65" s="106" t="str">
        <f t="shared" si="373"/>
        <v/>
      </c>
      <c r="GA65" s="98"/>
      <c r="GB65" s="98"/>
      <c r="GC65" s="99" t="str">
        <f t="shared" si="374"/>
        <v/>
      </c>
      <c r="GD65" s="100" t="str">
        <f t="shared" si="375"/>
        <v/>
      </c>
      <c r="GE65" s="101" t="str">
        <f t="shared" si="376"/>
        <v/>
      </c>
      <c r="GF65" s="101" t="str">
        <f t="shared" si="377"/>
        <v/>
      </c>
      <c r="GG65" s="102" t="str">
        <f t="shared" si="378"/>
        <v/>
      </c>
      <c r="GH65" s="103" t="str">
        <f t="shared" si="379"/>
        <v/>
      </c>
      <c r="GI65" s="104" t="str">
        <f t="shared" si="380"/>
        <v/>
      </c>
      <c r="GJ65" s="105" t="str">
        <f t="shared" si="381"/>
        <v/>
      </c>
      <c r="GK65" s="106" t="str">
        <f t="shared" si="382"/>
        <v/>
      </c>
      <c r="GM65" s="98"/>
      <c r="GN65" s="98"/>
      <c r="GO65" s="99" t="str">
        <f t="shared" si="383"/>
        <v/>
      </c>
      <c r="GP65" s="100" t="str">
        <f t="shared" si="384"/>
        <v/>
      </c>
      <c r="GQ65" s="101" t="str">
        <f t="shared" si="385"/>
        <v/>
      </c>
      <c r="GR65" s="101" t="str">
        <f t="shared" si="386"/>
        <v/>
      </c>
      <c r="GS65" s="102" t="str">
        <f t="shared" si="387"/>
        <v/>
      </c>
      <c r="GT65" s="103" t="str">
        <f t="shared" si="388"/>
        <v/>
      </c>
      <c r="GU65" s="104" t="str">
        <f t="shared" si="389"/>
        <v/>
      </c>
      <c r="GV65" s="105" t="str">
        <f t="shared" si="390"/>
        <v/>
      </c>
      <c r="GW65" s="106" t="str">
        <f t="shared" si="391"/>
        <v/>
      </c>
      <c r="GY65" s="98"/>
      <c r="GZ65" s="98"/>
      <c r="HA65" s="99" t="str">
        <f t="shared" si="392"/>
        <v/>
      </c>
      <c r="HB65" s="100" t="str">
        <f t="shared" si="393"/>
        <v/>
      </c>
      <c r="HC65" s="101" t="str">
        <f t="shared" si="394"/>
        <v/>
      </c>
      <c r="HD65" s="101" t="str">
        <f t="shared" si="395"/>
        <v/>
      </c>
      <c r="HE65" s="102" t="str">
        <f t="shared" si="396"/>
        <v/>
      </c>
      <c r="HF65" s="103" t="str">
        <f t="shared" si="397"/>
        <v/>
      </c>
      <c r="HG65" s="104" t="str">
        <f t="shared" si="398"/>
        <v/>
      </c>
      <c r="HH65" s="105" t="str">
        <f t="shared" si="399"/>
        <v/>
      </c>
      <c r="HI65" s="106" t="str">
        <f t="shared" si="400"/>
        <v/>
      </c>
      <c r="HK65" s="98"/>
      <c r="HL65" s="98" t="s">
        <v>291</v>
      </c>
      <c r="HM65" s="99" t="str">
        <f t="shared" si="401"/>
        <v/>
      </c>
      <c r="HN65" s="100" t="str">
        <f t="shared" si="402"/>
        <v/>
      </c>
      <c r="HO65" s="101" t="str">
        <f t="shared" si="403"/>
        <v/>
      </c>
      <c r="HP65" s="101" t="str">
        <f t="shared" si="404"/>
        <v/>
      </c>
      <c r="HQ65" s="102" t="str">
        <f t="shared" si="405"/>
        <v/>
      </c>
      <c r="HR65" s="103" t="str">
        <f t="shared" si="406"/>
        <v/>
      </c>
      <c r="HS65" s="104" t="str">
        <f t="shared" si="407"/>
        <v/>
      </c>
      <c r="HT65" s="105" t="str">
        <f t="shared" si="408"/>
        <v/>
      </c>
      <c r="HU65" s="106" t="str">
        <f t="shared" si="409"/>
        <v/>
      </c>
      <c r="HW65" s="98"/>
      <c r="HX65" s="98"/>
      <c r="HY65" s="99" t="str">
        <f t="shared" si="410"/>
        <v/>
      </c>
      <c r="HZ65" s="100" t="str">
        <f t="shared" si="411"/>
        <v/>
      </c>
      <c r="IA65" s="101" t="str">
        <f t="shared" si="412"/>
        <v/>
      </c>
      <c r="IB65" s="101" t="str">
        <f t="shared" si="413"/>
        <v/>
      </c>
      <c r="IC65" s="102" t="str">
        <f t="shared" si="414"/>
        <v/>
      </c>
      <c r="ID65" s="103" t="str">
        <f t="shared" si="415"/>
        <v/>
      </c>
      <c r="IE65" s="104" t="str">
        <f t="shared" si="416"/>
        <v/>
      </c>
      <c r="IF65" s="105" t="str">
        <f t="shared" si="417"/>
        <v/>
      </c>
      <c r="IG65" s="106" t="str">
        <f t="shared" si="418"/>
        <v/>
      </c>
      <c r="II65" s="98"/>
      <c r="IJ65" s="98"/>
      <c r="IK65" s="99" t="str">
        <f t="shared" si="419"/>
        <v/>
      </c>
      <c r="IL65" s="100" t="str">
        <f t="shared" si="420"/>
        <v/>
      </c>
      <c r="IM65" s="101" t="str">
        <f t="shared" si="421"/>
        <v/>
      </c>
      <c r="IN65" s="101" t="str">
        <f t="shared" si="422"/>
        <v/>
      </c>
      <c r="IO65" s="102" t="str">
        <f t="shared" si="423"/>
        <v/>
      </c>
      <c r="IP65" s="103" t="str">
        <f t="shared" si="424"/>
        <v/>
      </c>
      <c r="IQ65" s="104" t="str">
        <f t="shared" si="425"/>
        <v/>
      </c>
      <c r="IR65" s="105" t="str">
        <f t="shared" si="426"/>
        <v/>
      </c>
      <c r="IS65" s="106" t="str">
        <f t="shared" si="427"/>
        <v/>
      </c>
      <c r="IU65" s="98"/>
      <c r="IV65" s="98"/>
      <c r="IW65" s="99" t="str">
        <f t="shared" si="428"/>
        <v/>
      </c>
      <c r="IX65" s="100" t="str">
        <f t="shared" si="429"/>
        <v/>
      </c>
      <c r="IY65" s="101" t="str">
        <f t="shared" si="430"/>
        <v/>
      </c>
      <c r="IZ65" s="101" t="str">
        <f t="shared" si="431"/>
        <v/>
      </c>
      <c r="JA65" s="102" t="str">
        <f t="shared" si="432"/>
        <v/>
      </c>
      <c r="JB65" s="103" t="str">
        <f t="shared" si="433"/>
        <v/>
      </c>
      <c r="JC65" s="104" t="str">
        <f t="shared" si="434"/>
        <v/>
      </c>
      <c r="JD65" s="105" t="str">
        <f t="shared" si="435"/>
        <v/>
      </c>
      <c r="JE65" s="106" t="str">
        <f t="shared" si="436"/>
        <v/>
      </c>
      <c r="JG65" s="98"/>
      <c r="JH65" s="98"/>
      <c r="JI65" s="99" t="str">
        <f t="shared" si="437"/>
        <v/>
      </c>
      <c r="JJ65" s="100" t="str">
        <f t="shared" si="438"/>
        <v/>
      </c>
      <c r="JK65" s="101" t="str">
        <f t="shared" si="439"/>
        <v/>
      </c>
      <c r="JL65" s="101" t="str">
        <f t="shared" si="440"/>
        <v/>
      </c>
      <c r="JM65" s="102" t="str">
        <f t="shared" si="441"/>
        <v/>
      </c>
      <c r="JN65" s="103" t="str">
        <f t="shared" si="442"/>
        <v/>
      </c>
      <c r="JO65" s="104" t="str">
        <f t="shared" si="443"/>
        <v/>
      </c>
      <c r="JP65" s="105" t="str">
        <f t="shared" si="444"/>
        <v/>
      </c>
      <c r="JQ65" s="106" t="str">
        <f t="shared" si="445"/>
        <v/>
      </c>
      <c r="JS65" s="98"/>
      <c r="JT65" s="98"/>
      <c r="JU65" s="99" t="str">
        <f t="shared" si="446"/>
        <v/>
      </c>
      <c r="JV65" s="100" t="str">
        <f t="shared" si="447"/>
        <v/>
      </c>
      <c r="JW65" s="101" t="str">
        <f t="shared" si="448"/>
        <v/>
      </c>
      <c r="JX65" s="101" t="str">
        <f t="shared" si="449"/>
        <v/>
      </c>
      <c r="JY65" s="102" t="str">
        <f t="shared" si="450"/>
        <v/>
      </c>
      <c r="JZ65" s="103" t="str">
        <f t="shared" si="451"/>
        <v/>
      </c>
      <c r="KA65" s="104" t="str">
        <f t="shared" si="452"/>
        <v/>
      </c>
      <c r="KB65" s="105" t="str">
        <f t="shared" si="453"/>
        <v/>
      </c>
      <c r="KC65" s="106" t="str">
        <f t="shared" si="454"/>
        <v/>
      </c>
      <c r="KE65" s="98"/>
      <c r="KF65" s="98"/>
    </row>
    <row r="66" spans="1:292" ht="13.5" customHeight="1" x14ac:dyDescent="0.25">
      <c r="A66" s="16"/>
      <c r="B66" s="98" t="s">
        <v>679</v>
      </c>
      <c r="D66" s="229"/>
      <c r="E66" s="99" t="str">
        <f t="shared" si="253"/>
        <v/>
      </c>
      <c r="F66" s="100" t="str">
        <f t="shared" si="254"/>
        <v/>
      </c>
      <c r="G66" s="101" t="str">
        <f t="shared" si="263"/>
        <v/>
      </c>
      <c r="H66" s="101" t="str">
        <f t="shared" si="262"/>
        <v/>
      </c>
      <c r="I66" s="102" t="str">
        <f t="shared" si="255"/>
        <v/>
      </c>
      <c r="J66" s="103" t="str">
        <f t="shared" si="256"/>
        <v/>
      </c>
      <c r="K66" s="104" t="str">
        <f t="shared" si="257"/>
        <v/>
      </c>
      <c r="L66" s="105" t="str">
        <f t="shared" si="264"/>
        <v/>
      </c>
      <c r="M66" s="106" t="str">
        <f t="shared" si="258"/>
        <v/>
      </c>
      <c r="O66" s="98"/>
      <c r="P66" s="229"/>
      <c r="Q66" s="99" t="str">
        <f t="shared" si="265"/>
        <v/>
      </c>
      <c r="R66" s="100" t="str">
        <f t="shared" si="266"/>
        <v/>
      </c>
      <c r="S66" s="101" t="str">
        <f t="shared" si="267"/>
        <v/>
      </c>
      <c r="T66" s="101" t="str">
        <f t="shared" si="268"/>
        <v/>
      </c>
      <c r="U66" s="102" t="str">
        <f t="shared" si="269"/>
        <v/>
      </c>
      <c r="V66" s="103" t="str">
        <f t="shared" si="270"/>
        <v/>
      </c>
      <c r="W66" s="104" t="str">
        <f t="shared" si="271"/>
        <v/>
      </c>
      <c r="X66" s="105" t="str">
        <f t="shared" si="249"/>
        <v/>
      </c>
      <c r="Y66" s="106" t="str">
        <f t="shared" si="272"/>
        <v/>
      </c>
      <c r="AA66" s="98"/>
      <c r="AB66" s="98"/>
      <c r="AC66" s="99" t="str">
        <f t="shared" si="273"/>
        <v/>
      </c>
      <c r="AD66" s="100" t="str">
        <f t="shared" si="274"/>
        <v/>
      </c>
      <c r="AE66" s="101" t="str">
        <f t="shared" si="275"/>
        <v/>
      </c>
      <c r="AF66" s="101" t="str">
        <f t="shared" si="276"/>
        <v/>
      </c>
      <c r="AG66" s="102" t="str">
        <f t="shared" si="250"/>
        <v/>
      </c>
      <c r="AH66" s="103" t="str">
        <f t="shared" si="277"/>
        <v/>
      </c>
      <c r="AI66" s="104" t="str">
        <f t="shared" si="278"/>
        <v/>
      </c>
      <c r="AJ66" s="105" t="str">
        <f t="shared" si="251"/>
        <v/>
      </c>
      <c r="AK66" s="106" t="str">
        <f t="shared" si="252"/>
        <v/>
      </c>
      <c r="AM66" s="98"/>
      <c r="AN66" s="98"/>
      <c r="AO66" s="99" t="str">
        <f t="shared" si="12"/>
        <v/>
      </c>
      <c r="AP66" s="100" t="str">
        <f t="shared" si="279"/>
        <v/>
      </c>
      <c r="AQ66" s="101" t="str">
        <f t="shared" si="13"/>
        <v/>
      </c>
      <c r="AR66" s="101" t="str">
        <f t="shared" si="14"/>
        <v/>
      </c>
      <c r="AS66" s="102" t="str">
        <f t="shared" si="280"/>
        <v/>
      </c>
      <c r="AT66" s="103" t="str">
        <f t="shared" si="281"/>
        <v/>
      </c>
      <c r="AU66" s="104" t="str">
        <f t="shared" si="282"/>
        <v/>
      </c>
      <c r="AV66" s="105" t="str">
        <f t="shared" si="283"/>
        <v/>
      </c>
      <c r="AW66" s="106" t="str">
        <f t="shared" si="284"/>
        <v/>
      </c>
      <c r="AY66" s="98"/>
      <c r="AZ66" s="98"/>
      <c r="BA66" s="99" t="str">
        <f t="shared" si="235"/>
        <v/>
      </c>
      <c r="BB66" s="100" t="str">
        <f t="shared" si="236"/>
        <v/>
      </c>
      <c r="BC66" s="101" t="str">
        <f t="shared" si="237"/>
        <v/>
      </c>
      <c r="BD66" s="101" t="str">
        <f t="shared" si="238"/>
        <v/>
      </c>
      <c r="BE66" s="102" t="str">
        <f t="shared" si="239"/>
        <v/>
      </c>
      <c r="BF66" s="103" t="str">
        <f t="shared" si="240"/>
        <v/>
      </c>
      <c r="BG66" s="104" t="str">
        <f t="shared" si="241"/>
        <v/>
      </c>
      <c r="BH66" s="105" t="str">
        <f t="shared" si="242"/>
        <v/>
      </c>
      <c r="BI66" s="106" t="str">
        <f t="shared" si="243"/>
        <v/>
      </c>
      <c r="BK66" s="98"/>
      <c r="BL66" s="98"/>
      <c r="BM66" s="99" t="str">
        <f t="shared" si="285"/>
        <v/>
      </c>
      <c r="BN66" s="100" t="str">
        <f t="shared" si="286"/>
        <v/>
      </c>
      <c r="BO66" s="101" t="str">
        <f t="shared" si="287"/>
        <v/>
      </c>
      <c r="BP66" s="101" t="str">
        <f t="shared" si="288"/>
        <v/>
      </c>
      <c r="BQ66" s="102" t="str">
        <f t="shared" si="289"/>
        <v/>
      </c>
      <c r="BR66" s="103" t="str">
        <f t="shared" si="290"/>
        <v/>
      </c>
      <c r="BS66" s="104" t="str">
        <f t="shared" si="291"/>
        <v/>
      </c>
      <c r="BT66" s="105" t="str">
        <f t="shared" si="292"/>
        <v/>
      </c>
      <c r="BU66" s="106" t="str">
        <f t="shared" si="293"/>
        <v/>
      </c>
      <c r="BW66" s="98"/>
      <c r="BX66" s="98"/>
      <c r="BY66" s="99" t="str">
        <f t="shared" si="294"/>
        <v/>
      </c>
      <c r="BZ66" s="100" t="str">
        <f t="shared" si="295"/>
        <v/>
      </c>
      <c r="CA66" s="101" t="str">
        <f t="shared" si="296"/>
        <v/>
      </c>
      <c r="CB66" s="101" t="str">
        <f t="shared" si="297"/>
        <v/>
      </c>
      <c r="CC66" s="102" t="str">
        <f t="shared" si="298"/>
        <v/>
      </c>
      <c r="CD66" s="103" t="str">
        <f t="shared" si="299"/>
        <v/>
      </c>
      <c r="CE66" s="104" t="str">
        <f t="shared" si="300"/>
        <v/>
      </c>
      <c r="CF66" s="105" t="str">
        <f t="shared" si="301"/>
        <v/>
      </c>
      <c r="CG66" s="106" t="str">
        <f t="shared" si="302"/>
        <v/>
      </c>
      <c r="CI66" s="98"/>
      <c r="CJ66" s="98"/>
      <c r="CK66" s="99" t="str">
        <f t="shared" si="303"/>
        <v/>
      </c>
      <c r="CL66" s="100" t="str">
        <f t="shared" si="304"/>
        <v/>
      </c>
      <c r="CM66" s="101" t="str">
        <f t="shared" si="305"/>
        <v/>
      </c>
      <c r="CN66" s="101" t="str">
        <f t="shared" si="306"/>
        <v/>
      </c>
      <c r="CO66" s="102" t="str">
        <f t="shared" si="307"/>
        <v/>
      </c>
      <c r="CP66" s="103" t="str">
        <f t="shared" si="308"/>
        <v/>
      </c>
      <c r="CQ66" s="104" t="str">
        <f t="shared" si="309"/>
        <v/>
      </c>
      <c r="CR66" s="105" t="str">
        <f t="shared" si="310"/>
        <v/>
      </c>
      <c r="CS66" s="106" t="str">
        <f t="shared" si="311"/>
        <v/>
      </c>
      <c r="CU66" s="98"/>
      <c r="CV66" s="98"/>
      <c r="CW66" s="99" t="str">
        <f t="shared" si="312"/>
        <v/>
      </c>
      <c r="CX66" s="100" t="str">
        <f t="shared" si="313"/>
        <v/>
      </c>
      <c r="CY66" s="101" t="str">
        <f t="shared" si="314"/>
        <v/>
      </c>
      <c r="CZ66" s="101" t="str">
        <f t="shared" si="315"/>
        <v/>
      </c>
      <c r="DA66" s="102" t="str">
        <f t="shared" si="316"/>
        <v/>
      </c>
      <c r="DB66" s="103" t="str">
        <f t="shared" si="317"/>
        <v/>
      </c>
      <c r="DC66" s="104" t="str">
        <f t="shared" si="318"/>
        <v/>
      </c>
      <c r="DD66" s="105" t="str">
        <f t="shared" si="319"/>
        <v/>
      </c>
      <c r="DE66" s="106" t="str">
        <f t="shared" si="320"/>
        <v/>
      </c>
      <c r="DG66" s="98"/>
      <c r="DH66" s="98"/>
      <c r="DI66" s="99" t="str">
        <f t="shared" si="321"/>
        <v/>
      </c>
      <c r="DJ66" s="100" t="str">
        <f t="shared" si="322"/>
        <v/>
      </c>
      <c r="DK66" s="101" t="str">
        <f t="shared" si="323"/>
        <v/>
      </c>
      <c r="DL66" s="101" t="str">
        <f t="shared" si="324"/>
        <v/>
      </c>
      <c r="DM66" s="102" t="str">
        <f t="shared" si="325"/>
        <v/>
      </c>
      <c r="DN66" s="103" t="str">
        <f t="shared" si="326"/>
        <v/>
      </c>
      <c r="DO66" s="104" t="str">
        <f t="shared" si="327"/>
        <v/>
      </c>
      <c r="DP66" s="105" t="str">
        <f t="shared" si="328"/>
        <v/>
      </c>
      <c r="DQ66" s="106" t="str">
        <f t="shared" si="329"/>
        <v/>
      </c>
      <c r="DS66" s="98"/>
      <c r="DT66" s="98"/>
      <c r="DU66" s="99" t="str">
        <f t="shared" si="330"/>
        <v/>
      </c>
      <c r="DV66" s="100" t="str">
        <f t="shared" si="331"/>
        <v/>
      </c>
      <c r="DW66" s="101" t="str">
        <f t="shared" si="332"/>
        <v/>
      </c>
      <c r="DX66" s="101" t="str">
        <f t="shared" si="333"/>
        <v/>
      </c>
      <c r="DY66" s="102" t="str">
        <f t="shared" si="334"/>
        <v/>
      </c>
      <c r="DZ66" s="103" t="str">
        <f t="shared" si="335"/>
        <v/>
      </c>
      <c r="EA66" s="104" t="str">
        <f t="shared" si="336"/>
        <v/>
      </c>
      <c r="EB66" s="105" t="str">
        <f t="shared" si="337"/>
        <v/>
      </c>
      <c r="EC66" s="106" t="str">
        <f t="shared" si="338"/>
        <v/>
      </c>
      <c r="EE66" s="98"/>
      <c r="EF66" s="98"/>
      <c r="EG66" s="99" t="str">
        <f t="shared" si="339"/>
        <v/>
      </c>
      <c r="EH66" s="100" t="str">
        <f t="shared" si="340"/>
        <v/>
      </c>
      <c r="EI66" s="101" t="str">
        <f t="shared" si="341"/>
        <v/>
      </c>
      <c r="EJ66" s="101" t="str">
        <f t="shared" si="342"/>
        <v/>
      </c>
      <c r="EK66" s="102" t="str">
        <f t="shared" si="343"/>
        <v/>
      </c>
      <c r="EL66" s="103" t="str">
        <f t="shared" si="344"/>
        <v/>
      </c>
      <c r="EM66" s="104" t="str">
        <f t="shared" si="345"/>
        <v/>
      </c>
      <c r="EN66" s="105" t="str">
        <f t="shared" si="346"/>
        <v/>
      </c>
      <c r="EO66" s="106" t="str">
        <f t="shared" si="347"/>
        <v/>
      </c>
      <c r="EQ66" s="98"/>
      <c r="ER66" s="98"/>
      <c r="ES66" s="99" t="str">
        <f t="shared" si="348"/>
        <v/>
      </c>
      <c r="ET66" s="100" t="str">
        <f t="shared" si="349"/>
        <v/>
      </c>
      <c r="EU66" s="101" t="str">
        <f t="shared" si="350"/>
        <v/>
      </c>
      <c r="EV66" s="101" t="str">
        <f t="shared" si="351"/>
        <v/>
      </c>
      <c r="EW66" s="102" t="str">
        <f t="shared" si="352"/>
        <v/>
      </c>
      <c r="EX66" s="103" t="str">
        <f t="shared" si="353"/>
        <v/>
      </c>
      <c r="EY66" s="104" t="str">
        <f t="shared" si="354"/>
        <v/>
      </c>
      <c r="EZ66" s="105" t="str">
        <f t="shared" si="355"/>
        <v/>
      </c>
      <c r="FA66" s="106" t="str">
        <f t="shared" si="356"/>
        <v/>
      </c>
      <c r="FC66" s="98"/>
      <c r="FD66" s="98"/>
      <c r="FE66" s="99" t="str">
        <f t="shared" si="357"/>
        <v/>
      </c>
      <c r="FF66" s="100" t="str">
        <f t="shared" si="358"/>
        <v/>
      </c>
      <c r="FG66" s="101" t="str">
        <f t="shared" si="359"/>
        <v/>
      </c>
      <c r="FH66" s="101" t="str">
        <f t="shared" si="360"/>
        <v/>
      </c>
      <c r="FI66" s="102" t="str">
        <f t="shared" si="361"/>
        <v/>
      </c>
      <c r="FJ66" s="103" t="str">
        <f t="shared" si="362"/>
        <v/>
      </c>
      <c r="FK66" s="104" t="str">
        <f t="shared" si="363"/>
        <v/>
      </c>
      <c r="FL66" s="105" t="str">
        <f t="shared" si="364"/>
        <v/>
      </c>
      <c r="FM66" s="106" t="str">
        <f t="shared" si="365"/>
        <v/>
      </c>
      <c r="FO66" s="98"/>
      <c r="FP66" s="98"/>
      <c r="FQ66" s="99" t="str">
        <f>IF(FU66="","",#REF!)</f>
        <v/>
      </c>
      <c r="FR66" s="100" t="str">
        <f t="shared" si="366"/>
        <v/>
      </c>
      <c r="FS66" s="101" t="str">
        <f t="shared" si="367"/>
        <v/>
      </c>
      <c r="FT66" s="101" t="str">
        <f t="shared" si="368"/>
        <v/>
      </c>
      <c r="FU66" s="102" t="str">
        <f t="shared" si="369"/>
        <v/>
      </c>
      <c r="FV66" s="103" t="str">
        <f t="shared" si="370"/>
        <v/>
      </c>
      <c r="FW66" s="104" t="str">
        <f t="shared" si="371"/>
        <v/>
      </c>
      <c r="FX66" s="105" t="str">
        <f t="shared" si="372"/>
        <v/>
      </c>
      <c r="FY66" s="106" t="str">
        <f t="shared" si="373"/>
        <v/>
      </c>
      <c r="GA66" s="98"/>
      <c r="GB66" s="98"/>
      <c r="GC66" s="99" t="str">
        <f t="shared" si="374"/>
        <v/>
      </c>
      <c r="GD66" s="100" t="str">
        <f t="shared" si="375"/>
        <v/>
      </c>
      <c r="GE66" s="101" t="str">
        <f t="shared" si="376"/>
        <v/>
      </c>
      <c r="GF66" s="101" t="str">
        <f t="shared" si="377"/>
        <v/>
      </c>
      <c r="GG66" s="102" t="str">
        <f t="shared" si="378"/>
        <v/>
      </c>
      <c r="GH66" s="103" t="str">
        <f t="shared" si="379"/>
        <v/>
      </c>
      <c r="GI66" s="104" t="str">
        <f t="shared" si="380"/>
        <v/>
      </c>
      <c r="GJ66" s="105" t="str">
        <f t="shared" si="381"/>
        <v/>
      </c>
      <c r="GK66" s="106" t="str">
        <f t="shared" si="382"/>
        <v/>
      </c>
      <c r="GM66" s="98"/>
      <c r="GN66" s="98"/>
      <c r="GO66" s="99" t="str">
        <f t="shared" si="383"/>
        <v/>
      </c>
      <c r="GP66" s="100" t="str">
        <f t="shared" si="384"/>
        <v/>
      </c>
      <c r="GQ66" s="101" t="str">
        <f t="shared" si="385"/>
        <v/>
      </c>
      <c r="GR66" s="101" t="str">
        <f t="shared" si="386"/>
        <v/>
      </c>
      <c r="GS66" s="102" t="str">
        <f t="shared" si="387"/>
        <v/>
      </c>
      <c r="GT66" s="103" t="str">
        <f t="shared" si="388"/>
        <v/>
      </c>
      <c r="GU66" s="104" t="str">
        <f t="shared" si="389"/>
        <v/>
      </c>
      <c r="GV66" s="105" t="str">
        <f t="shared" si="390"/>
        <v/>
      </c>
      <c r="GW66" s="106" t="str">
        <f t="shared" si="391"/>
        <v/>
      </c>
      <c r="GY66" s="98"/>
      <c r="GZ66" s="98"/>
      <c r="HA66" s="99" t="str">
        <f t="shared" si="392"/>
        <v/>
      </c>
      <c r="HB66" s="100" t="str">
        <f t="shared" si="393"/>
        <v/>
      </c>
      <c r="HC66" s="101" t="str">
        <f t="shared" si="394"/>
        <v/>
      </c>
      <c r="HD66" s="101" t="str">
        <f t="shared" si="395"/>
        <v/>
      </c>
      <c r="HE66" s="102" t="str">
        <f t="shared" si="396"/>
        <v/>
      </c>
      <c r="HF66" s="103" t="str">
        <f t="shared" si="397"/>
        <v/>
      </c>
      <c r="HG66" s="104" t="str">
        <f t="shared" si="398"/>
        <v/>
      </c>
      <c r="HH66" s="105" t="str">
        <f t="shared" si="399"/>
        <v/>
      </c>
      <c r="HI66" s="106" t="str">
        <f t="shared" si="400"/>
        <v/>
      </c>
      <c r="HK66" s="98"/>
      <c r="HL66" s="98" t="s">
        <v>291</v>
      </c>
      <c r="HM66" s="99" t="str">
        <f t="shared" si="401"/>
        <v/>
      </c>
      <c r="HN66" s="100" t="str">
        <f t="shared" si="402"/>
        <v/>
      </c>
      <c r="HO66" s="101" t="str">
        <f t="shared" si="403"/>
        <v/>
      </c>
      <c r="HP66" s="101" t="str">
        <f t="shared" si="404"/>
        <v/>
      </c>
      <c r="HQ66" s="102" t="str">
        <f t="shared" si="405"/>
        <v/>
      </c>
      <c r="HR66" s="103" t="str">
        <f t="shared" si="406"/>
        <v/>
      </c>
      <c r="HS66" s="104" t="str">
        <f t="shared" si="407"/>
        <v/>
      </c>
      <c r="HT66" s="105" t="str">
        <f t="shared" si="408"/>
        <v/>
      </c>
      <c r="HU66" s="106" t="str">
        <f t="shared" si="409"/>
        <v/>
      </c>
      <c r="HW66" s="98"/>
      <c r="HX66" s="98"/>
      <c r="HY66" s="99" t="str">
        <f t="shared" si="410"/>
        <v/>
      </c>
      <c r="HZ66" s="100" t="str">
        <f t="shared" si="411"/>
        <v/>
      </c>
      <c r="IA66" s="101" t="str">
        <f t="shared" si="412"/>
        <v/>
      </c>
      <c r="IB66" s="101" t="str">
        <f t="shared" si="413"/>
        <v/>
      </c>
      <c r="IC66" s="102" t="str">
        <f t="shared" si="414"/>
        <v/>
      </c>
      <c r="ID66" s="103" t="str">
        <f t="shared" si="415"/>
        <v/>
      </c>
      <c r="IE66" s="104" t="str">
        <f t="shared" si="416"/>
        <v/>
      </c>
      <c r="IF66" s="105" t="str">
        <f t="shared" si="417"/>
        <v/>
      </c>
      <c r="IG66" s="106" t="str">
        <f t="shared" si="418"/>
        <v/>
      </c>
      <c r="II66" s="98"/>
      <c r="IJ66" s="98"/>
      <c r="IK66" s="99" t="str">
        <f t="shared" si="419"/>
        <v/>
      </c>
      <c r="IL66" s="100" t="str">
        <f t="shared" si="420"/>
        <v/>
      </c>
      <c r="IM66" s="101" t="str">
        <f t="shared" si="421"/>
        <v/>
      </c>
      <c r="IN66" s="101" t="str">
        <f t="shared" si="422"/>
        <v/>
      </c>
      <c r="IO66" s="102" t="str">
        <f t="shared" si="423"/>
        <v/>
      </c>
      <c r="IP66" s="103" t="str">
        <f t="shared" si="424"/>
        <v/>
      </c>
      <c r="IQ66" s="104" t="str">
        <f t="shared" si="425"/>
        <v/>
      </c>
      <c r="IR66" s="105" t="str">
        <f t="shared" si="426"/>
        <v/>
      </c>
      <c r="IS66" s="106" t="str">
        <f t="shared" si="427"/>
        <v/>
      </c>
      <c r="IU66" s="98"/>
      <c r="IV66" s="98"/>
      <c r="IW66" s="99" t="str">
        <f t="shared" si="428"/>
        <v/>
      </c>
      <c r="IX66" s="100" t="str">
        <f t="shared" si="429"/>
        <v/>
      </c>
      <c r="IY66" s="101" t="str">
        <f t="shared" si="430"/>
        <v/>
      </c>
      <c r="IZ66" s="101" t="str">
        <f t="shared" si="431"/>
        <v/>
      </c>
      <c r="JA66" s="102" t="str">
        <f t="shared" si="432"/>
        <v/>
      </c>
      <c r="JB66" s="103" t="str">
        <f t="shared" si="433"/>
        <v/>
      </c>
      <c r="JC66" s="104" t="str">
        <f t="shared" si="434"/>
        <v/>
      </c>
      <c r="JD66" s="105" t="str">
        <f t="shared" si="435"/>
        <v/>
      </c>
      <c r="JE66" s="106" t="str">
        <f t="shared" si="436"/>
        <v/>
      </c>
      <c r="JG66" s="98"/>
      <c r="JH66" s="98"/>
      <c r="JI66" s="99" t="str">
        <f t="shared" si="437"/>
        <v/>
      </c>
      <c r="JJ66" s="100" t="str">
        <f t="shared" si="438"/>
        <v/>
      </c>
      <c r="JK66" s="101" t="str">
        <f t="shared" si="439"/>
        <v/>
      </c>
      <c r="JL66" s="101" t="str">
        <f t="shared" si="440"/>
        <v/>
      </c>
      <c r="JM66" s="102" t="str">
        <f t="shared" si="441"/>
        <v/>
      </c>
      <c r="JN66" s="103" t="str">
        <f t="shared" si="442"/>
        <v/>
      </c>
      <c r="JO66" s="104" t="str">
        <f t="shared" si="443"/>
        <v/>
      </c>
      <c r="JP66" s="105" t="str">
        <f t="shared" si="444"/>
        <v/>
      </c>
      <c r="JQ66" s="106" t="str">
        <f t="shared" si="445"/>
        <v/>
      </c>
      <c r="JS66" s="98"/>
      <c r="JT66" s="98"/>
      <c r="JU66" s="99" t="str">
        <f t="shared" si="446"/>
        <v/>
      </c>
      <c r="JV66" s="100" t="str">
        <f t="shared" si="447"/>
        <v/>
      </c>
      <c r="JW66" s="101" t="str">
        <f t="shared" si="448"/>
        <v/>
      </c>
      <c r="JX66" s="101" t="str">
        <f t="shared" si="449"/>
        <v/>
      </c>
      <c r="JY66" s="102" t="str">
        <f t="shared" si="450"/>
        <v/>
      </c>
      <c r="JZ66" s="103" t="str">
        <f t="shared" si="451"/>
        <v/>
      </c>
      <c r="KA66" s="104" t="str">
        <f t="shared" si="452"/>
        <v/>
      </c>
      <c r="KB66" s="105" t="str">
        <f t="shared" si="453"/>
        <v/>
      </c>
      <c r="KC66" s="106" t="str">
        <f t="shared" si="454"/>
        <v/>
      </c>
      <c r="KE66" s="98"/>
      <c r="KF66" s="98"/>
    </row>
    <row r="67" spans="1:292" ht="13.5" customHeight="1" x14ac:dyDescent="0.25">
      <c r="A67" s="16"/>
      <c r="B67" s="98" t="s">
        <v>681</v>
      </c>
      <c r="D67" s="229"/>
      <c r="E67" s="99">
        <f t="shared" si="253"/>
        <v>42439</v>
      </c>
      <c r="F67" s="100" t="str">
        <f t="shared" si="254"/>
        <v>Kenny I</v>
      </c>
      <c r="G67" s="101">
        <f t="shared" si="263"/>
        <v>40611</v>
      </c>
      <c r="H67" s="101">
        <v>41766</v>
      </c>
      <c r="I67" s="102" t="str">
        <f t="shared" si="255"/>
        <v>Alan Shatter</v>
      </c>
      <c r="J67" s="103" t="str">
        <f t="shared" si="256"/>
        <v>1951</v>
      </c>
      <c r="K67" s="104" t="str">
        <f t="shared" si="257"/>
        <v>male</v>
      </c>
      <c r="L67" s="105" t="str">
        <f t="shared" si="264"/>
        <v>ie_fg01</v>
      </c>
      <c r="M67" s="106" t="str">
        <f t="shared" si="258"/>
        <v>Shatter_Alan_1951</v>
      </c>
      <c r="O67" s="98"/>
      <c r="P67" s="229" t="s">
        <v>719</v>
      </c>
      <c r="Q67" s="99">
        <f t="shared" si="265"/>
        <v>42900</v>
      </c>
      <c r="R67" s="100" t="str">
        <f t="shared" si="266"/>
        <v>Kenny II</v>
      </c>
      <c r="S67" s="101">
        <f t="shared" si="267"/>
        <v>42496</v>
      </c>
      <c r="T67" s="101">
        <f t="shared" si="268"/>
        <v>42900</v>
      </c>
      <c r="U67" s="102" t="str">
        <f t="shared" si="269"/>
        <v>Frances Fitzgerald</v>
      </c>
      <c r="V67" s="103" t="str">
        <f t="shared" si="270"/>
        <v>1950</v>
      </c>
      <c r="W67" s="104" t="str">
        <f t="shared" si="271"/>
        <v>female</v>
      </c>
      <c r="X67" s="105" t="str">
        <f t="shared" si="249"/>
        <v>ie_fg01</v>
      </c>
      <c r="Y67" s="106" t="str">
        <f t="shared" si="272"/>
        <v>Fitzgerald_Frances_1950</v>
      </c>
      <c r="AA67" s="98"/>
      <c r="AB67" s="98" t="s">
        <v>994</v>
      </c>
      <c r="AC67" s="99" t="str">
        <f t="shared" si="273"/>
        <v/>
      </c>
      <c r="AD67" s="100" t="str">
        <f t="shared" si="274"/>
        <v/>
      </c>
      <c r="AE67" s="101" t="str">
        <f t="shared" si="275"/>
        <v/>
      </c>
      <c r="AF67" s="101" t="str">
        <f t="shared" si="276"/>
        <v/>
      </c>
      <c r="AG67" s="102" t="str">
        <f t="shared" si="250"/>
        <v/>
      </c>
      <c r="AH67" s="103" t="str">
        <f t="shared" si="277"/>
        <v/>
      </c>
      <c r="AI67" s="104" t="str">
        <f t="shared" si="278"/>
        <v/>
      </c>
      <c r="AJ67" s="105" t="str">
        <f t="shared" si="251"/>
        <v/>
      </c>
      <c r="AK67" s="106" t="str">
        <f t="shared" si="252"/>
        <v/>
      </c>
      <c r="AM67" s="98"/>
      <c r="AN67" s="98"/>
      <c r="AO67" s="99" t="str">
        <f t="shared" si="12"/>
        <v/>
      </c>
      <c r="AP67" s="100" t="str">
        <f t="shared" si="279"/>
        <v/>
      </c>
      <c r="AQ67" s="101" t="str">
        <f t="shared" si="13"/>
        <v/>
      </c>
      <c r="AR67" s="101" t="str">
        <f t="shared" si="14"/>
        <v/>
      </c>
      <c r="AS67" s="102" t="str">
        <f t="shared" si="280"/>
        <v/>
      </c>
      <c r="AT67" s="103" t="str">
        <f t="shared" si="281"/>
        <v/>
      </c>
      <c r="AU67" s="104" t="str">
        <f t="shared" si="282"/>
        <v/>
      </c>
      <c r="AV67" s="105" t="str">
        <f t="shared" si="283"/>
        <v/>
      </c>
      <c r="AW67" s="106" t="str">
        <f t="shared" si="284"/>
        <v/>
      </c>
      <c r="AY67" s="98"/>
      <c r="AZ67" s="98"/>
      <c r="BA67" s="99" t="str">
        <f t="shared" si="235"/>
        <v/>
      </c>
      <c r="BB67" s="100" t="str">
        <f t="shared" si="236"/>
        <v/>
      </c>
      <c r="BC67" s="101" t="str">
        <f t="shared" si="237"/>
        <v/>
      </c>
      <c r="BD67" s="101" t="str">
        <f t="shared" si="238"/>
        <v/>
      </c>
      <c r="BE67" s="102" t="str">
        <f t="shared" si="239"/>
        <v/>
      </c>
      <c r="BF67" s="103" t="str">
        <f t="shared" si="240"/>
        <v/>
      </c>
      <c r="BG67" s="104" t="str">
        <f t="shared" si="241"/>
        <v/>
      </c>
      <c r="BH67" s="105" t="str">
        <f t="shared" si="242"/>
        <v/>
      </c>
      <c r="BI67" s="106" t="str">
        <f t="shared" si="243"/>
        <v/>
      </c>
      <c r="BK67" s="98"/>
      <c r="BL67" s="98"/>
      <c r="BM67" s="99" t="str">
        <f t="shared" si="285"/>
        <v/>
      </c>
      <c r="BN67" s="100" t="str">
        <f t="shared" si="286"/>
        <v/>
      </c>
      <c r="BO67" s="101" t="str">
        <f t="shared" si="287"/>
        <v/>
      </c>
      <c r="BP67" s="101" t="str">
        <f t="shared" si="288"/>
        <v/>
      </c>
      <c r="BQ67" s="102" t="str">
        <f t="shared" si="289"/>
        <v/>
      </c>
      <c r="BR67" s="103" t="str">
        <f t="shared" si="290"/>
        <v/>
      </c>
      <c r="BS67" s="104" t="str">
        <f t="shared" si="291"/>
        <v/>
      </c>
      <c r="BT67" s="105" t="str">
        <f t="shared" si="292"/>
        <v/>
      </c>
      <c r="BU67" s="106" t="str">
        <f t="shared" si="293"/>
        <v/>
      </c>
      <c r="BW67" s="98"/>
      <c r="BX67" s="98"/>
      <c r="BY67" s="99" t="str">
        <f t="shared" si="294"/>
        <v/>
      </c>
      <c r="BZ67" s="100" t="str">
        <f t="shared" si="295"/>
        <v/>
      </c>
      <c r="CA67" s="101" t="str">
        <f t="shared" si="296"/>
        <v/>
      </c>
      <c r="CB67" s="101" t="str">
        <f t="shared" si="297"/>
        <v/>
      </c>
      <c r="CC67" s="102" t="str">
        <f t="shared" si="298"/>
        <v/>
      </c>
      <c r="CD67" s="103" t="str">
        <f t="shared" si="299"/>
        <v/>
      </c>
      <c r="CE67" s="104" t="str">
        <f t="shared" si="300"/>
        <v/>
      </c>
      <c r="CF67" s="105" t="str">
        <f t="shared" si="301"/>
        <v/>
      </c>
      <c r="CG67" s="106" t="str">
        <f t="shared" si="302"/>
        <v/>
      </c>
      <c r="CI67" s="98"/>
      <c r="CJ67" s="98"/>
      <c r="CK67" s="99" t="str">
        <f t="shared" si="303"/>
        <v/>
      </c>
      <c r="CL67" s="100" t="str">
        <f t="shared" si="304"/>
        <v/>
      </c>
      <c r="CM67" s="101" t="str">
        <f t="shared" si="305"/>
        <v/>
      </c>
      <c r="CN67" s="101" t="str">
        <f t="shared" si="306"/>
        <v/>
      </c>
      <c r="CO67" s="102" t="str">
        <f t="shared" si="307"/>
        <v/>
      </c>
      <c r="CP67" s="103" t="str">
        <f t="shared" si="308"/>
        <v/>
      </c>
      <c r="CQ67" s="104" t="str">
        <f t="shared" si="309"/>
        <v/>
      </c>
      <c r="CR67" s="105" t="str">
        <f t="shared" si="310"/>
        <v/>
      </c>
      <c r="CS67" s="106" t="str">
        <f t="shared" si="311"/>
        <v/>
      </c>
      <c r="CU67" s="98"/>
      <c r="CV67" s="98"/>
      <c r="CW67" s="99" t="str">
        <f t="shared" si="312"/>
        <v/>
      </c>
      <c r="CX67" s="100" t="str">
        <f t="shared" si="313"/>
        <v/>
      </c>
      <c r="CY67" s="101" t="str">
        <f t="shared" si="314"/>
        <v/>
      </c>
      <c r="CZ67" s="101" t="str">
        <f t="shared" si="315"/>
        <v/>
      </c>
      <c r="DA67" s="102" t="str">
        <f t="shared" si="316"/>
        <v/>
      </c>
      <c r="DB67" s="103" t="str">
        <f t="shared" si="317"/>
        <v/>
      </c>
      <c r="DC67" s="104" t="str">
        <f t="shared" si="318"/>
        <v/>
      </c>
      <c r="DD67" s="105" t="str">
        <f t="shared" si="319"/>
        <v/>
      </c>
      <c r="DE67" s="106" t="str">
        <f t="shared" si="320"/>
        <v/>
      </c>
      <c r="DG67" s="98"/>
      <c r="DH67" s="98"/>
      <c r="DI67" s="99" t="str">
        <f t="shared" si="321"/>
        <v/>
      </c>
      <c r="DJ67" s="100" t="str">
        <f t="shared" si="322"/>
        <v/>
      </c>
      <c r="DK67" s="101" t="str">
        <f t="shared" si="323"/>
        <v/>
      </c>
      <c r="DL67" s="101" t="str">
        <f t="shared" si="324"/>
        <v/>
      </c>
      <c r="DM67" s="102" t="str">
        <f t="shared" si="325"/>
        <v/>
      </c>
      <c r="DN67" s="103" t="str">
        <f t="shared" si="326"/>
        <v/>
      </c>
      <c r="DO67" s="104" t="str">
        <f t="shared" si="327"/>
        <v/>
      </c>
      <c r="DP67" s="105" t="str">
        <f t="shared" si="328"/>
        <v/>
      </c>
      <c r="DQ67" s="106" t="str">
        <f t="shared" si="329"/>
        <v/>
      </c>
      <c r="DS67" s="98"/>
      <c r="DT67" s="98"/>
      <c r="DU67" s="99" t="str">
        <f t="shared" si="330"/>
        <v/>
      </c>
      <c r="DV67" s="100" t="str">
        <f t="shared" si="331"/>
        <v/>
      </c>
      <c r="DW67" s="101" t="str">
        <f t="shared" si="332"/>
        <v/>
      </c>
      <c r="DX67" s="101" t="str">
        <f t="shared" si="333"/>
        <v/>
      </c>
      <c r="DY67" s="102" t="str">
        <f t="shared" si="334"/>
        <v/>
      </c>
      <c r="DZ67" s="103" t="str">
        <f t="shared" si="335"/>
        <v/>
      </c>
      <c r="EA67" s="104" t="str">
        <f t="shared" si="336"/>
        <v/>
      </c>
      <c r="EB67" s="105" t="str">
        <f t="shared" si="337"/>
        <v/>
      </c>
      <c r="EC67" s="106" t="str">
        <f t="shared" si="338"/>
        <v/>
      </c>
      <c r="EE67" s="98"/>
      <c r="EF67" s="98"/>
      <c r="EG67" s="99" t="str">
        <f t="shared" si="339"/>
        <v/>
      </c>
      <c r="EH67" s="100" t="str">
        <f t="shared" si="340"/>
        <v/>
      </c>
      <c r="EI67" s="101" t="str">
        <f t="shared" si="341"/>
        <v/>
      </c>
      <c r="EJ67" s="101" t="str">
        <f t="shared" si="342"/>
        <v/>
      </c>
      <c r="EK67" s="102" t="str">
        <f t="shared" si="343"/>
        <v/>
      </c>
      <c r="EL67" s="103" t="str">
        <f t="shared" si="344"/>
        <v/>
      </c>
      <c r="EM67" s="104" t="str">
        <f t="shared" si="345"/>
        <v/>
      </c>
      <c r="EN67" s="105" t="str">
        <f t="shared" si="346"/>
        <v/>
      </c>
      <c r="EO67" s="106" t="str">
        <f t="shared" si="347"/>
        <v/>
      </c>
      <c r="EQ67" s="98"/>
      <c r="ER67" s="98"/>
      <c r="ES67" s="99" t="str">
        <f t="shared" si="348"/>
        <v/>
      </c>
      <c r="ET67" s="100" t="str">
        <f t="shared" si="349"/>
        <v/>
      </c>
      <c r="EU67" s="101" t="str">
        <f t="shared" si="350"/>
        <v/>
      </c>
      <c r="EV67" s="101" t="str">
        <f t="shared" si="351"/>
        <v/>
      </c>
      <c r="EW67" s="102" t="str">
        <f t="shared" si="352"/>
        <v/>
      </c>
      <c r="EX67" s="103" t="str">
        <f t="shared" si="353"/>
        <v/>
      </c>
      <c r="EY67" s="104" t="str">
        <f t="shared" si="354"/>
        <v/>
      </c>
      <c r="EZ67" s="105" t="str">
        <f t="shared" si="355"/>
        <v/>
      </c>
      <c r="FA67" s="106" t="str">
        <f t="shared" si="356"/>
        <v/>
      </c>
      <c r="FC67" s="98"/>
      <c r="FD67" s="98"/>
      <c r="FE67" s="99" t="str">
        <f t="shared" si="357"/>
        <v/>
      </c>
      <c r="FF67" s="100" t="str">
        <f t="shared" si="358"/>
        <v/>
      </c>
      <c r="FG67" s="101" t="str">
        <f t="shared" si="359"/>
        <v/>
      </c>
      <c r="FH67" s="101" t="str">
        <f t="shared" si="360"/>
        <v/>
      </c>
      <c r="FI67" s="102" t="str">
        <f t="shared" si="361"/>
        <v/>
      </c>
      <c r="FJ67" s="103" t="str">
        <f t="shared" si="362"/>
        <v/>
      </c>
      <c r="FK67" s="104" t="str">
        <f t="shared" si="363"/>
        <v/>
      </c>
      <c r="FL67" s="105" t="str">
        <f t="shared" si="364"/>
        <v/>
      </c>
      <c r="FM67" s="106" t="str">
        <f t="shared" si="365"/>
        <v/>
      </c>
      <c r="FO67" s="98"/>
      <c r="FP67" s="98"/>
      <c r="FQ67" s="99" t="str">
        <f>IF(FU67="","",#REF!)</f>
        <v/>
      </c>
      <c r="FR67" s="100" t="str">
        <f t="shared" si="366"/>
        <v/>
      </c>
      <c r="FS67" s="101" t="str">
        <f t="shared" si="367"/>
        <v/>
      </c>
      <c r="FT67" s="101" t="str">
        <f t="shared" si="368"/>
        <v/>
      </c>
      <c r="FU67" s="102" t="str">
        <f t="shared" si="369"/>
        <v/>
      </c>
      <c r="FV67" s="103" t="str">
        <f t="shared" si="370"/>
        <v/>
      </c>
      <c r="FW67" s="104" t="str">
        <f t="shared" si="371"/>
        <v/>
      </c>
      <c r="FX67" s="105" t="str">
        <f t="shared" si="372"/>
        <v/>
      </c>
      <c r="FY67" s="106" t="str">
        <f t="shared" si="373"/>
        <v/>
      </c>
      <c r="GA67" s="98"/>
      <c r="GB67" s="98"/>
      <c r="GC67" s="99" t="str">
        <f t="shared" si="374"/>
        <v/>
      </c>
      <c r="GD67" s="100" t="str">
        <f t="shared" si="375"/>
        <v/>
      </c>
      <c r="GE67" s="101" t="str">
        <f t="shared" si="376"/>
        <v/>
      </c>
      <c r="GF67" s="101" t="str">
        <f t="shared" si="377"/>
        <v/>
      </c>
      <c r="GG67" s="102" t="str">
        <f t="shared" si="378"/>
        <v/>
      </c>
      <c r="GH67" s="103" t="str">
        <f t="shared" si="379"/>
        <v/>
      </c>
      <c r="GI67" s="104" t="str">
        <f t="shared" si="380"/>
        <v/>
      </c>
      <c r="GJ67" s="105" t="str">
        <f t="shared" si="381"/>
        <v/>
      </c>
      <c r="GK67" s="106" t="str">
        <f t="shared" si="382"/>
        <v/>
      </c>
      <c r="GM67" s="98"/>
      <c r="GN67" s="98"/>
      <c r="GO67" s="99" t="str">
        <f t="shared" si="383"/>
        <v/>
      </c>
      <c r="GP67" s="100" t="str">
        <f t="shared" si="384"/>
        <v/>
      </c>
      <c r="GQ67" s="101" t="str">
        <f t="shared" si="385"/>
        <v/>
      </c>
      <c r="GR67" s="101" t="str">
        <f t="shared" si="386"/>
        <v/>
      </c>
      <c r="GS67" s="102" t="str">
        <f t="shared" si="387"/>
        <v/>
      </c>
      <c r="GT67" s="103" t="str">
        <f t="shared" si="388"/>
        <v/>
      </c>
      <c r="GU67" s="104" t="str">
        <f t="shared" si="389"/>
        <v/>
      </c>
      <c r="GV67" s="105" t="str">
        <f t="shared" si="390"/>
        <v/>
      </c>
      <c r="GW67" s="106" t="str">
        <f t="shared" si="391"/>
        <v/>
      </c>
      <c r="GY67" s="98"/>
      <c r="GZ67" s="98"/>
      <c r="HA67" s="99" t="str">
        <f t="shared" si="392"/>
        <v/>
      </c>
      <c r="HB67" s="100" t="str">
        <f t="shared" si="393"/>
        <v/>
      </c>
      <c r="HC67" s="101" t="str">
        <f t="shared" si="394"/>
        <v/>
      </c>
      <c r="HD67" s="101" t="str">
        <f t="shared" si="395"/>
        <v/>
      </c>
      <c r="HE67" s="102" t="str">
        <f t="shared" si="396"/>
        <v/>
      </c>
      <c r="HF67" s="103" t="str">
        <f t="shared" si="397"/>
        <v/>
      </c>
      <c r="HG67" s="104" t="str">
        <f t="shared" si="398"/>
        <v/>
      </c>
      <c r="HH67" s="105" t="str">
        <f t="shared" si="399"/>
        <v/>
      </c>
      <c r="HI67" s="106" t="str">
        <f t="shared" si="400"/>
        <v/>
      </c>
      <c r="HK67" s="98"/>
      <c r="HL67" s="98" t="s">
        <v>291</v>
      </c>
      <c r="HM67" s="99" t="str">
        <f t="shared" si="401"/>
        <v/>
      </c>
      <c r="HN67" s="100" t="str">
        <f t="shared" si="402"/>
        <v/>
      </c>
      <c r="HO67" s="101" t="str">
        <f t="shared" si="403"/>
        <v/>
      </c>
      <c r="HP67" s="101" t="str">
        <f t="shared" si="404"/>
        <v/>
      </c>
      <c r="HQ67" s="102" t="str">
        <f t="shared" si="405"/>
        <v/>
      </c>
      <c r="HR67" s="103" t="str">
        <f t="shared" si="406"/>
        <v/>
      </c>
      <c r="HS67" s="104" t="str">
        <f t="shared" si="407"/>
        <v/>
      </c>
      <c r="HT67" s="105" t="str">
        <f t="shared" si="408"/>
        <v/>
      </c>
      <c r="HU67" s="106" t="str">
        <f t="shared" si="409"/>
        <v/>
      </c>
      <c r="HW67" s="98"/>
      <c r="HX67" s="98"/>
      <c r="HY67" s="99" t="str">
        <f t="shared" si="410"/>
        <v/>
      </c>
      <c r="HZ67" s="100" t="str">
        <f t="shared" si="411"/>
        <v/>
      </c>
      <c r="IA67" s="101" t="str">
        <f t="shared" si="412"/>
        <v/>
      </c>
      <c r="IB67" s="101" t="str">
        <f t="shared" si="413"/>
        <v/>
      </c>
      <c r="IC67" s="102" t="str">
        <f t="shared" si="414"/>
        <v/>
      </c>
      <c r="ID67" s="103" t="str">
        <f t="shared" si="415"/>
        <v/>
      </c>
      <c r="IE67" s="104" t="str">
        <f t="shared" si="416"/>
        <v/>
      </c>
      <c r="IF67" s="105" t="str">
        <f t="shared" si="417"/>
        <v/>
      </c>
      <c r="IG67" s="106" t="str">
        <f t="shared" si="418"/>
        <v/>
      </c>
      <c r="II67" s="98"/>
      <c r="IJ67" s="98"/>
      <c r="IK67" s="99" t="str">
        <f t="shared" si="419"/>
        <v/>
      </c>
      <c r="IL67" s="100" t="str">
        <f t="shared" si="420"/>
        <v/>
      </c>
      <c r="IM67" s="101" t="str">
        <f t="shared" si="421"/>
        <v/>
      </c>
      <c r="IN67" s="101" t="str">
        <f t="shared" si="422"/>
        <v/>
      </c>
      <c r="IO67" s="102" t="str">
        <f t="shared" si="423"/>
        <v/>
      </c>
      <c r="IP67" s="103" t="str">
        <f t="shared" si="424"/>
        <v/>
      </c>
      <c r="IQ67" s="104" t="str">
        <f t="shared" si="425"/>
        <v/>
      </c>
      <c r="IR67" s="105" t="str">
        <f t="shared" si="426"/>
        <v/>
      </c>
      <c r="IS67" s="106" t="str">
        <f t="shared" si="427"/>
        <v/>
      </c>
      <c r="IU67" s="98"/>
      <c r="IV67" s="98"/>
      <c r="IW67" s="99" t="str">
        <f t="shared" si="428"/>
        <v/>
      </c>
      <c r="IX67" s="100" t="str">
        <f t="shared" si="429"/>
        <v/>
      </c>
      <c r="IY67" s="101" t="str">
        <f t="shared" si="430"/>
        <v/>
      </c>
      <c r="IZ67" s="101" t="str">
        <f t="shared" si="431"/>
        <v/>
      </c>
      <c r="JA67" s="102" t="str">
        <f t="shared" si="432"/>
        <v/>
      </c>
      <c r="JB67" s="103" t="str">
        <f t="shared" si="433"/>
        <v/>
      </c>
      <c r="JC67" s="104" t="str">
        <f t="shared" si="434"/>
        <v/>
      </c>
      <c r="JD67" s="105" t="str">
        <f t="shared" si="435"/>
        <v/>
      </c>
      <c r="JE67" s="106" t="str">
        <f t="shared" si="436"/>
        <v/>
      </c>
      <c r="JG67" s="98"/>
      <c r="JH67" s="98"/>
      <c r="JI67" s="99" t="str">
        <f t="shared" si="437"/>
        <v/>
      </c>
      <c r="JJ67" s="100" t="str">
        <f t="shared" si="438"/>
        <v/>
      </c>
      <c r="JK67" s="101" t="str">
        <f t="shared" si="439"/>
        <v/>
      </c>
      <c r="JL67" s="101" t="str">
        <f t="shared" si="440"/>
        <v/>
      </c>
      <c r="JM67" s="102" t="str">
        <f t="shared" si="441"/>
        <v/>
      </c>
      <c r="JN67" s="103" t="str">
        <f t="shared" si="442"/>
        <v/>
      </c>
      <c r="JO67" s="104" t="str">
        <f t="shared" si="443"/>
        <v/>
      </c>
      <c r="JP67" s="105" t="str">
        <f t="shared" si="444"/>
        <v/>
      </c>
      <c r="JQ67" s="106" t="str">
        <f t="shared" si="445"/>
        <v/>
      </c>
      <c r="JS67" s="98"/>
      <c r="JT67" s="98"/>
      <c r="JU67" s="99" t="str">
        <f t="shared" si="446"/>
        <v/>
      </c>
      <c r="JV67" s="100" t="str">
        <f t="shared" si="447"/>
        <v/>
      </c>
      <c r="JW67" s="101" t="str">
        <f t="shared" si="448"/>
        <v/>
      </c>
      <c r="JX67" s="101" t="str">
        <f t="shared" si="449"/>
        <v/>
      </c>
      <c r="JY67" s="102" t="str">
        <f t="shared" si="450"/>
        <v/>
      </c>
      <c r="JZ67" s="103" t="str">
        <f t="shared" si="451"/>
        <v/>
      </c>
      <c r="KA67" s="104" t="str">
        <f t="shared" si="452"/>
        <v/>
      </c>
      <c r="KB67" s="105" t="str">
        <f t="shared" si="453"/>
        <v/>
      </c>
      <c r="KC67" s="106" t="str">
        <f t="shared" si="454"/>
        <v/>
      </c>
      <c r="KE67" s="98"/>
      <c r="KF67" s="98"/>
    </row>
    <row r="68" spans="1:292" ht="13.5" customHeight="1" x14ac:dyDescent="0.25">
      <c r="A68" s="16"/>
      <c r="B68" s="98" t="s">
        <v>681</v>
      </c>
      <c r="D68" s="229"/>
      <c r="E68" s="99">
        <f t="shared" si="253"/>
        <v>42439</v>
      </c>
      <c r="F68" s="100" t="str">
        <f t="shared" si="254"/>
        <v>Kenny I</v>
      </c>
      <c r="G68" s="101">
        <v>41767</v>
      </c>
      <c r="H68" s="101">
        <f t="shared" ref="H68:H81" si="455">IF(I68="","",E$3)</f>
        <v>42439</v>
      </c>
      <c r="I68" s="102" t="str">
        <f t="shared" si="255"/>
        <v>Frances FitzGerald</v>
      </c>
      <c r="J68" s="103" t="str">
        <f t="shared" si="256"/>
        <v>1950</v>
      </c>
      <c r="K68" s="104" t="str">
        <f t="shared" si="257"/>
        <v>female</v>
      </c>
      <c r="L68" s="105" t="str">
        <f t="shared" si="264"/>
        <v>ie_fg01</v>
      </c>
      <c r="M68" s="106" t="str">
        <f t="shared" si="258"/>
        <v>FitzGerald_Frances_1950</v>
      </c>
      <c r="O68" s="98"/>
      <c r="P68" s="229" t="s">
        <v>725</v>
      </c>
      <c r="Q68" s="99"/>
      <c r="R68" s="100"/>
      <c r="S68" s="101"/>
      <c r="T68" s="101"/>
      <c r="U68" s="102"/>
      <c r="V68" s="103"/>
      <c r="W68" s="104"/>
      <c r="X68" s="105" t="str">
        <f t="shared" si="249"/>
        <v/>
      </c>
      <c r="Y68" s="106"/>
      <c r="AA68" s="98"/>
      <c r="AB68" s="98"/>
      <c r="AC68" s="99"/>
      <c r="AD68" s="100"/>
      <c r="AE68" s="101"/>
      <c r="AF68" s="101"/>
      <c r="AG68" s="102" t="str">
        <f t="shared" si="250"/>
        <v/>
      </c>
      <c r="AH68" s="103"/>
      <c r="AI68" s="104"/>
      <c r="AJ68" s="105" t="str">
        <f t="shared" si="251"/>
        <v/>
      </c>
      <c r="AK68" s="106" t="str">
        <f t="shared" si="252"/>
        <v/>
      </c>
      <c r="AM68" s="98"/>
      <c r="AN68" s="98"/>
      <c r="AO68" s="99" t="str">
        <f t="shared" si="12"/>
        <v/>
      </c>
      <c r="AP68" s="100"/>
      <c r="AQ68" s="101" t="str">
        <f t="shared" si="13"/>
        <v/>
      </c>
      <c r="AR68" s="101" t="str">
        <f t="shared" si="14"/>
        <v/>
      </c>
      <c r="AS68" s="102"/>
      <c r="AT68" s="103"/>
      <c r="AU68" s="104"/>
      <c r="AV68" s="105"/>
      <c r="AW68" s="106"/>
      <c r="AY68" s="98"/>
      <c r="AZ68" s="98"/>
      <c r="BA68" s="99" t="str">
        <f t="shared" si="235"/>
        <v/>
      </c>
      <c r="BB68" s="100" t="str">
        <f t="shared" si="236"/>
        <v/>
      </c>
      <c r="BC68" s="101" t="str">
        <f t="shared" si="237"/>
        <v/>
      </c>
      <c r="BD68" s="101" t="str">
        <f t="shared" si="238"/>
        <v/>
      </c>
      <c r="BE68" s="102" t="str">
        <f t="shared" si="239"/>
        <v/>
      </c>
      <c r="BF68" s="103" t="str">
        <f t="shared" si="240"/>
        <v/>
      </c>
      <c r="BG68" s="104" t="str">
        <f t="shared" si="241"/>
        <v/>
      </c>
      <c r="BH68" s="105" t="str">
        <f t="shared" si="242"/>
        <v/>
      </c>
      <c r="BI68" s="106" t="str">
        <f t="shared" si="243"/>
        <v/>
      </c>
      <c r="BK68" s="98"/>
      <c r="BL68" s="98"/>
      <c r="BM68" s="99"/>
      <c r="BN68" s="100"/>
      <c r="BO68" s="101"/>
      <c r="BP68" s="101"/>
      <c r="BQ68" s="102"/>
      <c r="BR68" s="103"/>
      <c r="BS68" s="104"/>
      <c r="BT68" s="105"/>
      <c r="BU68" s="106"/>
      <c r="BW68" s="98"/>
      <c r="BX68" s="98"/>
      <c r="BY68" s="99"/>
      <c r="BZ68" s="100"/>
      <c r="CA68" s="101"/>
      <c r="CB68" s="101"/>
      <c r="CC68" s="102"/>
      <c r="CD68" s="103"/>
      <c r="CE68" s="104"/>
      <c r="CF68" s="105"/>
      <c r="CG68" s="106"/>
      <c r="CI68" s="98"/>
      <c r="CJ68" s="98"/>
      <c r="CK68" s="99"/>
      <c r="CL68" s="100"/>
      <c r="CM68" s="101"/>
      <c r="CN68" s="101"/>
      <c r="CO68" s="102"/>
      <c r="CP68" s="103"/>
      <c r="CQ68" s="104"/>
      <c r="CR68" s="105"/>
      <c r="CS68" s="106"/>
      <c r="CU68" s="98"/>
      <c r="CV68" s="98"/>
      <c r="CW68" s="99"/>
      <c r="CX68" s="100"/>
      <c r="CY68" s="101"/>
      <c r="CZ68" s="101"/>
      <c r="DA68" s="102"/>
      <c r="DB68" s="103"/>
      <c r="DC68" s="104"/>
      <c r="DD68" s="105"/>
      <c r="DE68" s="106"/>
      <c r="DG68" s="98"/>
      <c r="DH68" s="98"/>
      <c r="DI68" s="99"/>
      <c r="DJ68" s="100"/>
      <c r="DK68" s="101"/>
      <c r="DL68" s="101"/>
      <c r="DM68" s="102"/>
      <c r="DN68" s="103"/>
      <c r="DO68" s="104"/>
      <c r="DP68" s="105"/>
      <c r="DQ68" s="106"/>
      <c r="DS68" s="98"/>
      <c r="DT68" s="98"/>
      <c r="DU68" s="99"/>
      <c r="DV68" s="100"/>
      <c r="DW68" s="101"/>
      <c r="DX68" s="101"/>
      <c r="DY68" s="102"/>
      <c r="DZ68" s="103"/>
      <c r="EA68" s="104"/>
      <c r="EB68" s="105"/>
      <c r="EC68" s="106"/>
      <c r="EE68" s="98"/>
      <c r="EF68" s="98"/>
      <c r="EG68" s="99"/>
      <c r="EH68" s="100"/>
      <c r="EI68" s="101"/>
      <c r="EJ68" s="101"/>
      <c r="EK68" s="102"/>
      <c r="EL68" s="103"/>
      <c r="EM68" s="104"/>
      <c r="EN68" s="105"/>
      <c r="EO68" s="106"/>
      <c r="EQ68" s="98"/>
      <c r="ER68" s="98"/>
      <c r="ES68" s="99"/>
      <c r="ET68" s="100"/>
      <c r="EU68" s="101"/>
      <c r="EV68" s="101"/>
      <c r="EW68" s="102"/>
      <c r="EX68" s="103"/>
      <c r="EY68" s="104"/>
      <c r="EZ68" s="105"/>
      <c r="FA68" s="106"/>
      <c r="FC68" s="98"/>
      <c r="FD68" s="98"/>
      <c r="FE68" s="99"/>
      <c r="FF68" s="100"/>
      <c r="FG68" s="101"/>
      <c r="FH68" s="101"/>
      <c r="FI68" s="102"/>
      <c r="FJ68" s="103"/>
      <c r="FK68" s="104"/>
      <c r="FL68" s="105"/>
      <c r="FM68" s="106"/>
      <c r="FO68" s="98"/>
      <c r="FP68" s="98"/>
      <c r="FQ68" s="99"/>
      <c r="FR68" s="100"/>
      <c r="FS68" s="101"/>
      <c r="FT68" s="101"/>
      <c r="FU68" s="102"/>
      <c r="FV68" s="103"/>
      <c r="FW68" s="104"/>
      <c r="FX68" s="105"/>
      <c r="FY68" s="106"/>
      <c r="GA68" s="98"/>
      <c r="GB68" s="98"/>
      <c r="GC68" s="99"/>
      <c r="GD68" s="100"/>
      <c r="GE68" s="101"/>
      <c r="GF68" s="101"/>
      <c r="GG68" s="102"/>
      <c r="GH68" s="103"/>
      <c r="GI68" s="104"/>
      <c r="GJ68" s="105"/>
      <c r="GK68" s="106"/>
      <c r="GM68" s="98"/>
      <c r="GN68" s="98"/>
      <c r="GO68" s="99"/>
      <c r="GP68" s="100"/>
      <c r="GQ68" s="101"/>
      <c r="GR68" s="101"/>
      <c r="GS68" s="102"/>
      <c r="GT68" s="103"/>
      <c r="GU68" s="104"/>
      <c r="GV68" s="105"/>
      <c r="GW68" s="106"/>
      <c r="GY68" s="98"/>
      <c r="GZ68" s="98"/>
      <c r="HA68" s="99"/>
      <c r="HB68" s="100"/>
      <c r="HC68" s="101"/>
      <c r="HD68" s="101"/>
      <c r="HE68" s="102"/>
      <c r="HF68" s="103"/>
      <c r="HG68" s="104"/>
      <c r="HH68" s="105"/>
      <c r="HI68" s="106"/>
      <c r="HK68" s="98"/>
      <c r="HL68" s="98"/>
      <c r="HM68" s="99"/>
      <c r="HN68" s="100"/>
      <c r="HO68" s="101"/>
      <c r="HP68" s="101"/>
      <c r="HQ68" s="102"/>
      <c r="HR68" s="103"/>
      <c r="HS68" s="104"/>
      <c r="HT68" s="105"/>
      <c r="HU68" s="106"/>
      <c r="HW68" s="98"/>
      <c r="HX68" s="98"/>
      <c r="HY68" s="99"/>
      <c r="HZ68" s="100"/>
      <c r="IA68" s="101"/>
      <c r="IB68" s="101"/>
      <c r="IC68" s="102"/>
      <c r="ID68" s="103"/>
      <c r="IE68" s="104"/>
      <c r="IF68" s="105"/>
      <c r="IG68" s="106"/>
      <c r="II68" s="98"/>
      <c r="IJ68" s="98"/>
      <c r="IK68" s="99"/>
      <c r="IL68" s="100"/>
      <c r="IM68" s="101"/>
      <c r="IN68" s="101"/>
      <c r="IO68" s="102"/>
      <c r="IP68" s="103"/>
      <c r="IQ68" s="104"/>
      <c r="IR68" s="105"/>
      <c r="IS68" s="106"/>
      <c r="IU68" s="98"/>
      <c r="IV68" s="98"/>
      <c r="IW68" s="99"/>
      <c r="IX68" s="100"/>
      <c r="IY68" s="101"/>
      <c r="IZ68" s="101"/>
      <c r="JA68" s="102"/>
      <c r="JB68" s="103"/>
      <c r="JC68" s="104"/>
      <c r="JD68" s="105"/>
      <c r="JE68" s="106"/>
      <c r="JG68" s="98"/>
      <c r="JH68" s="98"/>
      <c r="JI68" s="99"/>
      <c r="JJ68" s="100"/>
      <c r="JK68" s="101"/>
      <c r="JL68" s="101"/>
      <c r="JM68" s="102"/>
      <c r="JN68" s="103"/>
      <c r="JO68" s="104"/>
      <c r="JP68" s="105"/>
      <c r="JQ68" s="106"/>
      <c r="JS68" s="98"/>
      <c r="JT68" s="98"/>
      <c r="JU68" s="99"/>
      <c r="JV68" s="100"/>
      <c r="JW68" s="101"/>
      <c r="JX68" s="101"/>
      <c r="JY68" s="102"/>
      <c r="JZ68" s="103"/>
      <c r="KA68" s="104"/>
      <c r="KB68" s="105"/>
      <c r="KC68" s="106"/>
      <c r="KE68" s="98"/>
      <c r="KF68" s="98"/>
    </row>
    <row r="69" spans="1:292" ht="13.5" customHeight="1" x14ac:dyDescent="0.25">
      <c r="A69" s="16"/>
      <c r="B69" s="98" t="s">
        <v>680</v>
      </c>
      <c r="D69" s="229"/>
      <c r="E69" s="99" t="str">
        <f t="shared" si="253"/>
        <v/>
      </c>
      <c r="F69" s="100" t="str">
        <f t="shared" si="254"/>
        <v/>
      </c>
      <c r="G69" s="101" t="str">
        <f t="shared" ref="G69:G82" si="456">IF(I69="","",E$2)</f>
        <v/>
      </c>
      <c r="H69" s="101" t="str">
        <f t="shared" si="455"/>
        <v/>
      </c>
      <c r="I69" s="102" t="str">
        <f t="shared" si="255"/>
        <v/>
      </c>
      <c r="J69" s="103" t="str">
        <f t="shared" si="256"/>
        <v/>
      </c>
      <c r="K69" s="104" t="str">
        <f t="shared" si="257"/>
        <v/>
      </c>
      <c r="L69" s="105" t="str">
        <f t="shared" si="264"/>
        <v/>
      </c>
      <c r="M69" s="106" t="str">
        <f t="shared" si="258"/>
        <v/>
      </c>
      <c r="O69" s="98"/>
      <c r="P69" s="229"/>
      <c r="Q69" s="99" t="str">
        <f t="shared" ref="Q69:Q82" si="457">IF(U69="","",Q$3)</f>
        <v/>
      </c>
      <c r="R69" s="100" t="str">
        <f t="shared" ref="R69:R82" si="458">IF(U69="","",Q$1)</f>
        <v/>
      </c>
      <c r="S69" s="101" t="str">
        <f t="shared" ref="S69:S82" si="459">IF(U69="","",Q$2)</f>
        <v/>
      </c>
      <c r="T69" s="101" t="str">
        <f t="shared" ref="T69:T82" si="460">IF(U69="","",Q$3)</f>
        <v/>
      </c>
      <c r="U69" s="102" t="str">
        <f t="shared" ref="U69:U82" si="461">IF(AB69="","",IF(ISNUMBER(SEARCH(":",AB69)),MID(AB69,FIND(":",AB69)+2,FIND("(",AB69)-FIND(":",AB69)-3),LEFT(AB69,FIND("(",AB69)-2)))</f>
        <v/>
      </c>
      <c r="V69" s="103" t="str">
        <f t="shared" ref="V69:V82" si="462">IF(AB69="","",MID(AB69,FIND("(",AB69)+1,4))</f>
        <v/>
      </c>
      <c r="W69" s="104" t="str">
        <f t="shared" ref="W69:W82" si="463">IF(ISNUMBER(SEARCH("*female*",AB69)),"female",IF(ISNUMBER(SEARCH("*male*",AB69)),"male",""))</f>
        <v/>
      </c>
      <c r="X69" s="105" t="str">
        <f t="shared" si="249"/>
        <v/>
      </c>
      <c r="Y69" s="106" t="str">
        <f t="shared" ref="Y69:Y82" si="464">IF(U69="","",(MID(U69,(SEARCH("^^",SUBSTITUTE(U69," ","^^",LEN(U69)-LEN(SUBSTITUTE(U69," ","")))))+1,99)&amp;"_"&amp;LEFT(U69,FIND(" ",U69)-1)&amp;"_"&amp;V69))</f>
        <v/>
      </c>
      <c r="AA69" s="98"/>
      <c r="AB69" s="98"/>
      <c r="AC69" s="99" t="str">
        <f t="shared" ref="AC69:AC82" si="465">IF(AG69="","",AC$3)</f>
        <v/>
      </c>
      <c r="AD69" s="100" t="str">
        <f t="shared" ref="AD69:AD82" si="466">IF(AG69="","",AC$1)</f>
        <v/>
      </c>
      <c r="AE69" s="101" t="str">
        <f t="shared" ref="AE69:AE82" si="467">IF(AG69="","",AC$2)</f>
        <v/>
      </c>
      <c r="AF69" s="101" t="str">
        <f t="shared" ref="AF69:AF82" si="468">IF(AG69="","",AC$3)</f>
        <v/>
      </c>
      <c r="AG69" s="102" t="str">
        <f t="shared" si="250"/>
        <v/>
      </c>
      <c r="AH69" s="103" t="str">
        <f t="shared" ref="AH69:AH82" si="469">IF(AN69="","",MID(AN69,FIND("(",AN69)+1,4))</f>
        <v/>
      </c>
      <c r="AI69" s="104" t="str">
        <f t="shared" ref="AI69:AI82" si="470">IF(ISNUMBER(SEARCH("*female*",AN69)),"female",IF(ISNUMBER(SEARCH("*male*",AN69)),"male",""))</f>
        <v/>
      </c>
      <c r="AJ69" s="105" t="str">
        <f t="shared" si="251"/>
        <v/>
      </c>
      <c r="AK69" s="106" t="str">
        <f t="shared" si="252"/>
        <v/>
      </c>
      <c r="AM69" s="98"/>
      <c r="AN69" s="98"/>
      <c r="AO69" s="99" t="str">
        <f t="shared" si="12"/>
        <v/>
      </c>
      <c r="AP69" s="100" t="str">
        <f t="shared" ref="AP69:AP82" si="471">IF(AS69="","",AO$1)</f>
        <v/>
      </c>
      <c r="AQ69" s="101" t="str">
        <f t="shared" si="13"/>
        <v/>
      </c>
      <c r="AR69" s="101" t="str">
        <f t="shared" si="14"/>
        <v/>
      </c>
      <c r="AS69" s="102" t="str">
        <f t="shared" ref="AS69:AS82" si="472">IF(AZ69="","",IF(ISNUMBER(SEARCH(":",AZ69)),MID(AZ69,FIND(":",AZ69)+2,FIND("(",AZ69)-FIND(":",AZ69)-3),LEFT(AZ69,FIND("(",AZ69)-2)))</f>
        <v/>
      </c>
      <c r="AT69" s="103" t="str">
        <f t="shared" ref="AT69:AT82" si="473">IF(AZ69="","",MID(AZ69,FIND("(",AZ69)+1,4))</f>
        <v/>
      </c>
      <c r="AU69" s="104" t="str">
        <f t="shared" ref="AU69:AU82" si="474">IF(ISNUMBER(SEARCH("*female*",AZ69)),"female",IF(ISNUMBER(SEARCH("*male*",AZ69)),"male",""))</f>
        <v/>
      </c>
      <c r="AV69" s="105" t="str">
        <f t="shared" ref="AV69:AV82" si="475">IF(AZ69="","",IF(ISERROR(MID(AZ69,FIND("male,",AZ69)+6,(FIND(")",AZ69)-(FIND("male,",AZ69)+6))))=TRUE,"missing/error",MID(AZ69,FIND("male,",AZ69)+6,(FIND(")",AZ69)-(FIND("male,",AZ69)+6)))))</f>
        <v/>
      </c>
      <c r="AW69" s="106" t="str">
        <f t="shared" ref="AW69:AW82" si="476">IF(AS69="","",(MID(AS69,(SEARCH("^^",SUBSTITUTE(AS69," ","^^",LEN(AS69)-LEN(SUBSTITUTE(AS69," ","")))))+1,99)&amp;"_"&amp;LEFT(AS69,FIND(" ",AS69)-1)&amp;"_"&amp;AT69))</f>
        <v/>
      </c>
      <c r="AY69" s="98"/>
      <c r="AZ69" s="98"/>
      <c r="BA69" s="99" t="str">
        <f t="shared" si="235"/>
        <v/>
      </c>
      <c r="BB69" s="100" t="str">
        <f t="shared" si="236"/>
        <v/>
      </c>
      <c r="BC69" s="101" t="str">
        <f t="shared" si="237"/>
        <v/>
      </c>
      <c r="BD69" s="101" t="str">
        <f t="shared" si="238"/>
        <v/>
      </c>
      <c r="BE69" s="102" t="str">
        <f t="shared" si="239"/>
        <v/>
      </c>
      <c r="BF69" s="103" t="str">
        <f t="shared" si="240"/>
        <v/>
      </c>
      <c r="BG69" s="104" t="str">
        <f t="shared" si="241"/>
        <v/>
      </c>
      <c r="BH69" s="105" t="str">
        <f t="shared" si="242"/>
        <v/>
      </c>
      <c r="BI69" s="106" t="str">
        <f t="shared" si="243"/>
        <v/>
      </c>
      <c r="BK69" s="98"/>
      <c r="BL69" s="98"/>
      <c r="BM69" s="99" t="str">
        <f t="shared" ref="BM69:BM82" si="477">IF(BQ69="","",BM$3)</f>
        <v/>
      </c>
      <c r="BN69" s="100" t="str">
        <f t="shared" ref="BN69:BN82" si="478">IF(BQ69="","",BM$1)</f>
        <v/>
      </c>
      <c r="BO69" s="101" t="str">
        <f t="shared" ref="BO69:BO82" si="479">IF(BQ69="","",BM$2)</f>
        <v/>
      </c>
      <c r="BP69" s="101" t="str">
        <f t="shared" ref="BP69:BP82" si="480">IF(BQ69="","",BM$3)</f>
        <v/>
      </c>
      <c r="BQ69" s="102" t="str">
        <f t="shared" ref="BQ69:BQ82" si="481">IF(BX69="","",IF(ISNUMBER(SEARCH(":",BX69)),MID(BX69,FIND(":",BX69)+2,FIND("(",BX69)-FIND(":",BX69)-3),LEFT(BX69,FIND("(",BX69)-2)))</f>
        <v/>
      </c>
      <c r="BR69" s="103" t="str">
        <f t="shared" ref="BR69:BR82" si="482">IF(BX69="","",MID(BX69,FIND("(",BX69)+1,4))</f>
        <v/>
      </c>
      <c r="BS69" s="104" t="str">
        <f t="shared" ref="BS69:BS82" si="483">IF(ISNUMBER(SEARCH("*female*",BX69)),"female",IF(ISNUMBER(SEARCH("*male*",BX69)),"male",""))</f>
        <v/>
      </c>
      <c r="BT69" s="105" t="str">
        <f t="shared" ref="BT69:BT82" si="484">IF(BX69="","",IF(ISERROR(MID(BX69,FIND("male,",BX69)+6,(FIND(")",BX69)-(FIND("male,",BX69)+6))))=TRUE,"missing/error",MID(BX69,FIND("male,",BX69)+6,(FIND(")",BX69)-(FIND("male,",BX69)+6)))))</f>
        <v/>
      </c>
      <c r="BU69" s="106" t="str">
        <f t="shared" ref="BU69:BU82" si="485">IF(BQ69="","",(MID(BQ69,(SEARCH("^^",SUBSTITUTE(BQ69," ","^^",LEN(BQ69)-LEN(SUBSTITUTE(BQ69," ","")))))+1,99)&amp;"_"&amp;LEFT(BQ69,FIND(" ",BQ69)-1)&amp;"_"&amp;BR69))</f>
        <v/>
      </c>
      <c r="BW69" s="98"/>
      <c r="BX69" s="98"/>
      <c r="BY69" s="99" t="str">
        <f t="shared" ref="BY69:BY82" si="486">IF(CC69="","",BY$3)</f>
        <v/>
      </c>
      <c r="BZ69" s="100" t="str">
        <f t="shared" ref="BZ69:BZ82" si="487">IF(CC69="","",BY$1)</f>
        <v/>
      </c>
      <c r="CA69" s="101" t="str">
        <f t="shared" ref="CA69:CA82" si="488">IF(CC69="","",BY$2)</f>
        <v/>
      </c>
      <c r="CB69" s="101" t="str">
        <f t="shared" ref="CB69:CB82" si="489">IF(CC69="","",BY$3)</f>
        <v/>
      </c>
      <c r="CC69" s="102" t="str">
        <f t="shared" ref="CC69:CC82" si="490">IF(CJ69="","",IF(ISNUMBER(SEARCH(":",CJ69)),MID(CJ69,FIND(":",CJ69)+2,FIND("(",CJ69)-FIND(":",CJ69)-3),LEFT(CJ69,FIND("(",CJ69)-2)))</f>
        <v/>
      </c>
      <c r="CD69" s="103" t="str">
        <f t="shared" ref="CD69:CD82" si="491">IF(CJ69="","",MID(CJ69,FIND("(",CJ69)+1,4))</f>
        <v/>
      </c>
      <c r="CE69" s="104" t="str">
        <f t="shared" ref="CE69:CE82" si="492">IF(ISNUMBER(SEARCH("*female*",CJ69)),"female",IF(ISNUMBER(SEARCH("*male*",CJ69)),"male",""))</f>
        <v/>
      </c>
      <c r="CF69" s="105" t="str">
        <f t="shared" ref="CF69:CF82" si="493">IF(CJ69="","",IF(ISERROR(MID(CJ69,FIND("male,",CJ69)+6,(FIND(")",CJ69)-(FIND("male,",CJ69)+6))))=TRUE,"missing/error",MID(CJ69,FIND("male,",CJ69)+6,(FIND(")",CJ69)-(FIND("male,",CJ69)+6)))))</f>
        <v/>
      </c>
      <c r="CG69" s="106" t="str">
        <f t="shared" ref="CG69:CG82" si="494">IF(CC69="","",(MID(CC69,(SEARCH("^^",SUBSTITUTE(CC69," ","^^",LEN(CC69)-LEN(SUBSTITUTE(CC69," ","")))))+1,99)&amp;"_"&amp;LEFT(CC69,FIND(" ",CC69)-1)&amp;"_"&amp;CD69))</f>
        <v/>
      </c>
      <c r="CI69" s="98"/>
      <c r="CJ69" s="98"/>
      <c r="CK69" s="99" t="str">
        <f t="shared" ref="CK69:CK82" si="495">IF(CO69="","",CK$3)</f>
        <v/>
      </c>
      <c r="CL69" s="100" t="str">
        <f t="shared" ref="CL69:CL82" si="496">IF(CO69="","",CK$1)</f>
        <v/>
      </c>
      <c r="CM69" s="101" t="str">
        <f t="shared" ref="CM69:CM82" si="497">IF(CO69="","",CK$2)</f>
        <v/>
      </c>
      <c r="CN69" s="101" t="str">
        <f t="shared" ref="CN69:CN82" si="498">IF(CO69="","",CK$3)</f>
        <v/>
      </c>
      <c r="CO69" s="102" t="str">
        <f t="shared" ref="CO69:CO82" si="499">IF(CV69="","",IF(ISNUMBER(SEARCH(":",CV69)),MID(CV69,FIND(":",CV69)+2,FIND("(",CV69)-FIND(":",CV69)-3),LEFT(CV69,FIND("(",CV69)-2)))</f>
        <v/>
      </c>
      <c r="CP69" s="103" t="str">
        <f t="shared" ref="CP69:CP82" si="500">IF(CV69="","",MID(CV69,FIND("(",CV69)+1,4))</f>
        <v/>
      </c>
      <c r="CQ69" s="104" t="str">
        <f t="shared" ref="CQ69:CQ82" si="501">IF(ISNUMBER(SEARCH("*female*",CV69)),"female",IF(ISNUMBER(SEARCH("*male*",CV69)),"male",""))</f>
        <v/>
      </c>
      <c r="CR69" s="105" t="str">
        <f t="shared" ref="CR69:CR82" si="502">IF(CV69="","",IF(ISERROR(MID(CV69,FIND("male,",CV69)+6,(FIND(")",CV69)-(FIND("male,",CV69)+6))))=TRUE,"missing/error",MID(CV69,FIND("male,",CV69)+6,(FIND(")",CV69)-(FIND("male,",CV69)+6)))))</f>
        <v/>
      </c>
      <c r="CS69" s="106" t="str">
        <f t="shared" ref="CS69:CS82" si="503">IF(CO69="","",(MID(CO69,(SEARCH("^^",SUBSTITUTE(CO69," ","^^",LEN(CO69)-LEN(SUBSTITUTE(CO69," ","")))))+1,99)&amp;"_"&amp;LEFT(CO69,FIND(" ",CO69)-1)&amp;"_"&amp;CP69))</f>
        <v/>
      </c>
      <c r="CU69" s="98"/>
      <c r="CV69" s="98"/>
      <c r="CW69" s="99" t="str">
        <f t="shared" ref="CW69:CW82" si="504">IF(DA69="","",CW$3)</f>
        <v/>
      </c>
      <c r="CX69" s="100" t="str">
        <f t="shared" ref="CX69:CX82" si="505">IF(DA69="","",CW$1)</f>
        <v/>
      </c>
      <c r="CY69" s="101" t="str">
        <f t="shared" ref="CY69:CY82" si="506">IF(DA69="","",CW$2)</f>
        <v/>
      </c>
      <c r="CZ69" s="101" t="str">
        <f t="shared" ref="CZ69:CZ82" si="507">IF(DA69="","",CW$3)</f>
        <v/>
      </c>
      <c r="DA69" s="102" t="str">
        <f t="shared" ref="DA69:DA82" si="508">IF(DH69="","",IF(ISNUMBER(SEARCH(":",DH69)),MID(DH69,FIND(":",DH69)+2,FIND("(",DH69)-FIND(":",DH69)-3),LEFT(DH69,FIND("(",DH69)-2)))</f>
        <v/>
      </c>
      <c r="DB69" s="103" t="str">
        <f t="shared" ref="DB69:DB82" si="509">IF(DH69="","",MID(DH69,FIND("(",DH69)+1,4))</f>
        <v/>
      </c>
      <c r="DC69" s="104" t="str">
        <f t="shared" ref="DC69:DC82" si="510">IF(ISNUMBER(SEARCH("*female*",DH69)),"female",IF(ISNUMBER(SEARCH("*male*",DH69)),"male",""))</f>
        <v/>
      </c>
      <c r="DD69" s="105" t="str">
        <f t="shared" ref="DD69:DD82" si="511">IF(DH69="","",IF(ISERROR(MID(DH69,FIND("male,",DH69)+6,(FIND(")",DH69)-(FIND("male,",DH69)+6))))=TRUE,"missing/error",MID(DH69,FIND("male,",DH69)+6,(FIND(")",DH69)-(FIND("male,",DH69)+6)))))</f>
        <v/>
      </c>
      <c r="DE69" s="106" t="str">
        <f t="shared" ref="DE69:DE82" si="512">IF(DA69="","",(MID(DA69,(SEARCH("^^",SUBSTITUTE(DA69," ","^^",LEN(DA69)-LEN(SUBSTITUTE(DA69," ","")))))+1,99)&amp;"_"&amp;LEFT(DA69,FIND(" ",DA69)-1)&amp;"_"&amp;DB69))</f>
        <v/>
      </c>
      <c r="DG69" s="98"/>
      <c r="DH69" s="98"/>
      <c r="DI69" s="99" t="str">
        <f t="shared" ref="DI69:DI82" si="513">IF(DM69="","",DI$3)</f>
        <v/>
      </c>
      <c r="DJ69" s="100" t="str">
        <f t="shared" ref="DJ69:DJ82" si="514">IF(DM69="","",DI$1)</f>
        <v/>
      </c>
      <c r="DK69" s="101" t="str">
        <f t="shared" ref="DK69:DK82" si="515">IF(DM69="","",DI$2)</f>
        <v/>
      </c>
      <c r="DL69" s="101" t="str">
        <f t="shared" ref="DL69:DL82" si="516">IF(DM69="","",DI$3)</f>
        <v/>
      </c>
      <c r="DM69" s="102" t="str">
        <f t="shared" ref="DM69:DM82" si="517">IF(DT69="","",IF(ISNUMBER(SEARCH(":",DT69)),MID(DT69,FIND(":",DT69)+2,FIND("(",DT69)-FIND(":",DT69)-3),LEFT(DT69,FIND("(",DT69)-2)))</f>
        <v/>
      </c>
      <c r="DN69" s="103" t="str">
        <f t="shared" ref="DN69:DN82" si="518">IF(DT69="","",MID(DT69,FIND("(",DT69)+1,4))</f>
        <v/>
      </c>
      <c r="DO69" s="104" t="str">
        <f t="shared" ref="DO69:DO82" si="519">IF(ISNUMBER(SEARCH("*female*",DT69)),"female",IF(ISNUMBER(SEARCH("*male*",DT69)),"male",""))</f>
        <v/>
      </c>
      <c r="DP69" s="105" t="str">
        <f t="shared" ref="DP69:DP82" si="520">IF(DT69="","",IF(ISERROR(MID(DT69,FIND("male,",DT69)+6,(FIND(")",DT69)-(FIND("male,",DT69)+6))))=TRUE,"missing/error",MID(DT69,FIND("male,",DT69)+6,(FIND(")",DT69)-(FIND("male,",DT69)+6)))))</f>
        <v/>
      </c>
      <c r="DQ69" s="106" t="str">
        <f t="shared" ref="DQ69:DQ82" si="521">IF(DM69="","",(MID(DM69,(SEARCH("^^",SUBSTITUTE(DM69," ","^^",LEN(DM69)-LEN(SUBSTITUTE(DM69," ","")))))+1,99)&amp;"_"&amp;LEFT(DM69,FIND(" ",DM69)-1)&amp;"_"&amp;DN69))</f>
        <v/>
      </c>
      <c r="DS69" s="98"/>
      <c r="DT69" s="98"/>
      <c r="DU69" s="99" t="str">
        <f t="shared" ref="DU69:DU82" si="522">IF(DY69="","",DU$3)</f>
        <v/>
      </c>
      <c r="DV69" s="100" t="str">
        <f t="shared" ref="DV69:DV82" si="523">IF(DY69="","",DU$1)</f>
        <v/>
      </c>
      <c r="DW69" s="101" t="str">
        <f t="shared" ref="DW69:DW82" si="524">IF(DY69="","",DU$2)</f>
        <v/>
      </c>
      <c r="DX69" s="101" t="str">
        <f t="shared" ref="DX69:DX82" si="525">IF(DY69="","",DU$3)</f>
        <v/>
      </c>
      <c r="DY69" s="102" t="str">
        <f t="shared" ref="DY69:DY82" si="526">IF(EF69="","",IF(ISNUMBER(SEARCH(":",EF69)),MID(EF69,FIND(":",EF69)+2,FIND("(",EF69)-FIND(":",EF69)-3),LEFT(EF69,FIND("(",EF69)-2)))</f>
        <v/>
      </c>
      <c r="DZ69" s="103" t="str">
        <f t="shared" ref="DZ69:DZ82" si="527">IF(EF69="","",MID(EF69,FIND("(",EF69)+1,4))</f>
        <v/>
      </c>
      <c r="EA69" s="104" t="str">
        <f t="shared" ref="EA69:EA82" si="528">IF(ISNUMBER(SEARCH("*female*",EF69)),"female",IF(ISNUMBER(SEARCH("*male*",EF69)),"male",""))</f>
        <v/>
      </c>
      <c r="EB69" s="105" t="str">
        <f t="shared" ref="EB69:EB82" si="529">IF(EF69="","",IF(ISERROR(MID(EF69,FIND("male,",EF69)+6,(FIND(")",EF69)-(FIND("male,",EF69)+6))))=TRUE,"missing/error",MID(EF69,FIND("male,",EF69)+6,(FIND(")",EF69)-(FIND("male,",EF69)+6)))))</f>
        <v/>
      </c>
      <c r="EC69" s="106" t="str">
        <f t="shared" ref="EC69:EC82" si="530">IF(DY69="","",(MID(DY69,(SEARCH("^^",SUBSTITUTE(DY69," ","^^",LEN(DY69)-LEN(SUBSTITUTE(DY69," ","")))))+1,99)&amp;"_"&amp;LEFT(DY69,FIND(" ",DY69)-1)&amp;"_"&amp;DZ69))</f>
        <v/>
      </c>
      <c r="EE69" s="98"/>
      <c r="EF69" s="98"/>
      <c r="EG69" s="99" t="str">
        <f t="shared" ref="EG69:EG82" si="531">IF(EK69="","",EG$3)</f>
        <v/>
      </c>
      <c r="EH69" s="100" t="str">
        <f t="shared" ref="EH69:EH82" si="532">IF(EK69="","",EG$1)</f>
        <v/>
      </c>
      <c r="EI69" s="101" t="str">
        <f t="shared" ref="EI69:EI82" si="533">IF(EK69="","",EG$2)</f>
        <v/>
      </c>
      <c r="EJ69" s="101" t="str">
        <f t="shared" ref="EJ69:EJ82" si="534">IF(EK69="","",EG$3)</f>
        <v/>
      </c>
      <c r="EK69" s="102" t="str">
        <f t="shared" ref="EK69:EK82" si="535">IF(ER69="","",IF(ISNUMBER(SEARCH(":",ER69)),MID(ER69,FIND(":",ER69)+2,FIND("(",ER69)-FIND(":",ER69)-3),LEFT(ER69,FIND("(",ER69)-2)))</f>
        <v/>
      </c>
      <c r="EL69" s="103" t="str">
        <f t="shared" ref="EL69:EL82" si="536">IF(ER69="","",MID(ER69,FIND("(",ER69)+1,4))</f>
        <v/>
      </c>
      <c r="EM69" s="104" t="str">
        <f t="shared" ref="EM69:EM82" si="537">IF(ISNUMBER(SEARCH("*female*",ER69)),"female",IF(ISNUMBER(SEARCH("*male*",ER69)),"male",""))</f>
        <v/>
      </c>
      <c r="EN69" s="105" t="str">
        <f t="shared" ref="EN69:EN82" si="538">IF(ER69="","",IF(ISERROR(MID(ER69,FIND("male,",ER69)+6,(FIND(")",ER69)-(FIND("male,",ER69)+6))))=TRUE,"missing/error",MID(ER69,FIND("male,",ER69)+6,(FIND(")",ER69)-(FIND("male,",ER69)+6)))))</f>
        <v/>
      </c>
      <c r="EO69" s="106" t="str">
        <f t="shared" ref="EO69:EO82" si="539">IF(EK69="","",(MID(EK69,(SEARCH("^^",SUBSTITUTE(EK69," ","^^",LEN(EK69)-LEN(SUBSTITUTE(EK69," ","")))))+1,99)&amp;"_"&amp;LEFT(EK69,FIND(" ",EK69)-1)&amp;"_"&amp;EL69))</f>
        <v/>
      </c>
      <c r="EQ69" s="98"/>
      <c r="ER69" s="98"/>
      <c r="ES69" s="99" t="str">
        <f t="shared" ref="ES69:ES82" si="540">IF(EW69="","",ES$3)</f>
        <v/>
      </c>
      <c r="ET69" s="100" t="str">
        <f t="shared" ref="ET69:ET82" si="541">IF(EW69="","",ES$1)</f>
        <v/>
      </c>
      <c r="EU69" s="101" t="str">
        <f t="shared" ref="EU69:EU82" si="542">IF(EW69="","",ES$2)</f>
        <v/>
      </c>
      <c r="EV69" s="101" t="str">
        <f t="shared" ref="EV69:EV82" si="543">IF(EW69="","",ES$3)</f>
        <v/>
      </c>
      <c r="EW69" s="102" t="str">
        <f t="shared" ref="EW69:EW82" si="544">IF(FD69="","",IF(ISNUMBER(SEARCH(":",FD69)),MID(FD69,FIND(":",FD69)+2,FIND("(",FD69)-FIND(":",FD69)-3),LEFT(FD69,FIND("(",FD69)-2)))</f>
        <v/>
      </c>
      <c r="EX69" s="103" t="str">
        <f t="shared" ref="EX69:EX82" si="545">IF(FD69="","",MID(FD69,FIND("(",FD69)+1,4))</f>
        <v/>
      </c>
      <c r="EY69" s="104" t="str">
        <f t="shared" ref="EY69:EY82" si="546">IF(ISNUMBER(SEARCH("*female*",FD69)),"female",IF(ISNUMBER(SEARCH("*male*",FD69)),"male",""))</f>
        <v/>
      </c>
      <c r="EZ69" s="105" t="str">
        <f t="shared" ref="EZ69:EZ82" si="547">IF(FD69="","",IF(ISERROR(MID(FD69,FIND("male,",FD69)+6,(FIND(")",FD69)-(FIND("male,",FD69)+6))))=TRUE,"missing/error",MID(FD69,FIND("male,",FD69)+6,(FIND(")",FD69)-(FIND("male,",FD69)+6)))))</f>
        <v/>
      </c>
      <c r="FA69" s="106" t="str">
        <f t="shared" ref="FA69:FA82" si="548">IF(EW69="","",(MID(EW69,(SEARCH("^^",SUBSTITUTE(EW69," ","^^",LEN(EW69)-LEN(SUBSTITUTE(EW69," ","")))))+1,99)&amp;"_"&amp;LEFT(EW69,FIND(" ",EW69)-1)&amp;"_"&amp;EX69))</f>
        <v/>
      </c>
      <c r="FC69" s="98"/>
      <c r="FD69" s="98"/>
      <c r="FE69" s="99" t="str">
        <f t="shared" ref="FE69:FE82" si="549">IF(FI69="","",FE$3)</f>
        <v/>
      </c>
      <c r="FF69" s="100" t="str">
        <f t="shared" ref="FF69:FF82" si="550">IF(FI69="","",FE$1)</f>
        <v/>
      </c>
      <c r="FG69" s="101" t="str">
        <f t="shared" ref="FG69:FG82" si="551">IF(FI69="","",FE$2)</f>
        <v/>
      </c>
      <c r="FH69" s="101" t="str">
        <f t="shared" ref="FH69:FH82" si="552">IF(FI69="","",FE$3)</f>
        <v/>
      </c>
      <c r="FI69" s="102" t="str">
        <f t="shared" ref="FI69:FI82" si="553">IF(FP69="","",IF(ISNUMBER(SEARCH(":",FP69)),MID(FP69,FIND(":",FP69)+2,FIND("(",FP69)-FIND(":",FP69)-3),LEFT(FP69,FIND("(",FP69)-2)))</f>
        <v/>
      </c>
      <c r="FJ69" s="103" t="str">
        <f t="shared" ref="FJ69:FJ82" si="554">IF(FP69="","",MID(FP69,FIND("(",FP69)+1,4))</f>
        <v/>
      </c>
      <c r="FK69" s="104" t="str">
        <f t="shared" ref="FK69:FK82" si="555">IF(ISNUMBER(SEARCH("*female*",FP69)),"female",IF(ISNUMBER(SEARCH("*male*",FP69)),"male",""))</f>
        <v/>
      </c>
      <c r="FL69" s="105" t="str">
        <f t="shared" ref="FL69:FL82" si="556">IF(FP69="","",IF(ISERROR(MID(FP69,FIND("male,",FP69)+6,(FIND(")",FP69)-(FIND("male,",FP69)+6))))=TRUE,"missing/error",MID(FP69,FIND("male,",FP69)+6,(FIND(")",FP69)-(FIND("male,",FP69)+6)))))</f>
        <v/>
      </c>
      <c r="FM69" s="106" t="str">
        <f t="shared" ref="FM69:FM82" si="557">IF(FI69="","",(MID(FI69,(SEARCH("^^",SUBSTITUTE(FI69," ","^^",LEN(FI69)-LEN(SUBSTITUTE(FI69," ","")))))+1,99)&amp;"_"&amp;LEFT(FI69,FIND(" ",FI69)-1)&amp;"_"&amp;FJ69))</f>
        <v/>
      </c>
      <c r="FO69" s="98"/>
      <c r="FP69" s="98"/>
      <c r="FQ69" s="99" t="str">
        <f>IF(FU69="","",#REF!)</f>
        <v/>
      </c>
      <c r="FR69" s="100" t="str">
        <f t="shared" ref="FR69:FR82" si="558">IF(FU69="","",FQ$1)</f>
        <v/>
      </c>
      <c r="FS69" s="101" t="str">
        <f t="shared" ref="FS69:FS82" si="559">IF(FU69="","",FQ$2)</f>
        <v/>
      </c>
      <c r="FT69" s="101" t="str">
        <f t="shared" ref="FT69:FT82" si="560">IF(FU69="","",FQ$3)</f>
        <v/>
      </c>
      <c r="FU69" s="102" t="str">
        <f t="shared" ref="FU69:FU82" si="561">IF(GB69="","",IF(ISNUMBER(SEARCH(":",GB69)),MID(GB69,FIND(":",GB69)+2,FIND("(",GB69)-FIND(":",GB69)-3),LEFT(GB69,FIND("(",GB69)-2)))</f>
        <v/>
      </c>
      <c r="FV69" s="103" t="str">
        <f t="shared" ref="FV69:FV82" si="562">IF(GB69="","",MID(GB69,FIND("(",GB69)+1,4))</f>
        <v/>
      </c>
      <c r="FW69" s="104" t="str">
        <f t="shared" ref="FW69:FW82" si="563">IF(ISNUMBER(SEARCH("*female*",GB69)),"female",IF(ISNUMBER(SEARCH("*male*",GB69)),"male",""))</f>
        <v/>
      </c>
      <c r="FX69" s="105" t="str">
        <f t="shared" ref="FX69:FX82" si="564">IF(GB69="","",IF(ISERROR(MID(GB69,FIND("male,",GB69)+6,(FIND(")",GB69)-(FIND("male,",GB69)+6))))=TRUE,"missing/error",MID(GB69,FIND("male,",GB69)+6,(FIND(")",GB69)-(FIND("male,",GB69)+6)))))</f>
        <v/>
      </c>
      <c r="FY69" s="106" t="str">
        <f t="shared" ref="FY69:FY82" si="565">IF(FU69="","",(MID(FU69,(SEARCH("^^",SUBSTITUTE(FU69," ","^^",LEN(FU69)-LEN(SUBSTITUTE(FU69," ","")))))+1,99)&amp;"_"&amp;LEFT(FU69,FIND(" ",FU69)-1)&amp;"_"&amp;FV69))</f>
        <v/>
      </c>
      <c r="GA69" s="98"/>
      <c r="GB69" s="98"/>
      <c r="GC69" s="99" t="str">
        <f t="shared" ref="GC69:GC82" si="566">IF(GG69="","",GC$3)</f>
        <v/>
      </c>
      <c r="GD69" s="100" t="str">
        <f t="shared" ref="GD69:GD82" si="567">IF(GG69="","",GC$1)</f>
        <v/>
      </c>
      <c r="GE69" s="101" t="str">
        <f t="shared" ref="GE69:GE82" si="568">IF(GG69="","",GC$2)</f>
        <v/>
      </c>
      <c r="GF69" s="101" t="str">
        <f t="shared" ref="GF69:GF82" si="569">IF(GG69="","",GC$3)</f>
        <v/>
      </c>
      <c r="GG69" s="102" t="str">
        <f t="shared" ref="GG69:GG82" si="570">IF(GN69="","",IF(ISNUMBER(SEARCH(":",GN69)),MID(GN69,FIND(":",GN69)+2,FIND("(",GN69)-FIND(":",GN69)-3),LEFT(GN69,FIND("(",GN69)-2)))</f>
        <v/>
      </c>
      <c r="GH69" s="103" t="str">
        <f t="shared" ref="GH69:GH82" si="571">IF(GN69="","",MID(GN69,FIND("(",GN69)+1,4))</f>
        <v/>
      </c>
      <c r="GI69" s="104" t="str">
        <f t="shared" ref="GI69:GI82" si="572">IF(ISNUMBER(SEARCH("*female*",GN69)),"female",IF(ISNUMBER(SEARCH("*male*",GN69)),"male",""))</f>
        <v/>
      </c>
      <c r="GJ69" s="105" t="str">
        <f t="shared" ref="GJ69:GJ82" si="573">IF(GN69="","",IF(ISERROR(MID(GN69,FIND("male,",GN69)+6,(FIND(")",GN69)-(FIND("male,",GN69)+6))))=TRUE,"missing/error",MID(GN69,FIND("male,",GN69)+6,(FIND(")",GN69)-(FIND("male,",GN69)+6)))))</f>
        <v/>
      </c>
      <c r="GK69" s="106" t="str">
        <f t="shared" ref="GK69:GK82" si="574">IF(GG69="","",(MID(GG69,(SEARCH("^^",SUBSTITUTE(GG69," ","^^",LEN(GG69)-LEN(SUBSTITUTE(GG69," ","")))))+1,99)&amp;"_"&amp;LEFT(GG69,FIND(" ",GG69)-1)&amp;"_"&amp;GH69))</f>
        <v/>
      </c>
      <c r="GM69" s="98"/>
      <c r="GN69" s="98"/>
      <c r="GO69" s="99" t="str">
        <f t="shared" ref="GO69:GO82" si="575">IF(GS69="","",GO$3)</f>
        <v/>
      </c>
      <c r="GP69" s="100" t="str">
        <f t="shared" ref="GP69:GP82" si="576">IF(GS69="","",GO$1)</f>
        <v/>
      </c>
      <c r="GQ69" s="101" t="str">
        <f t="shared" ref="GQ69:GQ82" si="577">IF(GS69="","",GO$2)</f>
        <v/>
      </c>
      <c r="GR69" s="101" t="str">
        <f t="shared" ref="GR69:GR82" si="578">IF(GS69="","",GO$3)</f>
        <v/>
      </c>
      <c r="GS69" s="102" t="str">
        <f t="shared" ref="GS69:GS82" si="579">IF(GZ69="","",IF(ISNUMBER(SEARCH(":",GZ69)),MID(GZ69,FIND(":",GZ69)+2,FIND("(",GZ69)-FIND(":",GZ69)-3),LEFT(GZ69,FIND("(",GZ69)-2)))</f>
        <v/>
      </c>
      <c r="GT69" s="103" t="str">
        <f t="shared" ref="GT69:GT82" si="580">IF(GZ69="","",MID(GZ69,FIND("(",GZ69)+1,4))</f>
        <v/>
      </c>
      <c r="GU69" s="104" t="str">
        <f t="shared" ref="GU69:GU82" si="581">IF(ISNUMBER(SEARCH("*female*",GZ69)),"female",IF(ISNUMBER(SEARCH("*male*",GZ69)),"male",""))</f>
        <v/>
      </c>
      <c r="GV69" s="105" t="str">
        <f t="shared" ref="GV69:GV82" si="582">IF(GZ69="","",IF(ISERROR(MID(GZ69,FIND("male,",GZ69)+6,(FIND(")",GZ69)-(FIND("male,",GZ69)+6))))=TRUE,"missing/error",MID(GZ69,FIND("male,",GZ69)+6,(FIND(")",GZ69)-(FIND("male,",GZ69)+6)))))</f>
        <v/>
      </c>
      <c r="GW69" s="106" t="str">
        <f t="shared" ref="GW69:GW82" si="583">IF(GS69="","",(MID(GS69,(SEARCH("^^",SUBSTITUTE(GS69," ","^^",LEN(GS69)-LEN(SUBSTITUTE(GS69," ","")))))+1,99)&amp;"_"&amp;LEFT(GS69,FIND(" ",GS69)-1)&amp;"_"&amp;GT69))</f>
        <v/>
      </c>
      <c r="GY69" s="98"/>
      <c r="GZ69" s="98"/>
      <c r="HA69" s="99" t="str">
        <f t="shared" ref="HA69:HA82" si="584">IF(HE69="","",HA$3)</f>
        <v/>
      </c>
      <c r="HB69" s="100" t="str">
        <f t="shared" ref="HB69:HB82" si="585">IF(HE69="","",HA$1)</f>
        <v/>
      </c>
      <c r="HC69" s="101" t="str">
        <f t="shared" ref="HC69:HC82" si="586">IF(HE69="","",HA$2)</f>
        <v/>
      </c>
      <c r="HD69" s="101" t="str">
        <f t="shared" ref="HD69:HD82" si="587">IF(HE69="","",HA$3)</f>
        <v/>
      </c>
      <c r="HE69" s="102" t="str">
        <f t="shared" ref="HE69:HE82" si="588">IF(HL69="","",IF(ISNUMBER(SEARCH(":",HL69)),MID(HL69,FIND(":",HL69)+2,FIND("(",HL69)-FIND(":",HL69)-3),LEFT(HL69,FIND("(",HL69)-2)))</f>
        <v/>
      </c>
      <c r="HF69" s="103" t="str">
        <f t="shared" ref="HF69:HF82" si="589">IF(HL69="","",MID(HL69,FIND("(",HL69)+1,4))</f>
        <v/>
      </c>
      <c r="HG69" s="104" t="str">
        <f t="shared" ref="HG69:HG82" si="590">IF(ISNUMBER(SEARCH("*female*",HL69)),"female",IF(ISNUMBER(SEARCH("*male*",HL69)),"male",""))</f>
        <v/>
      </c>
      <c r="HH69" s="105" t="str">
        <f t="shared" ref="HH69:HH82" si="591">IF(HL69="","",IF(ISERROR(MID(HL69,FIND("male,",HL69)+6,(FIND(")",HL69)-(FIND("male,",HL69)+6))))=TRUE,"missing/error",MID(HL69,FIND("male,",HL69)+6,(FIND(")",HL69)-(FIND("male,",HL69)+6)))))</f>
        <v/>
      </c>
      <c r="HI69" s="106" t="str">
        <f t="shared" ref="HI69:HI82" si="592">IF(HE69="","",(MID(HE69,(SEARCH("^^",SUBSTITUTE(HE69," ","^^",LEN(HE69)-LEN(SUBSTITUTE(HE69," ","")))))+1,99)&amp;"_"&amp;LEFT(HE69,FIND(" ",HE69)-1)&amp;"_"&amp;HF69))</f>
        <v/>
      </c>
      <c r="HK69" s="98"/>
      <c r="HL69" s="98" t="s">
        <v>291</v>
      </c>
      <c r="HM69" s="99" t="str">
        <f t="shared" ref="HM69:HM82" si="593">IF(HQ69="","",HM$3)</f>
        <v/>
      </c>
      <c r="HN69" s="100" t="str">
        <f t="shared" ref="HN69:HN82" si="594">IF(HQ69="","",HM$1)</f>
        <v/>
      </c>
      <c r="HO69" s="101" t="str">
        <f t="shared" ref="HO69:HO82" si="595">IF(HQ69="","",HM$2)</f>
        <v/>
      </c>
      <c r="HP69" s="101" t="str">
        <f t="shared" ref="HP69:HP82" si="596">IF(HQ69="","",HM$3)</f>
        <v/>
      </c>
      <c r="HQ69" s="102" t="str">
        <f t="shared" ref="HQ69:HQ82" si="597">IF(HX69="","",IF(ISNUMBER(SEARCH(":",HX69)),MID(HX69,FIND(":",HX69)+2,FIND("(",HX69)-FIND(":",HX69)-3),LEFT(HX69,FIND("(",HX69)-2)))</f>
        <v/>
      </c>
      <c r="HR69" s="103" t="str">
        <f t="shared" ref="HR69:HR82" si="598">IF(HX69="","",MID(HX69,FIND("(",HX69)+1,4))</f>
        <v/>
      </c>
      <c r="HS69" s="104" t="str">
        <f t="shared" ref="HS69:HS82" si="599">IF(ISNUMBER(SEARCH("*female*",HX69)),"female",IF(ISNUMBER(SEARCH("*male*",HX69)),"male",""))</f>
        <v/>
      </c>
      <c r="HT69" s="105" t="str">
        <f t="shared" ref="HT69:HT82" si="600">IF(HX69="","",IF(ISERROR(MID(HX69,FIND("male,",HX69)+6,(FIND(")",HX69)-(FIND("male,",HX69)+6))))=TRUE,"missing/error",MID(HX69,FIND("male,",HX69)+6,(FIND(")",HX69)-(FIND("male,",HX69)+6)))))</f>
        <v/>
      </c>
      <c r="HU69" s="106" t="str">
        <f t="shared" ref="HU69:HU82" si="601">IF(HQ69="","",(MID(HQ69,(SEARCH("^^",SUBSTITUTE(HQ69," ","^^",LEN(HQ69)-LEN(SUBSTITUTE(HQ69," ","")))))+1,99)&amp;"_"&amp;LEFT(HQ69,FIND(" ",HQ69)-1)&amp;"_"&amp;HR69))</f>
        <v/>
      </c>
      <c r="HW69" s="98"/>
      <c r="HX69" s="98"/>
      <c r="HY69" s="99" t="str">
        <f t="shared" ref="HY69:HY82" si="602">IF(IC69="","",HY$3)</f>
        <v/>
      </c>
      <c r="HZ69" s="100" t="str">
        <f t="shared" ref="HZ69:HZ82" si="603">IF(IC69="","",HY$1)</f>
        <v/>
      </c>
      <c r="IA69" s="101" t="str">
        <f t="shared" ref="IA69:IA82" si="604">IF(IC69="","",HY$2)</f>
        <v/>
      </c>
      <c r="IB69" s="101" t="str">
        <f t="shared" ref="IB69:IB82" si="605">IF(IC69="","",HY$3)</f>
        <v/>
      </c>
      <c r="IC69" s="102" t="str">
        <f t="shared" ref="IC69:IC82" si="606">IF(IJ69="","",IF(ISNUMBER(SEARCH(":",IJ69)),MID(IJ69,FIND(":",IJ69)+2,FIND("(",IJ69)-FIND(":",IJ69)-3),LEFT(IJ69,FIND("(",IJ69)-2)))</f>
        <v/>
      </c>
      <c r="ID69" s="103" t="str">
        <f t="shared" ref="ID69:ID82" si="607">IF(IJ69="","",MID(IJ69,FIND("(",IJ69)+1,4))</f>
        <v/>
      </c>
      <c r="IE69" s="104" t="str">
        <f t="shared" ref="IE69:IE82" si="608">IF(ISNUMBER(SEARCH("*female*",IJ69)),"female",IF(ISNUMBER(SEARCH("*male*",IJ69)),"male",""))</f>
        <v/>
      </c>
      <c r="IF69" s="105" t="str">
        <f t="shared" ref="IF69:IF82" si="609">IF(IJ69="","",IF(ISERROR(MID(IJ69,FIND("male,",IJ69)+6,(FIND(")",IJ69)-(FIND("male,",IJ69)+6))))=TRUE,"missing/error",MID(IJ69,FIND("male,",IJ69)+6,(FIND(")",IJ69)-(FIND("male,",IJ69)+6)))))</f>
        <v/>
      </c>
      <c r="IG69" s="106" t="str">
        <f t="shared" ref="IG69:IG82" si="610">IF(IC69="","",(MID(IC69,(SEARCH("^^",SUBSTITUTE(IC69," ","^^",LEN(IC69)-LEN(SUBSTITUTE(IC69," ","")))))+1,99)&amp;"_"&amp;LEFT(IC69,FIND(" ",IC69)-1)&amp;"_"&amp;ID69))</f>
        <v/>
      </c>
      <c r="II69" s="98"/>
      <c r="IJ69" s="98"/>
      <c r="IK69" s="99" t="str">
        <f t="shared" ref="IK69:IK82" si="611">IF(IO69="","",IK$3)</f>
        <v/>
      </c>
      <c r="IL69" s="100" t="str">
        <f t="shared" ref="IL69:IL82" si="612">IF(IO69="","",IK$1)</f>
        <v/>
      </c>
      <c r="IM69" s="101" t="str">
        <f t="shared" ref="IM69:IM82" si="613">IF(IO69="","",IK$2)</f>
        <v/>
      </c>
      <c r="IN69" s="101" t="str">
        <f t="shared" ref="IN69:IN82" si="614">IF(IO69="","",IK$3)</f>
        <v/>
      </c>
      <c r="IO69" s="102" t="str">
        <f t="shared" ref="IO69:IO82" si="615">IF(IV69="","",IF(ISNUMBER(SEARCH(":",IV69)),MID(IV69,FIND(":",IV69)+2,FIND("(",IV69)-FIND(":",IV69)-3),LEFT(IV69,FIND("(",IV69)-2)))</f>
        <v/>
      </c>
      <c r="IP69" s="103" t="str">
        <f t="shared" ref="IP69:IP82" si="616">IF(IV69="","",MID(IV69,FIND("(",IV69)+1,4))</f>
        <v/>
      </c>
      <c r="IQ69" s="104" t="str">
        <f t="shared" ref="IQ69:IQ82" si="617">IF(ISNUMBER(SEARCH("*female*",IV69)),"female",IF(ISNUMBER(SEARCH("*male*",IV69)),"male",""))</f>
        <v/>
      </c>
      <c r="IR69" s="105" t="str">
        <f t="shared" ref="IR69:IR82" si="618">IF(IV69="","",IF(ISERROR(MID(IV69,FIND("male,",IV69)+6,(FIND(")",IV69)-(FIND("male,",IV69)+6))))=TRUE,"missing/error",MID(IV69,FIND("male,",IV69)+6,(FIND(")",IV69)-(FIND("male,",IV69)+6)))))</f>
        <v/>
      </c>
      <c r="IS69" s="106" t="str">
        <f t="shared" ref="IS69:IS82" si="619">IF(IO69="","",(MID(IO69,(SEARCH("^^",SUBSTITUTE(IO69," ","^^",LEN(IO69)-LEN(SUBSTITUTE(IO69," ","")))))+1,99)&amp;"_"&amp;LEFT(IO69,FIND(" ",IO69)-1)&amp;"_"&amp;IP69))</f>
        <v/>
      </c>
      <c r="IU69" s="98"/>
      <c r="IV69" s="98"/>
      <c r="IW69" s="99" t="str">
        <f t="shared" ref="IW69:IW82" si="620">IF(JA69="","",IW$3)</f>
        <v/>
      </c>
      <c r="IX69" s="100" t="str">
        <f t="shared" ref="IX69:IX82" si="621">IF(JA69="","",IW$1)</f>
        <v/>
      </c>
      <c r="IY69" s="101" t="str">
        <f t="shared" ref="IY69:IY82" si="622">IF(JA69="","",IW$2)</f>
        <v/>
      </c>
      <c r="IZ69" s="101" t="str">
        <f t="shared" ref="IZ69:IZ82" si="623">IF(JA69="","",IW$3)</f>
        <v/>
      </c>
      <c r="JA69" s="102" t="str">
        <f t="shared" ref="JA69:JA82" si="624">IF(JH69="","",IF(ISNUMBER(SEARCH(":",JH69)),MID(JH69,FIND(":",JH69)+2,FIND("(",JH69)-FIND(":",JH69)-3),LEFT(JH69,FIND("(",JH69)-2)))</f>
        <v/>
      </c>
      <c r="JB69" s="103" t="str">
        <f t="shared" ref="JB69:JB82" si="625">IF(JH69="","",MID(JH69,FIND("(",JH69)+1,4))</f>
        <v/>
      </c>
      <c r="JC69" s="104" t="str">
        <f t="shared" ref="JC69:JC82" si="626">IF(ISNUMBER(SEARCH("*female*",JH69)),"female",IF(ISNUMBER(SEARCH("*male*",JH69)),"male",""))</f>
        <v/>
      </c>
      <c r="JD69" s="105" t="str">
        <f t="shared" ref="JD69:JD82" si="627">IF(JH69="","",IF(ISERROR(MID(JH69,FIND("male,",JH69)+6,(FIND(")",JH69)-(FIND("male,",JH69)+6))))=TRUE,"missing/error",MID(JH69,FIND("male,",JH69)+6,(FIND(")",JH69)-(FIND("male,",JH69)+6)))))</f>
        <v/>
      </c>
      <c r="JE69" s="106" t="str">
        <f t="shared" ref="JE69:JE82" si="628">IF(JA69="","",(MID(JA69,(SEARCH("^^",SUBSTITUTE(JA69," ","^^",LEN(JA69)-LEN(SUBSTITUTE(JA69," ","")))))+1,99)&amp;"_"&amp;LEFT(JA69,FIND(" ",JA69)-1)&amp;"_"&amp;JB69))</f>
        <v/>
      </c>
      <c r="JG69" s="98"/>
      <c r="JH69" s="98"/>
      <c r="JI69" s="99" t="str">
        <f t="shared" ref="JI69:JI82" si="629">IF(JM69="","",JI$3)</f>
        <v/>
      </c>
      <c r="JJ69" s="100" t="str">
        <f t="shared" ref="JJ69:JJ82" si="630">IF(JM69="","",JI$1)</f>
        <v/>
      </c>
      <c r="JK69" s="101" t="str">
        <f t="shared" ref="JK69:JK82" si="631">IF(JM69="","",JI$2)</f>
        <v/>
      </c>
      <c r="JL69" s="101" t="str">
        <f t="shared" ref="JL69:JL82" si="632">IF(JM69="","",JI$3)</f>
        <v/>
      </c>
      <c r="JM69" s="102" t="str">
        <f t="shared" ref="JM69:JM82" si="633">IF(JT69="","",IF(ISNUMBER(SEARCH(":",JT69)),MID(JT69,FIND(":",JT69)+2,FIND("(",JT69)-FIND(":",JT69)-3),LEFT(JT69,FIND("(",JT69)-2)))</f>
        <v/>
      </c>
      <c r="JN69" s="103" t="str">
        <f t="shared" ref="JN69:JN82" si="634">IF(JT69="","",MID(JT69,FIND("(",JT69)+1,4))</f>
        <v/>
      </c>
      <c r="JO69" s="104" t="str">
        <f t="shared" ref="JO69:JO82" si="635">IF(ISNUMBER(SEARCH("*female*",JT69)),"female",IF(ISNUMBER(SEARCH("*male*",JT69)),"male",""))</f>
        <v/>
      </c>
      <c r="JP69" s="105" t="str">
        <f t="shared" ref="JP69:JP82" si="636">IF(JT69="","",IF(ISERROR(MID(JT69,FIND("male,",JT69)+6,(FIND(")",JT69)-(FIND("male,",JT69)+6))))=TRUE,"missing/error",MID(JT69,FIND("male,",JT69)+6,(FIND(")",JT69)-(FIND("male,",JT69)+6)))))</f>
        <v/>
      </c>
      <c r="JQ69" s="106" t="str">
        <f t="shared" ref="JQ69:JQ82" si="637">IF(JM69="","",(MID(JM69,(SEARCH("^^",SUBSTITUTE(JM69," ","^^",LEN(JM69)-LEN(SUBSTITUTE(JM69," ","")))))+1,99)&amp;"_"&amp;LEFT(JM69,FIND(" ",JM69)-1)&amp;"_"&amp;JN69))</f>
        <v/>
      </c>
      <c r="JS69" s="98"/>
      <c r="JT69" s="98"/>
      <c r="JU69" s="99" t="str">
        <f t="shared" ref="JU69:JU82" si="638">IF(JY69="","",JU$3)</f>
        <v/>
      </c>
      <c r="JV69" s="100" t="str">
        <f t="shared" ref="JV69:JV82" si="639">IF(JY69="","",JU$1)</f>
        <v/>
      </c>
      <c r="JW69" s="101" t="str">
        <f t="shared" ref="JW69:JW82" si="640">IF(JY69="","",JU$2)</f>
        <v/>
      </c>
      <c r="JX69" s="101" t="str">
        <f t="shared" ref="JX69:JX82" si="641">IF(JY69="","",JU$3)</f>
        <v/>
      </c>
      <c r="JY69" s="102" t="str">
        <f t="shared" ref="JY69:JY82" si="642">IF(KF69="","",IF(ISNUMBER(SEARCH(":",KF69)),MID(KF69,FIND(":",KF69)+2,FIND("(",KF69)-FIND(":",KF69)-3),LEFT(KF69,FIND("(",KF69)-2)))</f>
        <v/>
      </c>
      <c r="JZ69" s="103" t="str">
        <f t="shared" ref="JZ69:JZ82" si="643">IF(KF69="","",MID(KF69,FIND("(",KF69)+1,4))</f>
        <v/>
      </c>
      <c r="KA69" s="104" t="str">
        <f t="shared" ref="KA69:KA82" si="644">IF(ISNUMBER(SEARCH("*female*",KF69)),"female",IF(ISNUMBER(SEARCH("*male*",KF69)),"male",""))</f>
        <v/>
      </c>
      <c r="KB69" s="105" t="str">
        <f t="shared" ref="KB69:KB82" si="645">IF(KF69="","",IF(ISERROR(MID(KF69,FIND("male,",KF69)+6,(FIND(")",KF69)-(FIND("male,",KF69)+6))))=TRUE,"missing/error",MID(KF69,FIND("male,",KF69)+6,(FIND(")",KF69)-(FIND("male,",KF69)+6)))))</f>
        <v/>
      </c>
      <c r="KC69" s="106" t="str">
        <f t="shared" ref="KC69:KC82" si="646">IF(JY69="","",(MID(JY69,(SEARCH("^^",SUBSTITUTE(JY69," ","^^",LEN(JY69)-LEN(SUBSTITUTE(JY69," ","")))))+1,99)&amp;"_"&amp;LEFT(JY69,FIND(" ",JY69)-1)&amp;"_"&amp;JZ69))</f>
        <v/>
      </c>
      <c r="KE69" s="98"/>
      <c r="KF69" s="98"/>
    </row>
    <row r="70" spans="1:292" ht="13.5" customHeight="1" x14ac:dyDescent="0.25">
      <c r="A70" s="16"/>
      <c r="B70" s="98" t="s">
        <v>1049</v>
      </c>
      <c r="D70" s="229"/>
      <c r="E70" s="99"/>
      <c r="F70" s="100"/>
      <c r="G70" s="101"/>
      <c r="H70" s="101"/>
      <c r="I70" s="102"/>
      <c r="J70" s="103"/>
      <c r="K70" s="104"/>
      <c r="L70" s="105"/>
      <c r="M70" s="106"/>
      <c r="O70" s="98"/>
      <c r="P70" s="229"/>
      <c r="Q70" s="99"/>
      <c r="R70" s="100"/>
      <c r="S70" s="101"/>
      <c r="T70" s="101"/>
      <c r="U70" s="102"/>
      <c r="V70" s="103"/>
      <c r="W70" s="104"/>
      <c r="X70" s="105"/>
      <c r="Y70" s="106"/>
      <c r="AA70" s="98"/>
      <c r="AB70" s="98"/>
      <c r="AC70" s="99"/>
      <c r="AD70" s="100"/>
      <c r="AE70" s="101"/>
      <c r="AF70" s="101"/>
      <c r="AG70" s="102"/>
      <c r="AH70" s="103"/>
      <c r="AI70" s="104"/>
      <c r="AJ70" s="105"/>
      <c r="AK70" s="106"/>
      <c r="AM70" s="98"/>
      <c r="AN70" s="98"/>
      <c r="AO70" s="99">
        <f t="shared" ref="AO70" si="647">IF(AS70="","",AO$3)</f>
        <v>44912</v>
      </c>
      <c r="AP70" s="100" t="str">
        <f t="shared" ref="AP70" si="648">IF(AS70="","",AO$1)</f>
        <v>Martin I</v>
      </c>
      <c r="AQ70" s="101">
        <f t="shared" ref="AQ70" si="649">IF(AS70="","",AO$2)</f>
        <v>44009</v>
      </c>
      <c r="AR70" s="101">
        <f t="shared" ref="AR70" si="650">IF(AS70="","",AO$3)</f>
        <v>44912</v>
      </c>
      <c r="AS70" s="102" t="str">
        <f t="shared" ref="AS70" si="651">IF(AZ70="","",IF(ISNUMBER(SEARCH(":",AZ70)),MID(AZ70,FIND(":",AZ70)+2,FIND("(",AZ70)-FIND(":",AZ70)-3),LEFT(AZ70,FIND("(",AZ70)-2)))</f>
        <v>Heather Humphreys</v>
      </c>
      <c r="AT70" s="103" t="str">
        <f t="shared" ref="AT70" si="652">IF(AZ70="","",MID(AZ70,FIND("(",AZ70)+1,4))</f>
        <v>1964</v>
      </c>
      <c r="AU70" s="104" t="str">
        <f t="shared" ref="AU70" si="653">IF(ISNUMBER(SEARCH("*female*",AZ70)),"female",IF(ISNUMBER(SEARCH("*male*",AZ70)),"male",""))</f>
        <v>female</v>
      </c>
      <c r="AV70" s="105" t="str">
        <f t="shared" ref="AV70" si="654">IF(AZ70="","",IF(ISERROR(MID(AZ70,FIND("male,",AZ70)+6,(FIND(")",AZ70)-(FIND("male,",AZ70)+6))))=TRUE,"missing/error",MID(AZ70,FIND("male,",AZ70)+6,(FIND(")",AZ70)-(FIND("male,",AZ70)+6)))))</f>
        <v>ie_fg01</v>
      </c>
      <c r="AW70" s="106" t="str">
        <f t="shared" ref="AW70" si="655">IF(AS70="","",(MID(AS70,(SEARCH("^^",SUBSTITUTE(AS70," ","^^",LEN(AS70)-LEN(SUBSTITUTE(AS70," ","")))))+1,99)&amp;"_"&amp;LEFT(AS70,FIND(" ",AS70)-1)&amp;"_"&amp;AT70))</f>
        <v>Humphreys_Heather_1964</v>
      </c>
      <c r="AY70" s="98"/>
      <c r="AZ70" s="229" t="s">
        <v>999</v>
      </c>
      <c r="BA70" s="99" t="str">
        <f t="shared" si="235"/>
        <v/>
      </c>
      <c r="BB70" s="100" t="str">
        <f t="shared" si="236"/>
        <v/>
      </c>
      <c r="BC70" s="101" t="str">
        <f t="shared" si="237"/>
        <v/>
      </c>
      <c r="BD70" s="101" t="str">
        <f t="shared" si="238"/>
        <v/>
      </c>
      <c r="BE70" s="102" t="str">
        <f t="shared" si="239"/>
        <v/>
      </c>
      <c r="BF70" s="103" t="str">
        <f t="shared" si="240"/>
        <v/>
      </c>
      <c r="BG70" s="104" t="str">
        <f t="shared" si="241"/>
        <v/>
      </c>
      <c r="BH70" s="105" t="str">
        <f t="shared" si="242"/>
        <v/>
      </c>
      <c r="BI70" s="106" t="str">
        <f t="shared" si="243"/>
        <v/>
      </c>
      <c r="BK70" s="98"/>
      <c r="BL70" s="98"/>
      <c r="BM70" s="99"/>
      <c r="BN70" s="100"/>
      <c r="BO70" s="101"/>
      <c r="BP70" s="101"/>
      <c r="BQ70" s="102"/>
      <c r="BR70" s="103"/>
      <c r="BS70" s="104"/>
      <c r="BT70" s="105"/>
      <c r="BU70" s="106"/>
      <c r="BW70" s="98"/>
      <c r="BX70" s="98"/>
      <c r="BY70" s="99"/>
      <c r="BZ70" s="100"/>
      <c r="CA70" s="101"/>
      <c r="CB70" s="101"/>
      <c r="CC70" s="102"/>
      <c r="CD70" s="103"/>
      <c r="CE70" s="104"/>
      <c r="CF70" s="105"/>
      <c r="CG70" s="106"/>
      <c r="CI70" s="98"/>
      <c r="CJ70" s="98"/>
      <c r="CK70" s="99"/>
      <c r="CL70" s="100"/>
      <c r="CM70" s="101"/>
      <c r="CN70" s="101"/>
      <c r="CO70" s="102"/>
      <c r="CP70" s="103"/>
      <c r="CQ70" s="104"/>
      <c r="CR70" s="105"/>
      <c r="CS70" s="106"/>
      <c r="CU70" s="98"/>
      <c r="CV70" s="98"/>
      <c r="CW70" s="99"/>
      <c r="CX70" s="100"/>
      <c r="CY70" s="101"/>
      <c r="CZ70" s="101"/>
      <c r="DA70" s="102"/>
      <c r="DB70" s="103"/>
      <c r="DC70" s="104"/>
      <c r="DD70" s="105"/>
      <c r="DE70" s="106"/>
      <c r="DG70" s="98"/>
      <c r="DH70" s="98"/>
      <c r="DI70" s="99"/>
      <c r="DJ70" s="100"/>
      <c r="DK70" s="101"/>
      <c r="DL70" s="101"/>
      <c r="DM70" s="102"/>
      <c r="DN70" s="103"/>
      <c r="DO70" s="104"/>
      <c r="DP70" s="105"/>
      <c r="DQ70" s="106"/>
      <c r="DS70" s="98"/>
      <c r="DT70" s="98"/>
      <c r="DU70" s="99"/>
      <c r="DV70" s="100"/>
      <c r="DW70" s="101"/>
      <c r="DX70" s="101"/>
      <c r="DY70" s="102"/>
      <c r="DZ70" s="103"/>
      <c r="EA70" s="104"/>
      <c r="EB70" s="105"/>
      <c r="EC70" s="106"/>
      <c r="EE70" s="98"/>
      <c r="EF70" s="98"/>
      <c r="EG70" s="99"/>
      <c r="EH70" s="100"/>
      <c r="EI70" s="101"/>
      <c r="EJ70" s="101"/>
      <c r="EK70" s="102"/>
      <c r="EL70" s="103"/>
      <c r="EM70" s="104"/>
      <c r="EN70" s="105"/>
      <c r="EO70" s="106"/>
      <c r="EQ70" s="98"/>
      <c r="ER70" s="98"/>
      <c r="ES70" s="99"/>
      <c r="ET70" s="100"/>
      <c r="EU70" s="101"/>
      <c r="EV70" s="101"/>
      <c r="EW70" s="102"/>
      <c r="EX70" s="103"/>
      <c r="EY70" s="104"/>
      <c r="EZ70" s="105"/>
      <c r="FA70" s="106"/>
      <c r="FC70" s="98"/>
      <c r="FD70" s="98"/>
      <c r="FE70" s="99"/>
      <c r="FF70" s="100"/>
      <c r="FG70" s="101"/>
      <c r="FH70" s="101"/>
      <c r="FI70" s="102"/>
      <c r="FJ70" s="103"/>
      <c r="FK70" s="104"/>
      <c r="FL70" s="105"/>
      <c r="FM70" s="106"/>
      <c r="FO70" s="98"/>
      <c r="FP70" s="98"/>
      <c r="FQ70" s="99"/>
      <c r="FR70" s="100"/>
      <c r="FS70" s="101"/>
      <c r="FT70" s="101"/>
      <c r="FU70" s="102"/>
      <c r="FV70" s="103"/>
      <c r="FW70" s="104"/>
      <c r="FX70" s="105"/>
      <c r="FY70" s="106"/>
      <c r="GA70" s="98"/>
      <c r="GB70" s="98"/>
      <c r="GC70" s="99"/>
      <c r="GD70" s="100"/>
      <c r="GE70" s="101"/>
      <c r="GF70" s="101"/>
      <c r="GG70" s="102"/>
      <c r="GH70" s="103"/>
      <c r="GI70" s="104"/>
      <c r="GJ70" s="105"/>
      <c r="GK70" s="106"/>
      <c r="GM70" s="98"/>
      <c r="GN70" s="98"/>
      <c r="GO70" s="99"/>
      <c r="GP70" s="100"/>
      <c r="GQ70" s="101"/>
      <c r="GR70" s="101"/>
      <c r="GS70" s="102"/>
      <c r="GT70" s="103"/>
      <c r="GU70" s="104"/>
      <c r="GV70" s="105"/>
      <c r="GW70" s="106"/>
      <c r="GY70" s="98"/>
      <c r="GZ70" s="98"/>
      <c r="HA70" s="99"/>
      <c r="HB70" s="100"/>
      <c r="HC70" s="101"/>
      <c r="HD70" s="101"/>
      <c r="HE70" s="102"/>
      <c r="HF70" s="103"/>
      <c r="HG70" s="104"/>
      <c r="HH70" s="105"/>
      <c r="HI70" s="106"/>
      <c r="HK70" s="98"/>
      <c r="HL70" s="98"/>
      <c r="HM70" s="99"/>
      <c r="HN70" s="100"/>
      <c r="HO70" s="101"/>
      <c r="HP70" s="101"/>
      <c r="HQ70" s="102"/>
      <c r="HR70" s="103"/>
      <c r="HS70" s="104"/>
      <c r="HT70" s="105"/>
      <c r="HU70" s="106"/>
      <c r="HW70" s="98"/>
      <c r="HX70" s="98"/>
      <c r="HY70" s="99"/>
      <c r="HZ70" s="100"/>
      <c r="IA70" s="101"/>
      <c r="IB70" s="101"/>
      <c r="IC70" s="102"/>
      <c r="ID70" s="103"/>
      <c r="IE70" s="104"/>
      <c r="IF70" s="105"/>
      <c r="IG70" s="106"/>
      <c r="II70" s="98"/>
      <c r="IJ70" s="98"/>
      <c r="IK70" s="99"/>
      <c r="IL70" s="100"/>
      <c r="IM70" s="101"/>
      <c r="IN70" s="101"/>
      <c r="IO70" s="102"/>
      <c r="IP70" s="103"/>
      <c r="IQ70" s="104"/>
      <c r="IR70" s="105"/>
      <c r="IS70" s="106"/>
      <c r="IU70" s="98"/>
      <c r="IV70" s="98"/>
      <c r="IW70" s="99"/>
      <c r="IX70" s="100"/>
      <c r="IY70" s="101"/>
      <c r="IZ70" s="101"/>
      <c r="JA70" s="102"/>
      <c r="JB70" s="103"/>
      <c r="JC70" s="104"/>
      <c r="JD70" s="105"/>
      <c r="JE70" s="106"/>
      <c r="JG70" s="98"/>
      <c r="JH70" s="98"/>
      <c r="JI70" s="99"/>
      <c r="JJ70" s="100"/>
      <c r="JK70" s="101"/>
      <c r="JL70" s="101"/>
      <c r="JM70" s="102"/>
      <c r="JN70" s="103"/>
      <c r="JO70" s="104"/>
      <c r="JP70" s="105"/>
      <c r="JQ70" s="106"/>
      <c r="JS70" s="98"/>
      <c r="JT70" s="98"/>
      <c r="JU70" s="99"/>
      <c r="JV70" s="100"/>
      <c r="JW70" s="101"/>
      <c r="JX70" s="101"/>
      <c r="JY70" s="102"/>
      <c r="JZ70" s="103"/>
      <c r="KA70" s="104"/>
      <c r="KB70" s="105"/>
      <c r="KC70" s="106"/>
      <c r="KE70" s="98"/>
      <c r="KF70" s="98"/>
    </row>
    <row r="71" spans="1:292" ht="13.5" customHeight="1" x14ac:dyDescent="0.25">
      <c r="A71" s="16"/>
      <c r="B71" s="98" t="s">
        <v>1059</v>
      </c>
      <c r="D71" s="229"/>
      <c r="E71" s="99" t="str">
        <f t="shared" si="253"/>
        <v/>
      </c>
      <c r="F71" s="100" t="str">
        <f t="shared" si="254"/>
        <v/>
      </c>
      <c r="G71" s="101" t="str">
        <f t="shared" si="456"/>
        <v/>
      </c>
      <c r="H71" s="101" t="str">
        <f t="shared" si="455"/>
        <v/>
      </c>
      <c r="I71" s="102" t="str">
        <f t="shared" si="255"/>
        <v/>
      </c>
      <c r="J71" s="103" t="str">
        <f t="shared" si="256"/>
        <v/>
      </c>
      <c r="K71" s="104" t="str">
        <f t="shared" si="257"/>
        <v/>
      </c>
      <c r="L71" s="105" t="str">
        <f t="shared" si="264"/>
        <v/>
      </c>
      <c r="M71" s="106" t="str">
        <f t="shared" si="258"/>
        <v/>
      </c>
      <c r="O71" s="98"/>
      <c r="P71" s="229"/>
      <c r="Q71" s="99" t="str">
        <f t="shared" si="457"/>
        <v/>
      </c>
      <c r="R71" s="100" t="str">
        <f t="shared" si="458"/>
        <v/>
      </c>
      <c r="S71" s="101" t="str">
        <f t="shared" si="459"/>
        <v/>
      </c>
      <c r="T71" s="101" t="str">
        <f t="shared" si="460"/>
        <v/>
      </c>
      <c r="U71" s="102" t="str">
        <f t="shared" si="461"/>
        <v/>
      </c>
      <c r="V71" s="103" t="str">
        <f t="shared" si="462"/>
        <v/>
      </c>
      <c r="W71" s="104" t="str">
        <f t="shared" si="463"/>
        <v/>
      </c>
      <c r="X71" s="105" t="str">
        <f t="shared" si="249"/>
        <v/>
      </c>
      <c r="Y71" s="106" t="str">
        <f t="shared" si="464"/>
        <v/>
      </c>
      <c r="AA71" s="98"/>
      <c r="AB71" s="98"/>
      <c r="AC71" s="99" t="str">
        <f t="shared" si="465"/>
        <v/>
      </c>
      <c r="AD71" s="100" t="str">
        <f t="shared" si="466"/>
        <v/>
      </c>
      <c r="AE71" s="101" t="str">
        <f t="shared" si="467"/>
        <v/>
      </c>
      <c r="AF71" s="101" t="str">
        <f t="shared" si="468"/>
        <v/>
      </c>
      <c r="AG71" s="102" t="str">
        <f t="shared" si="250"/>
        <v/>
      </c>
      <c r="AH71" s="103" t="str">
        <f t="shared" si="469"/>
        <v/>
      </c>
      <c r="AI71" s="104" t="str">
        <f t="shared" si="470"/>
        <v/>
      </c>
      <c r="AJ71" s="105" t="str">
        <f t="shared" si="251"/>
        <v/>
      </c>
      <c r="AK71" s="106" t="str">
        <f t="shared" si="252"/>
        <v/>
      </c>
      <c r="AM71" s="98"/>
      <c r="AN71" s="98"/>
      <c r="AO71" s="99" t="str">
        <f t="shared" si="12"/>
        <v/>
      </c>
      <c r="AP71" s="100" t="str">
        <f t="shared" si="471"/>
        <v/>
      </c>
      <c r="AQ71" s="101" t="str">
        <f t="shared" si="13"/>
        <v/>
      </c>
      <c r="AR71" s="101" t="str">
        <f t="shared" si="14"/>
        <v/>
      </c>
      <c r="AS71" s="102" t="str">
        <f t="shared" si="472"/>
        <v/>
      </c>
      <c r="AT71" s="103" t="str">
        <f t="shared" si="473"/>
        <v/>
      </c>
      <c r="AU71" s="104" t="str">
        <f t="shared" si="474"/>
        <v/>
      </c>
      <c r="AV71" s="105" t="str">
        <f t="shared" si="475"/>
        <v/>
      </c>
      <c r="AW71" s="106" t="str">
        <f t="shared" si="476"/>
        <v/>
      </c>
      <c r="AY71" s="98"/>
      <c r="AZ71" s="98"/>
      <c r="BA71" s="99">
        <f t="shared" si="235"/>
        <v>45291</v>
      </c>
      <c r="BB71" s="100" t="str">
        <f t="shared" si="236"/>
        <v>Varadkar II</v>
      </c>
      <c r="BC71" s="101">
        <f t="shared" si="237"/>
        <v>44912</v>
      </c>
      <c r="BD71" s="101">
        <f t="shared" si="238"/>
        <v>45291</v>
      </c>
      <c r="BE71" s="102" t="str">
        <f t="shared" si="239"/>
        <v>Simon Harris</v>
      </c>
      <c r="BF71" s="103" t="str">
        <f t="shared" si="240"/>
        <v>1986</v>
      </c>
      <c r="BG71" s="104" t="str">
        <f t="shared" si="241"/>
        <v>male</v>
      </c>
      <c r="BH71" s="105" t="str">
        <f t="shared" si="242"/>
        <v>ie_fg01</v>
      </c>
      <c r="BI71" s="106" t="str">
        <f t="shared" si="243"/>
        <v>Harris_Simon_1986</v>
      </c>
      <c r="BK71" s="98"/>
      <c r="BL71" s="98" t="s">
        <v>1002</v>
      </c>
      <c r="BM71" s="99" t="str">
        <f t="shared" si="477"/>
        <v/>
      </c>
      <c r="BN71" s="100" t="str">
        <f t="shared" si="478"/>
        <v/>
      </c>
      <c r="BO71" s="101" t="str">
        <f t="shared" si="479"/>
        <v/>
      </c>
      <c r="BP71" s="101" t="str">
        <f t="shared" si="480"/>
        <v/>
      </c>
      <c r="BQ71" s="102" t="str">
        <f t="shared" si="481"/>
        <v/>
      </c>
      <c r="BR71" s="103" t="str">
        <f t="shared" si="482"/>
        <v/>
      </c>
      <c r="BS71" s="104" t="str">
        <f t="shared" si="483"/>
        <v/>
      </c>
      <c r="BT71" s="105" t="str">
        <f t="shared" si="484"/>
        <v/>
      </c>
      <c r="BU71" s="106" t="str">
        <f t="shared" si="485"/>
        <v/>
      </c>
      <c r="BW71" s="98"/>
      <c r="BX71" s="98"/>
      <c r="BY71" s="99" t="str">
        <f t="shared" si="486"/>
        <v/>
      </c>
      <c r="BZ71" s="100" t="str">
        <f t="shared" si="487"/>
        <v/>
      </c>
      <c r="CA71" s="101" t="str">
        <f t="shared" si="488"/>
        <v/>
      </c>
      <c r="CB71" s="101" t="str">
        <f t="shared" si="489"/>
        <v/>
      </c>
      <c r="CC71" s="102" t="str">
        <f t="shared" si="490"/>
        <v/>
      </c>
      <c r="CD71" s="103" t="str">
        <f t="shared" si="491"/>
        <v/>
      </c>
      <c r="CE71" s="104" t="str">
        <f t="shared" si="492"/>
        <v/>
      </c>
      <c r="CF71" s="105" t="str">
        <f t="shared" si="493"/>
        <v/>
      </c>
      <c r="CG71" s="106" t="str">
        <f t="shared" si="494"/>
        <v/>
      </c>
      <c r="CI71" s="98"/>
      <c r="CJ71" s="98"/>
      <c r="CK71" s="99" t="str">
        <f t="shared" si="495"/>
        <v/>
      </c>
      <c r="CL71" s="100" t="str">
        <f t="shared" si="496"/>
        <v/>
      </c>
      <c r="CM71" s="101" t="str">
        <f t="shared" si="497"/>
        <v/>
      </c>
      <c r="CN71" s="101" t="str">
        <f t="shared" si="498"/>
        <v/>
      </c>
      <c r="CO71" s="102" t="str">
        <f t="shared" si="499"/>
        <v/>
      </c>
      <c r="CP71" s="103" t="str">
        <f t="shared" si="500"/>
        <v/>
      </c>
      <c r="CQ71" s="104" t="str">
        <f t="shared" si="501"/>
        <v/>
      </c>
      <c r="CR71" s="105" t="str">
        <f t="shared" si="502"/>
        <v/>
      </c>
      <c r="CS71" s="106" t="str">
        <f t="shared" si="503"/>
        <v/>
      </c>
      <c r="CU71" s="98"/>
      <c r="CV71" s="98"/>
      <c r="CW71" s="99" t="str">
        <f t="shared" si="504"/>
        <v/>
      </c>
      <c r="CX71" s="100" t="str">
        <f t="shared" si="505"/>
        <v/>
      </c>
      <c r="CY71" s="101" t="str">
        <f t="shared" si="506"/>
        <v/>
      </c>
      <c r="CZ71" s="101" t="str">
        <f t="shared" si="507"/>
        <v/>
      </c>
      <c r="DA71" s="102" t="str">
        <f t="shared" si="508"/>
        <v/>
      </c>
      <c r="DB71" s="103" t="str">
        <f t="shared" si="509"/>
        <v/>
      </c>
      <c r="DC71" s="104" t="str">
        <f t="shared" si="510"/>
        <v/>
      </c>
      <c r="DD71" s="105" t="str">
        <f t="shared" si="511"/>
        <v/>
      </c>
      <c r="DE71" s="106" t="str">
        <f t="shared" si="512"/>
        <v/>
      </c>
      <c r="DG71" s="98"/>
      <c r="DH71" s="98"/>
      <c r="DI71" s="99" t="str">
        <f t="shared" si="513"/>
        <v/>
      </c>
      <c r="DJ71" s="100" t="str">
        <f t="shared" si="514"/>
        <v/>
      </c>
      <c r="DK71" s="101" t="str">
        <f t="shared" si="515"/>
        <v/>
      </c>
      <c r="DL71" s="101" t="str">
        <f t="shared" si="516"/>
        <v/>
      </c>
      <c r="DM71" s="102" t="str">
        <f t="shared" si="517"/>
        <v/>
      </c>
      <c r="DN71" s="103" t="str">
        <f t="shared" si="518"/>
        <v/>
      </c>
      <c r="DO71" s="104" t="str">
        <f t="shared" si="519"/>
        <v/>
      </c>
      <c r="DP71" s="105" t="str">
        <f t="shared" si="520"/>
        <v/>
      </c>
      <c r="DQ71" s="106" t="str">
        <f t="shared" si="521"/>
        <v/>
      </c>
      <c r="DS71" s="98"/>
      <c r="DT71" s="98"/>
      <c r="DU71" s="99" t="str">
        <f t="shared" si="522"/>
        <v/>
      </c>
      <c r="DV71" s="100" t="str">
        <f t="shared" si="523"/>
        <v/>
      </c>
      <c r="DW71" s="101" t="str">
        <f t="shared" si="524"/>
        <v/>
      </c>
      <c r="DX71" s="101" t="str">
        <f t="shared" si="525"/>
        <v/>
      </c>
      <c r="DY71" s="102" t="str">
        <f t="shared" si="526"/>
        <v/>
      </c>
      <c r="DZ71" s="103" t="str">
        <f t="shared" si="527"/>
        <v/>
      </c>
      <c r="EA71" s="104" t="str">
        <f t="shared" si="528"/>
        <v/>
      </c>
      <c r="EB71" s="105" t="str">
        <f t="shared" si="529"/>
        <v/>
      </c>
      <c r="EC71" s="106" t="str">
        <f t="shared" si="530"/>
        <v/>
      </c>
      <c r="EE71" s="98"/>
      <c r="EF71" s="98"/>
      <c r="EG71" s="99" t="str">
        <f t="shared" si="531"/>
        <v/>
      </c>
      <c r="EH71" s="100" t="str">
        <f t="shared" si="532"/>
        <v/>
      </c>
      <c r="EI71" s="101" t="str">
        <f t="shared" si="533"/>
        <v/>
      </c>
      <c r="EJ71" s="101" t="str">
        <f t="shared" si="534"/>
        <v/>
      </c>
      <c r="EK71" s="102" t="str">
        <f t="shared" si="535"/>
        <v/>
      </c>
      <c r="EL71" s="103" t="str">
        <f t="shared" si="536"/>
        <v/>
      </c>
      <c r="EM71" s="104" t="str">
        <f t="shared" si="537"/>
        <v/>
      </c>
      <c r="EN71" s="105" t="str">
        <f t="shared" si="538"/>
        <v/>
      </c>
      <c r="EO71" s="106" t="str">
        <f t="shared" si="539"/>
        <v/>
      </c>
      <c r="EQ71" s="98"/>
      <c r="ER71" s="98"/>
      <c r="ES71" s="99" t="str">
        <f t="shared" si="540"/>
        <v/>
      </c>
      <c r="ET71" s="100" t="str">
        <f t="shared" si="541"/>
        <v/>
      </c>
      <c r="EU71" s="101" t="str">
        <f t="shared" si="542"/>
        <v/>
      </c>
      <c r="EV71" s="101" t="str">
        <f t="shared" si="543"/>
        <v/>
      </c>
      <c r="EW71" s="102" t="str">
        <f t="shared" si="544"/>
        <v/>
      </c>
      <c r="EX71" s="103" t="str">
        <f t="shared" si="545"/>
        <v/>
      </c>
      <c r="EY71" s="104" t="str">
        <f t="shared" si="546"/>
        <v/>
      </c>
      <c r="EZ71" s="105" t="str">
        <f t="shared" si="547"/>
        <v/>
      </c>
      <c r="FA71" s="106" t="str">
        <f t="shared" si="548"/>
        <v/>
      </c>
      <c r="FC71" s="98"/>
      <c r="FD71" s="98"/>
      <c r="FE71" s="99" t="str">
        <f t="shared" si="549"/>
        <v/>
      </c>
      <c r="FF71" s="100" t="str">
        <f t="shared" si="550"/>
        <v/>
      </c>
      <c r="FG71" s="101" t="str">
        <f t="shared" si="551"/>
        <v/>
      </c>
      <c r="FH71" s="101" t="str">
        <f t="shared" si="552"/>
        <v/>
      </c>
      <c r="FI71" s="102" t="str">
        <f t="shared" si="553"/>
        <v/>
      </c>
      <c r="FJ71" s="103" t="str">
        <f t="shared" si="554"/>
        <v/>
      </c>
      <c r="FK71" s="104" t="str">
        <f t="shared" si="555"/>
        <v/>
      </c>
      <c r="FL71" s="105" t="str">
        <f t="shared" si="556"/>
        <v/>
      </c>
      <c r="FM71" s="106" t="str">
        <f t="shared" si="557"/>
        <v/>
      </c>
      <c r="FO71" s="98"/>
      <c r="FP71" s="98"/>
      <c r="FQ71" s="99" t="str">
        <f>IF(FU71="","",#REF!)</f>
        <v/>
      </c>
      <c r="FR71" s="100" t="str">
        <f t="shared" si="558"/>
        <v/>
      </c>
      <c r="FS71" s="101" t="str">
        <f t="shared" si="559"/>
        <v/>
      </c>
      <c r="FT71" s="101" t="str">
        <f t="shared" si="560"/>
        <v/>
      </c>
      <c r="FU71" s="102" t="str">
        <f t="shared" si="561"/>
        <v/>
      </c>
      <c r="FV71" s="103" t="str">
        <f t="shared" si="562"/>
        <v/>
      </c>
      <c r="FW71" s="104" t="str">
        <f t="shared" si="563"/>
        <v/>
      </c>
      <c r="FX71" s="105" t="str">
        <f t="shared" si="564"/>
        <v/>
      </c>
      <c r="FY71" s="106" t="str">
        <f t="shared" si="565"/>
        <v/>
      </c>
      <c r="GA71" s="98"/>
      <c r="GB71" s="98"/>
      <c r="GC71" s="99" t="str">
        <f t="shared" si="566"/>
        <v/>
      </c>
      <c r="GD71" s="100" t="str">
        <f t="shared" si="567"/>
        <v/>
      </c>
      <c r="GE71" s="101" t="str">
        <f t="shared" si="568"/>
        <v/>
      </c>
      <c r="GF71" s="101" t="str">
        <f t="shared" si="569"/>
        <v/>
      </c>
      <c r="GG71" s="102" t="str">
        <f t="shared" si="570"/>
        <v/>
      </c>
      <c r="GH71" s="103" t="str">
        <f t="shared" si="571"/>
        <v/>
      </c>
      <c r="GI71" s="104" t="str">
        <f t="shared" si="572"/>
        <v/>
      </c>
      <c r="GJ71" s="105" t="str">
        <f t="shared" si="573"/>
        <v/>
      </c>
      <c r="GK71" s="106" t="str">
        <f t="shared" si="574"/>
        <v/>
      </c>
      <c r="GM71" s="98"/>
      <c r="GN71" s="98"/>
      <c r="GO71" s="99" t="str">
        <f t="shared" si="575"/>
        <v/>
      </c>
      <c r="GP71" s="100" t="str">
        <f t="shared" si="576"/>
        <v/>
      </c>
      <c r="GQ71" s="101" t="str">
        <f t="shared" si="577"/>
        <v/>
      </c>
      <c r="GR71" s="101" t="str">
        <f t="shared" si="578"/>
        <v/>
      </c>
      <c r="GS71" s="102" t="str">
        <f t="shared" si="579"/>
        <v/>
      </c>
      <c r="GT71" s="103" t="str">
        <f t="shared" si="580"/>
        <v/>
      </c>
      <c r="GU71" s="104" t="str">
        <f t="shared" si="581"/>
        <v/>
      </c>
      <c r="GV71" s="105" t="str">
        <f t="shared" si="582"/>
        <v/>
      </c>
      <c r="GW71" s="106" t="str">
        <f t="shared" si="583"/>
        <v/>
      </c>
      <c r="GY71" s="98"/>
      <c r="GZ71" s="98"/>
      <c r="HA71" s="99" t="str">
        <f t="shared" si="584"/>
        <v/>
      </c>
      <c r="HB71" s="100" t="str">
        <f t="shared" si="585"/>
        <v/>
      </c>
      <c r="HC71" s="101" t="str">
        <f t="shared" si="586"/>
        <v/>
      </c>
      <c r="HD71" s="101" t="str">
        <f t="shared" si="587"/>
        <v/>
      </c>
      <c r="HE71" s="102" t="str">
        <f t="shared" si="588"/>
        <v/>
      </c>
      <c r="HF71" s="103" t="str">
        <f t="shared" si="589"/>
        <v/>
      </c>
      <c r="HG71" s="104" t="str">
        <f t="shared" si="590"/>
        <v/>
      </c>
      <c r="HH71" s="105" t="str">
        <f t="shared" si="591"/>
        <v/>
      </c>
      <c r="HI71" s="106" t="str">
        <f t="shared" si="592"/>
        <v/>
      </c>
      <c r="HK71" s="98"/>
      <c r="HL71" s="98"/>
      <c r="HM71" s="99" t="str">
        <f t="shared" si="593"/>
        <v/>
      </c>
      <c r="HN71" s="100" t="str">
        <f t="shared" si="594"/>
        <v/>
      </c>
      <c r="HO71" s="101" t="str">
        <f t="shared" si="595"/>
        <v/>
      </c>
      <c r="HP71" s="101" t="str">
        <f t="shared" si="596"/>
        <v/>
      </c>
      <c r="HQ71" s="102" t="str">
        <f t="shared" si="597"/>
        <v/>
      </c>
      <c r="HR71" s="103" t="str">
        <f t="shared" si="598"/>
        <v/>
      </c>
      <c r="HS71" s="104" t="str">
        <f t="shared" si="599"/>
        <v/>
      </c>
      <c r="HT71" s="105" t="str">
        <f t="shared" si="600"/>
        <v/>
      </c>
      <c r="HU71" s="106" t="str">
        <f t="shared" si="601"/>
        <v/>
      </c>
      <c r="HW71" s="98"/>
      <c r="HX71" s="98"/>
      <c r="HY71" s="99" t="str">
        <f t="shared" si="602"/>
        <v/>
      </c>
      <c r="HZ71" s="100" t="str">
        <f t="shared" si="603"/>
        <v/>
      </c>
      <c r="IA71" s="101" t="str">
        <f t="shared" si="604"/>
        <v/>
      </c>
      <c r="IB71" s="101" t="str">
        <f t="shared" si="605"/>
        <v/>
      </c>
      <c r="IC71" s="102" t="str">
        <f t="shared" si="606"/>
        <v/>
      </c>
      <c r="ID71" s="103" t="str">
        <f t="shared" si="607"/>
        <v/>
      </c>
      <c r="IE71" s="104" t="str">
        <f t="shared" si="608"/>
        <v/>
      </c>
      <c r="IF71" s="105" t="str">
        <f t="shared" si="609"/>
        <v/>
      </c>
      <c r="IG71" s="106" t="str">
        <f t="shared" si="610"/>
        <v/>
      </c>
      <c r="II71" s="98"/>
      <c r="IJ71" s="98"/>
      <c r="IK71" s="99" t="str">
        <f t="shared" si="611"/>
        <v/>
      </c>
      <c r="IL71" s="100" t="str">
        <f t="shared" si="612"/>
        <v/>
      </c>
      <c r="IM71" s="101" t="str">
        <f t="shared" si="613"/>
        <v/>
      </c>
      <c r="IN71" s="101" t="str">
        <f t="shared" si="614"/>
        <v/>
      </c>
      <c r="IO71" s="102" t="str">
        <f t="shared" si="615"/>
        <v/>
      </c>
      <c r="IP71" s="103" t="str">
        <f t="shared" si="616"/>
        <v/>
      </c>
      <c r="IQ71" s="104" t="str">
        <f t="shared" si="617"/>
        <v/>
      </c>
      <c r="IR71" s="105" t="str">
        <f t="shared" si="618"/>
        <v/>
      </c>
      <c r="IS71" s="106" t="str">
        <f t="shared" si="619"/>
        <v/>
      </c>
      <c r="IU71" s="98"/>
      <c r="IV71" s="98"/>
      <c r="IW71" s="99" t="str">
        <f t="shared" si="620"/>
        <v/>
      </c>
      <c r="IX71" s="100" t="str">
        <f t="shared" si="621"/>
        <v/>
      </c>
      <c r="IY71" s="101" t="str">
        <f t="shared" si="622"/>
        <v/>
      </c>
      <c r="IZ71" s="101" t="str">
        <f t="shared" si="623"/>
        <v/>
      </c>
      <c r="JA71" s="102" t="str">
        <f t="shared" si="624"/>
        <v/>
      </c>
      <c r="JB71" s="103" t="str">
        <f t="shared" si="625"/>
        <v/>
      </c>
      <c r="JC71" s="104" t="str">
        <f t="shared" si="626"/>
        <v/>
      </c>
      <c r="JD71" s="105" t="str">
        <f t="shared" si="627"/>
        <v/>
      </c>
      <c r="JE71" s="106" t="str">
        <f t="shared" si="628"/>
        <v/>
      </c>
      <c r="JG71" s="98"/>
      <c r="JH71" s="98"/>
      <c r="JI71" s="99" t="str">
        <f t="shared" si="629"/>
        <v/>
      </c>
      <c r="JJ71" s="100" t="str">
        <f t="shared" si="630"/>
        <v/>
      </c>
      <c r="JK71" s="101" t="str">
        <f t="shared" si="631"/>
        <v/>
      </c>
      <c r="JL71" s="101" t="str">
        <f t="shared" si="632"/>
        <v/>
      </c>
      <c r="JM71" s="102" t="str">
        <f t="shared" si="633"/>
        <v/>
      </c>
      <c r="JN71" s="103" t="str">
        <f t="shared" si="634"/>
        <v/>
      </c>
      <c r="JO71" s="104" t="str">
        <f t="shared" si="635"/>
        <v/>
      </c>
      <c r="JP71" s="105" t="str">
        <f t="shared" si="636"/>
        <v/>
      </c>
      <c r="JQ71" s="106" t="str">
        <f t="shared" si="637"/>
        <v/>
      </c>
      <c r="JS71" s="98"/>
      <c r="JT71" s="98"/>
      <c r="JU71" s="99" t="str">
        <f t="shared" si="638"/>
        <v/>
      </c>
      <c r="JV71" s="100" t="str">
        <f t="shared" si="639"/>
        <v/>
      </c>
      <c r="JW71" s="101" t="str">
        <f t="shared" si="640"/>
        <v/>
      </c>
      <c r="JX71" s="101" t="str">
        <f t="shared" si="641"/>
        <v/>
      </c>
      <c r="JY71" s="102" t="str">
        <f t="shared" si="642"/>
        <v/>
      </c>
      <c r="JZ71" s="103" t="str">
        <f t="shared" si="643"/>
        <v/>
      </c>
      <c r="KA71" s="104" t="str">
        <f t="shared" si="644"/>
        <v/>
      </c>
      <c r="KB71" s="105" t="str">
        <f t="shared" si="645"/>
        <v/>
      </c>
      <c r="KC71" s="106" t="str">
        <f t="shared" si="646"/>
        <v/>
      </c>
      <c r="KE71" s="98"/>
      <c r="KF71" s="98"/>
    </row>
    <row r="72" spans="1:292" ht="13.5" customHeight="1" x14ac:dyDescent="0.25">
      <c r="A72" s="16"/>
      <c r="B72" s="98" t="s">
        <v>1060</v>
      </c>
      <c r="D72" s="229"/>
      <c r="E72" s="99" t="str">
        <f t="shared" si="253"/>
        <v/>
      </c>
      <c r="F72" s="100" t="str">
        <f t="shared" si="254"/>
        <v/>
      </c>
      <c r="G72" s="101" t="str">
        <f t="shared" si="456"/>
        <v/>
      </c>
      <c r="H72" s="101" t="str">
        <f t="shared" si="455"/>
        <v/>
      </c>
      <c r="I72" s="102" t="str">
        <f t="shared" si="255"/>
        <v/>
      </c>
      <c r="J72" s="103" t="str">
        <f t="shared" si="256"/>
        <v/>
      </c>
      <c r="K72" s="104" t="str">
        <f t="shared" si="257"/>
        <v/>
      </c>
      <c r="L72" s="105" t="str">
        <f t="shared" si="264"/>
        <v/>
      </c>
      <c r="M72" s="106" t="str">
        <f t="shared" si="258"/>
        <v/>
      </c>
      <c r="O72" s="98"/>
      <c r="P72" s="229"/>
      <c r="Q72" s="99" t="str">
        <f t="shared" si="457"/>
        <v/>
      </c>
      <c r="R72" s="100" t="str">
        <f t="shared" si="458"/>
        <v/>
      </c>
      <c r="S72" s="101" t="str">
        <f t="shared" si="459"/>
        <v/>
      </c>
      <c r="T72" s="101" t="str">
        <f t="shared" si="460"/>
        <v/>
      </c>
      <c r="U72" s="102" t="str">
        <f t="shared" si="461"/>
        <v/>
      </c>
      <c r="V72" s="103" t="str">
        <f t="shared" si="462"/>
        <v/>
      </c>
      <c r="W72" s="104" t="str">
        <f t="shared" si="463"/>
        <v/>
      </c>
      <c r="X72" s="105" t="str">
        <f t="shared" si="249"/>
        <v/>
      </c>
      <c r="Y72" s="106" t="str">
        <f t="shared" si="464"/>
        <v/>
      </c>
      <c r="AA72" s="98"/>
      <c r="AB72" s="98"/>
      <c r="AC72" s="99" t="str">
        <f t="shared" si="465"/>
        <v/>
      </c>
      <c r="AD72" s="100" t="str">
        <f t="shared" si="466"/>
        <v/>
      </c>
      <c r="AE72" s="101" t="str">
        <f t="shared" si="467"/>
        <v/>
      </c>
      <c r="AF72" s="101" t="str">
        <f t="shared" si="468"/>
        <v/>
      </c>
      <c r="AG72" s="102" t="str">
        <f t="shared" si="250"/>
        <v/>
      </c>
      <c r="AH72" s="103" t="str">
        <f t="shared" si="469"/>
        <v/>
      </c>
      <c r="AI72" s="104" t="str">
        <f t="shared" si="470"/>
        <v/>
      </c>
      <c r="AJ72" s="105" t="str">
        <f t="shared" si="251"/>
        <v/>
      </c>
      <c r="AK72" s="106" t="str">
        <f t="shared" si="252"/>
        <v/>
      </c>
      <c r="AM72" s="98"/>
      <c r="AN72" s="98"/>
      <c r="AO72" s="99" t="str">
        <f t="shared" si="12"/>
        <v/>
      </c>
      <c r="AP72" s="100" t="str">
        <f t="shared" si="471"/>
        <v/>
      </c>
      <c r="AQ72" s="101" t="str">
        <f t="shared" si="13"/>
        <v/>
      </c>
      <c r="AR72" s="101" t="str">
        <f t="shared" si="14"/>
        <v/>
      </c>
      <c r="AS72" s="102" t="str">
        <f t="shared" si="472"/>
        <v/>
      </c>
      <c r="AT72" s="103" t="str">
        <f t="shared" si="473"/>
        <v/>
      </c>
      <c r="AU72" s="104" t="str">
        <f t="shared" si="474"/>
        <v/>
      </c>
      <c r="AV72" s="105" t="str">
        <f t="shared" si="475"/>
        <v/>
      </c>
      <c r="AW72" s="106" t="str">
        <f t="shared" si="476"/>
        <v/>
      </c>
      <c r="AY72" s="98"/>
      <c r="AZ72" s="98"/>
      <c r="BA72" s="99" t="str">
        <f t="shared" si="235"/>
        <v/>
      </c>
      <c r="BB72" s="100" t="str">
        <f t="shared" si="236"/>
        <v/>
      </c>
      <c r="BC72" s="101" t="str">
        <f t="shared" si="237"/>
        <v/>
      </c>
      <c r="BD72" s="101" t="str">
        <f t="shared" si="238"/>
        <v/>
      </c>
      <c r="BE72" s="102" t="str">
        <f t="shared" si="239"/>
        <v/>
      </c>
      <c r="BF72" s="103" t="str">
        <f t="shared" si="240"/>
        <v/>
      </c>
      <c r="BG72" s="104" t="str">
        <f t="shared" si="241"/>
        <v/>
      </c>
      <c r="BH72" s="105" t="str">
        <f t="shared" si="242"/>
        <v/>
      </c>
      <c r="BI72" s="106" t="str">
        <f t="shared" si="243"/>
        <v/>
      </c>
      <c r="BK72" s="98"/>
      <c r="BL72" s="98"/>
      <c r="BM72" s="99" t="str">
        <f t="shared" si="477"/>
        <v/>
      </c>
      <c r="BN72" s="100" t="str">
        <f t="shared" si="478"/>
        <v/>
      </c>
      <c r="BO72" s="101" t="str">
        <f t="shared" si="479"/>
        <v/>
      </c>
      <c r="BP72" s="101" t="str">
        <f t="shared" si="480"/>
        <v/>
      </c>
      <c r="BQ72" s="102" t="str">
        <f t="shared" si="481"/>
        <v/>
      </c>
      <c r="BR72" s="103" t="str">
        <f t="shared" si="482"/>
        <v/>
      </c>
      <c r="BS72" s="104" t="str">
        <f t="shared" si="483"/>
        <v/>
      </c>
      <c r="BT72" s="105" t="str">
        <f t="shared" si="484"/>
        <v/>
      </c>
      <c r="BU72" s="106" t="str">
        <f t="shared" si="485"/>
        <v/>
      </c>
      <c r="BW72" s="98"/>
      <c r="BX72" s="98"/>
      <c r="BY72" s="99" t="str">
        <f t="shared" si="486"/>
        <v/>
      </c>
      <c r="BZ72" s="100" t="str">
        <f t="shared" si="487"/>
        <v/>
      </c>
      <c r="CA72" s="101" t="str">
        <f t="shared" si="488"/>
        <v/>
      </c>
      <c r="CB72" s="101" t="str">
        <f t="shared" si="489"/>
        <v/>
      </c>
      <c r="CC72" s="102" t="str">
        <f t="shared" si="490"/>
        <v/>
      </c>
      <c r="CD72" s="103" t="str">
        <f t="shared" si="491"/>
        <v/>
      </c>
      <c r="CE72" s="104" t="str">
        <f t="shared" si="492"/>
        <v/>
      </c>
      <c r="CF72" s="105" t="str">
        <f t="shared" si="493"/>
        <v/>
      </c>
      <c r="CG72" s="106" t="str">
        <f t="shared" si="494"/>
        <v/>
      </c>
      <c r="CI72" s="98"/>
      <c r="CJ72" s="98"/>
      <c r="CK72" s="99" t="str">
        <f t="shared" si="495"/>
        <v/>
      </c>
      <c r="CL72" s="100" t="str">
        <f t="shared" si="496"/>
        <v/>
      </c>
      <c r="CM72" s="101" t="str">
        <f t="shared" si="497"/>
        <v/>
      </c>
      <c r="CN72" s="101" t="str">
        <f t="shared" si="498"/>
        <v/>
      </c>
      <c r="CO72" s="102" t="str">
        <f t="shared" si="499"/>
        <v/>
      </c>
      <c r="CP72" s="103" t="str">
        <f t="shared" si="500"/>
        <v/>
      </c>
      <c r="CQ72" s="104" t="str">
        <f t="shared" si="501"/>
        <v/>
      </c>
      <c r="CR72" s="105" t="str">
        <f t="shared" si="502"/>
        <v/>
      </c>
      <c r="CS72" s="106" t="str">
        <f t="shared" si="503"/>
        <v/>
      </c>
      <c r="CU72" s="98"/>
      <c r="CV72" s="98"/>
      <c r="CW72" s="99" t="str">
        <f t="shared" si="504"/>
        <v/>
      </c>
      <c r="CX72" s="100" t="str">
        <f t="shared" si="505"/>
        <v/>
      </c>
      <c r="CY72" s="101" t="str">
        <f t="shared" si="506"/>
        <v/>
      </c>
      <c r="CZ72" s="101" t="str">
        <f t="shared" si="507"/>
        <v/>
      </c>
      <c r="DA72" s="102" t="str">
        <f t="shared" si="508"/>
        <v/>
      </c>
      <c r="DB72" s="103" t="str">
        <f t="shared" si="509"/>
        <v/>
      </c>
      <c r="DC72" s="104" t="str">
        <f t="shared" si="510"/>
        <v/>
      </c>
      <c r="DD72" s="105" t="str">
        <f t="shared" si="511"/>
        <v/>
      </c>
      <c r="DE72" s="106" t="str">
        <f t="shared" si="512"/>
        <v/>
      </c>
      <c r="DG72" s="98"/>
      <c r="DH72" s="98"/>
      <c r="DI72" s="99" t="str">
        <f t="shared" si="513"/>
        <v/>
      </c>
      <c r="DJ72" s="100" t="str">
        <f t="shared" si="514"/>
        <v/>
      </c>
      <c r="DK72" s="101" t="str">
        <f t="shared" si="515"/>
        <v/>
      </c>
      <c r="DL72" s="101" t="str">
        <f t="shared" si="516"/>
        <v/>
      </c>
      <c r="DM72" s="102" t="str">
        <f t="shared" si="517"/>
        <v/>
      </c>
      <c r="DN72" s="103" t="str">
        <f t="shared" si="518"/>
        <v/>
      </c>
      <c r="DO72" s="104" t="str">
        <f t="shared" si="519"/>
        <v/>
      </c>
      <c r="DP72" s="105" t="str">
        <f t="shared" si="520"/>
        <v/>
      </c>
      <c r="DQ72" s="106" t="str">
        <f t="shared" si="521"/>
        <v/>
      </c>
      <c r="DS72" s="98"/>
      <c r="DT72" s="98"/>
      <c r="DU72" s="99" t="str">
        <f t="shared" si="522"/>
        <v/>
      </c>
      <c r="DV72" s="100" t="str">
        <f t="shared" si="523"/>
        <v/>
      </c>
      <c r="DW72" s="101" t="str">
        <f t="shared" si="524"/>
        <v/>
      </c>
      <c r="DX72" s="101" t="str">
        <f t="shared" si="525"/>
        <v/>
      </c>
      <c r="DY72" s="102" t="str">
        <f t="shared" si="526"/>
        <v/>
      </c>
      <c r="DZ72" s="103" t="str">
        <f t="shared" si="527"/>
        <v/>
      </c>
      <c r="EA72" s="104" t="str">
        <f t="shared" si="528"/>
        <v/>
      </c>
      <c r="EB72" s="105" t="str">
        <f t="shared" si="529"/>
        <v/>
      </c>
      <c r="EC72" s="106" t="str">
        <f t="shared" si="530"/>
        <v/>
      </c>
      <c r="EE72" s="98"/>
      <c r="EF72" s="98"/>
      <c r="EG72" s="99" t="str">
        <f t="shared" si="531"/>
        <v/>
      </c>
      <c r="EH72" s="100" t="str">
        <f t="shared" si="532"/>
        <v/>
      </c>
      <c r="EI72" s="101" t="str">
        <f t="shared" si="533"/>
        <v/>
      </c>
      <c r="EJ72" s="101" t="str">
        <f t="shared" si="534"/>
        <v/>
      </c>
      <c r="EK72" s="102" t="str">
        <f t="shared" si="535"/>
        <v/>
      </c>
      <c r="EL72" s="103" t="str">
        <f t="shared" si="536"/>
        <v/>
      </c>
      <c r="EM72" s="104" t="str">
        <f t="shared" si="537"/>
        <v/>
      </c>
      <c r="EN72" s="105" t="str">
        <f t="shared" si="538"/>
        <v/>
      </c>
      <c r="EO72" s="106" t="str">
        <f t="shared" si="539"/>
        <v/>
      </c>
      <c r="EQ72" s="98"/>
      <c r="ER72" s="98"/>
      <c r="ES72" s="99" t="str">
        <f t="shared" si="540"/>
        <v/>
      </c>
      <c r="ET72" s="100" t="str">
        <f t="shared" si="541"/>
        <v/>
      </c>
      <c r="EU72" s="101" t="str">
        <f t="shared" si="542"/>
        <v/>
      </c>
      <c r="EV72" s="101" t="str">
        <f t="shared" si="543"/>
        <v/>
      </c>
      <c r="EW72" s="102" t="str">
        <f t="shared" si="544"/>
        <v/>
      </c>
      <c r="EX72" s="103" t="str">
        <f t="shared" si="545"/>
        <v/>
      </c>
      <c r="EY72" s="104" t="str">
        <f t="shared" si="546"/>
        <v/>
      </c>
      <c r="EZ72" s="105" t="str">
        <f t="shared" si="547"/>
        <v/>
      </c>
      <c r="FA72" s="106" t="str">
        <f t="shared" si="548"/>
        <v/>
      </c>
      <c r="FC72" s="98"/>
      <c r="FD72" s="98"/>
      <c r="FE72" s="99" t="str">
        <f t="shared" si="549"/>
        <v/>
      </c>
      <c r="FF72" s="100" t="str">
        <f t="shared" si="550"/>
        <v/>
      </c>
      <c r="FG72" s="101" t="str">
        <f t="shared" si="551"/>
        <v/>
      </c>
      <c r="FH72" s="101" t="str">
        <f t="shared" si="552"/>
        <v/>
      </c>
      <c r="FI72" s="102" t="str">
        <f t="shared" si="553"/>
        <v/>
      </c>
      <c r="FJ72" s="103" t="str">
        <f t="shared" si="554"/>
        <v/>
      </c>
      <c r="FK72" s="104" t="str">
        <f t="shared" si="555"/>
        <v/>
      </c>
      <c r="FL72" s="105" t="str">
        <f t="shared" si="556"/>
        <v/>
      </c>
      <c r="FM72" s="106" t="str">
        <f t="shared" si="557"/>
        <v/>
      </c>
      <c r="FO72" s="98"/>
      <c r="FP72" s="98"/>
      <c r="FQ72" s="99" t="str">
        <f>IF(FU72="","",#REF!)</f>
        <v/>
      </c>
      <c r="FR72" s="100" t="str">
        <f t="shared" si="558"/>
        <v/>
      </c>
      <c r="FS72" s="101" t="str">
        <f t="shared" si="559"/>
        <v/>
      </c>
      <c r="FT72" s="101" t="str">
        <f t="shared" si="560"/>
        <v/>
      </c>
      <c r="FU72" s="102" t="str">
        <f t="shared" si="561"/>
        <v/>
      </c>
      <c r="FV72" s="103" t="str">
        <f t="shared" si="562"/>
        <v/>
      </c>
      <c r="FW72" s="104" t="str">
        <f t="shared" si="563"/>
        <v/>
      </c>
      <c r="FX72" s="105" t="str">
        <f t="shared" si="564"/>
        <v/>
      </c>
      <c r="FY72" s="106" t="str">
        <f t="shared" si="565"/>
        <v/>
      </c>
      <c r="GA72" s="98"/>
      <c r="GB72" s="98"/>
      <c r="GC72" s="99" t="str">
        <f t="shared" si="566"/>
        <v/>
      </c>
      <c r="GD72" s="100" t="str">
        <f t="shared" si="567"/>
        <v/>
      </c>
      <c r="GE72" s="101" t="str">
        <f t="shared" si="568"/>
        <v/>
      </c>
      <c r="GF72" s="101" t="str">
        <f t="shared" si="569"/>
        <v/>
      </c>
      <c r="GG72" s="102" t="str">
        <f t="shared" si="570"/>
        <v/>
      </c>
      <c r="GH72" s="103" t="str">
        <f t="shared" si="571"/>
        <v/>
      </c>
      <c r="GI72" s="104" t="str">
        <f t="shared" si="572"/>
        <v/>
      </c>
      <c r="GJ72" s="105" t="str">
        <f t="shared" si="573"/>
        <v/>
      </c>
      <c r="GK72" s="106" t="str">
        <f t="shared" si="574"/>
        <v/>
      </c>
      <c r="GM72" s="98"/>
      <c r="GN72" s="98"/>
      <c r="GO72" s="99" t="str">
        <f t="shared" si="575"/>
        <v/>
      </c>
      <c r="GP72" s="100" t="str">
        <f t="shared" si="576"/>
        <v/>
      </c>
      <c r="GQ72" s="101" t="str">
        <f t="shared" si="577"/>
        <v/>
      </c>
      <c r="GR72" s="101" t="str">
        <f t="shared" si="578"/>
        <v/>
      </c>
      <c r="GS72" s="102" t="str">
        <f t="shared" si="579"/>
        <v/>
      </c>
      <c r="GT72" s="103" t="str">
        <f t="shared" si="580"/>
        <v/>
      </c>
      <c r="GU72" s="104" t="str">
        <f t="shared" si="581"/>
        <v/>
      </c>
      <c r="GV72" s="105" t="str">
        <f t="shared" si="582"/>
        <v/>
      </c>
      <c r="GW72" s="106" t="str">
        <f t="shared" si="583"/>
        <v/>
      </c>
      <c r="GY72" s="98"/>
      <c r="GZ72" s="98"/>
      <c r="HA72" s="99" t="str">
        <f t="shared" si="584"/>
        <v/>
      </c>
      <c r="HB72" s="100" t="str">
        <f t="shared" si="585"/>
        <v/>
      </c>
      <c r="HC72" s="101" t="str">
        <f t="shared" si="586"/>
        <v/>
      </c>
      <c r="HD72" s="101" t="str">
        <f t="shared" si="587"/>
        <v/>
      </c>
      <c r="HE72" s="102" t="str">
        <f t="shared" si="588"/>
        <v/>
      </c>
      <c r="HF72" s="103" t="str">
        <f t="shared" si="589"/>
        <v/>
      </c>
      <c r="HG72" s="104" t="str">
        <f t="shared" si="590"/>
        <v/>
      </c>
      <c r="HH72" s="105" t="str">
        <f t="shared" si="591"/>
        <v/>
      </c>
      <c r="HI72" s="106" t="str">
        <f t="shared" si="592"/>
        <v/>
      </c>
      <c r="HK72" s="98"/>
      <c r="HL72" s="98" t="s">
        <v>291</v>
      </c>
      <c r="HM72" s="99" t="str">
        <f t="shared" si="593"/>
        <v/>
      </c>
      <c r="HN72" s="100" t="str">
        <f t="shared" si="594"/>
        <v/>
      </c>
      <c r="HO72" s="101" t="str">
        <f t="shared" si="595"/>
        <v/>
      </c>
      <c r="HP72" s="101" t="str">
        <f t="shared" si="596"/>
        <v/>
      </c>
      <c r="HQ72" s="102" t="str">
        <f t="shared" si="597"/>
        <v/>
      </c>
      <c r="HR72" s="103" t="str">
        <f t="shared" si="598"/>
        <v/>
      </c>
      <c r="HS72" s="104" t="str">
        <f t="shared" si="599"/>
        <v/>
      </c>
      <c r="HT72" s="105" t="str">
        <f t="shared" si="600"/>
        <v/>
      </c>
      <c r="HU72" s="106" t="str">
        <f t="shared" si="601"/>
        <v/>
      </c>
      <c r="HW72" s="98"/>
      <c r="HX72" s="98"/>
      <c r="HY72" s="99" t="str">
        <f t="shared" si="602"/>
        <v/>
      </c>
      <c r="HZ72" s="100" t="str">
        <f t="shared" si="603"/>
        <v/>
      </c>
      <c r="IA72" s="101" t="str">
        <f t="shared" si="604"/>
        <v/>
      </c>
      <c r="IB72" s="101" t="str">
        <f t="shared" si="605"/>
        <v/>
      </c>
      <c r="IC72" s="102" t="str">
        <f t="shared" si="606"/>
        <v/>
      </c>
      <c r="ID72" s="103" t="str">
        <f t="shared" si="607"/>
        <v/>
      </c>
      <c r="IE72" s="104" t="str">
        <f t="shared" si="608"/>
        <v/>
      </c>
      <c r="IF72" s="105" t="str">
        <f t="shared" si="609"/>
        <v/>
      </c>
      <c r="IG72" s="106" t="str">
        <f t="shared" si="610"/>
        <v/>
      </c>
      <c r="II72" s="98"/>
      <c r="IJ72" s="98"/>
      <c r="IK72" s="99" t="str">
        <f t="shared" si="611"/>
        <v/>
      </c>
      <c r="IL72" s="100" t="str">
        <f t="shared" si="612"/>
        <v/>
      </c>
      <c r="IM72" s="101" t="str">
        <f t="shared" si="613"/>
        <v/>
      </c>
      <c r="IN72" s="101" t="str">
        <f t="shared" si="614"/>
        <v/>
      </c>
      <c r="IO72" s="102" t="str">
        <f t="shared" si="615"/>
        <v/>
      </c>
      <c r="IP72" s="103" t="str">
        <f t="shared" si="616"/>
        <v/>
      </c>
      <c r="IQ72" s="104" t="str">
        <f t="shared" si="617"/>
        <v/>
      </c>
      <c r="IR72" s="105" t="str">
        <f t="shared" si="618"/>
        <v/>
      </c>
      <c r="IS72" s="106" t="str">
        <f t="shared" si="619"/>
        <v/>
      </c>
      <c r="IU72" s="98"/>
      <c r="IV72" s="98"/>
      <c r="IW72" s="99" t="str">
        <f t="shared" si="620"/>
        <v/>
      </c>
      <c r="IX72" s="100" t="str">
        <f t="shared" si="621"/>
        <v/>
      </c>
      <c r="IY72" s="101" t="str">
        <f t="shared" si="622"/>
        <v/>
      </c>
      <c r="IZ72" s="101" t="str">
        <f t="shared" si="623"/>
        <v/>
      </c>
      <c r="JA72" s="102" t="str">
        <f t="shared" si="624"/>
        <v/>
      </c>
      <c r="JB72" s="103" t="str">
        <f t="shared" si="625"/>
        <v/>
      </c>
      <c r="JC72" s="104" t="str">
        <f t="shared" si="626"/>
        <v/>
      </c>
      <c r="JD72" s="105" t="str">
        <f t="shared" si="627"/>
        <v/>
      </c>
      <c r="JE72" s="106" t="str">
        <f t="shared" si="628"/>
        <v/>
      </c>
      <c r="JG72" s="98"/>
      <c r="JH72" s="98"/>
      <c r="JI72" s="99" t="str">
        <f t="shared" si="629"/>
        <v/>
      </c>
      <c r="JJ72" s="100" t="str">
        <f t="shared" si="630"/>
        <v/>
      </c>
      <c r="JK72" s="101" t="str">
        <f t="shared" si="631"/>
        <v/>
      </c>
      <c r="JL72" s="101" t="str">
        <f t="shared" si="632"/>
        <v/>
      </c>
      <c r="JM72" s="102" t="str">
        <f t="shared" si="633"/>
        <v/>
      </c>
      <c r="JN72" s="103" t="str">
        <f t="shared" si="634"/>
        <v/>
      </c>
      <c r="JO72" s="104" t="str">
        <f t="shared" si="635"/>
        <v/>
      </c>
      <c r="JP72" s="105" t="str">
        <f t="shared" si="636"/>
        <v/>
      </c>
      <c r="JQ72" s="106" t="str">
        <f t="shared" si="637"/>
        <v/>
      </c>
      <c r="JS72" s="98"/>
      <c r="JT72" s="98"/>
      <c r="JU72" s="99" t="str">
        <f t="shared" si="638"/>
        <v/>
      </c>
      <c r="JV72" s="100" t="str">
        <f t="shared" si="639"/>
        <v/>
      </c>
      <c r="JW72" s="101" t="str">
        <f t="shared" si="640"/>
        <v/>
      </c>
      <c r="JX72" s="101" t="str">
        <f t="shared" si="641"/>
        <v/>
      </c>
      <c r="JY72" s="102" t="str">
        <f t="shared" si="642"/>
        <v/>
      </c>
      <c r="JZ72" s="103" t="str">
        <f t="shared" si="643"/>
        <v/>
      </c>
      <c r="KA72" s="104" t="str">
        <f t="shared" si="644"/>
        <v/>
      </c>
      <c r="KB72" s="105" t="str">
        <f t="shared" si="645"/>
        <v/>
      </c>
      <c r="KC72" s="106" t="str">
        <f t="shared" si="646"/>
        <v/>
      </c>
      <c r="KE72" s="98"/>
      <c r="KF72" s="98"/>
    </row>
    <row r="73" spans="1:292" ht="13.5" customHeight="1" x14ac:dyDescent="0.25">
      <c r="A73" s="16"/>
      <c r="B73" s="98" t="s">
        <v>1061</v>
      </c>
      <c r="D73" s="229"/>
      <c r="E73" s="99" t="str">
        <f t="shared" si="253"/>
        <v/>
      </c>
      <c r="F73" s="100" t="str">
        <f t="shared" si="254"/>
        <v/>
      </c>
      <c r="G73" s="101" t="str">
        <f t="shared" si="456"/>
        <v/>
      </c>
      <c r="H73" s="101" t="str">
        <f t="shared" si="455"/>
        <v/>
      </c>
      <c r="I73" s="102" t="str">
        <f t="shared" si="255"/>
        <v/>
      </c>
      <c r="J73" s="103" t="str">
        <f t="shared" si="256"/>
        <v/>
      </c>
      <c r="K73" s="104" t="str">
        <f t="shared" si="257"/>
        <v/>
      </c>
      <c r="L73" s="105" t="str">
        <f t="shared" si="264"/>
        <v/>
      </c>
      <c r="M73" s="106" t="str">
        <f t="shared" si="258"/>
        <v/>
      </c>
      <c r="O73" s="98"/>
      <c r="P73" s="229"/>
      <c r="Q73" s="99" t="str">
        <f t="shared" si="457"/>
        <v/>
      </c>
      <c r="R73" s="100" t="str">
        <f t="shared" si="458"/>
        <v/>
      </c>
      <c r="S73" s="101" t="str">
        <f t="shared" si="459"/>
        <v/>
      </c>
      <c r="T73" s="101" t="str">
        <f t="shared" si="460"/>
        <v/>
      </c>
      <c r="U73" s="102" t="str">
        <f t="shared" si="461"/>
        <v/>
      </c>
      <c r="V73" s="103" t="str">
        <f t="shared" si="462"/>
        <v/>
      </c>
      <c r="W73" s="104" t="str">
        <f t="shared" si="463"/>
        <v/>
      </c>
      <c r="X73" s="105" t="str">
        <f t="shared" si="249"/>
        <v/>
      </c>
      <c r="Y73" s="106" t="str">
        <f t="shared" si="464"/>
        <v/>
      </c>
      <c r="AA73" s="98"/>
      <c r="AB73" s="98"/>
      <c r="AC73" s="99" t="str">
        <f t="shared" si="465"/>
        <v/>
      </c>
      <c r="AD73" s="100" t="str">
        <f t="shared" si="466"/>
        <v/>
      </c>
      <c r="AE73" s="101" t="str">
        <f t="shared" si="467"/>
        <v/>
      </c>
      <c r="AF73" s="101" t="str">
        <f t="shared" si="468"/>
        <v/>
      </c>
      <c r="AG73" s="102" t="str">
        <f t="shared" si="250"/>
        <v/>
      </c>
      <c r="AH73" s="103" t="str">
        <f t="shared" si="469"/>
        <v/>
      </c>
      <c r="AI73" s="104" t="str">
        <f t="shared" si="470"/>
        <v/>
      </c>
      <c r="AJ73" s="105" t="str">
        <f t="shared" si="251"/>
        <v/>
      </c>
      <c r="AK73" s="106" t="str">
        <f t="shared" si="252"/>
        <v/>
      </c>
      <c r="AM73" s="98"/>
      <c r="AN73" s="98"/>
      <c r="AO73" s="99" t="str">
        <f t="shared" si="12"/>
        <v/>
      </c>
      <c r="AP73" s="100" t="str">
        <f t="shared" si="471"/>
        <v/>
      </c>
      <c r="AQ73" s="101" t="str">
        <f t="shared" si="13"/>
        <v/>
      </c>
      <c r="AR73" s="101" t="str">
        <f t="shared" si="14"/>
        <v/>
      </c>
      <c r="AS73" s="102" t="str">
        <f t="shared" si="472"/>
        <v/>
      </c>
      <c r="AT73" s="103" t="str">
        <f t="shared" si="473"/>
        <v/>
      </c>
      <c r="AU73" s="104" t="str">
        <f t="shared" si="474"/>
        <v/>
      </c>
      <c r="AV73" s="105" t="str">
        <f t="shared" si="475"/>
        <v/>
      </c>
      <c r="AW73" s="106" t="str">
        <f t="shared" si="476"/>
        <v/>
      </c>
      <c r="AY73" s="98"/>
      <c r="AZ73" s="98"/>
      <c r="BA73" s="99" t="str">
        <f t="shared" si="235"/>
        <v/>
      </c>
      <c r="BB73" s="100" t="str">
        <f t="shared" si="236"/>
        <v/>
      </c>
      <c r="BC73" s="101" t="str">
        <f t="shared" si="237"/>
        <v/>
      </c>
      <c r="BD73" s="101" t="str">
        <f t="shared" si="238"/>
        <v/>
      </c>
      <c r="BE73" s="102" t="str">
        <f t="shared" si="239"/>
        <v/>
      </c>
      <c r="BF73" s="103" t="str">
        <f t="shared" si="240"/>
        <v/>
      </c>
      <c r="BG73" s="104" t="str">
        <f t="shared" si="241"/>
        <v/>
      </c>
      <c r="BH73" s="105" t="str">
        <f t="shared" si="242"/>
        <v/>
      </c>
      <c r="BI73" s="106" t="str">
        <f t="shared" si="243"/>
        <v/>
      </c>
      <c r="BK73" s="98"/>
      <c r="BL73" s="98"/>
      <c r="BM73" s="99" t="str">
        <f t="shared" si="477"/>
        <v/>
      </c>
      <c r="BN73" s="100" t="str">
        <f t="shared" si="478"/>
        <v/>
      </c>
      <c r="BO73" s="101" t="str">
        <f t="shared" si="479"/>
        <v/>
      </c>
      <c r="BP73" s="101" t="str">
        <f t="shared" si="480"/>
        <v/>
      </c>
      <c r="BQ73" s="102" t="str">
        <f t="shared" si="481"/>
        <v/>
      </c>
      <c r="BR73" s="103" t="str">
        <f t="shared" si="482"/>
        <v/>
      </c>
      <c r="BS73" s="104" t="str">
        <f t="shared" si="483"/>
        <v/>
      </c>
      <c r="BT73" s="105" t="str">
        <f t="shared" si="484"/>
        <v/>
      </c>
      <c r="BU73" s="106" t="str">
        <f t="shared" si="485"/>
        <v/>
      </c>
      <c r="BW73" s="98"/>
      <c r="BX73" s="98"/>
      <c r="BY73" s="99" t="str">
        <f t="shared" si="486"/>
        <v/>
      </c>
      <c r="BZ73" s="100" t="str">
        <f t="shared" si="487"/>
        <v/>
      </c>
      <c r="CA73" s="101" t="str">
        <f t="shared" si="488"/>
        <v/>
      </c>
      <c r="CB73" s="101" t="str">
        <f t="shared" si="489"/>
        <v/>
      </c>
      <c r="CC73" s="102" t="str">
        <f t="shared" si="490"/>
        <v/>
      </c>
      <c r="CD73" s="103" t="str">
        <f t="shared" si="491"/>
        <v/>
      </c>
      <c r="CE73" s="104" t="str">
        <f t="shared" si="492"/>
        <v/>
      </c>
      <c r="CF73" s="105" t="str">
        <f t="shared" si="493"/>
        <v/>
      </c>
      <c r="CG73" s="106" t="str">
        <f t="shared" si="494"/>
        <v/>
      </c>
      <c r="CI73" s="98"/>
      <c r="CJ73" s="98"/>
      <c r="CK73" s="99" t="str">
        <f t="shared" si="495"/>
        <v/>
      </c>
      <c r="CL73" s="100" t="str">
        <f t="shared" si="496"/>
        <v/>
      </c>
      <c r="CM73" s="101" t="str">
        <f t="shared" si="497"/>
        <v/>
      </c>
      <c r="CN73" s="101" t="str">
        <f t="shared" si="498"/>
        <v/>
      </c>
      <c r="CO73" s="102" t="str">
        <f t="shared" si="499"/>
        <v/>
      </c>
      <c r="CP73" s="103" t="str">
        <f t="shared" si="500"/>
        <v/>
      </c>
      <c r="CQ73" s="104" t="str">
        <f t="shared" si="501"/>
        <v/>
      </c>
      <c r="CR73" s="105" t="str">
        <f t="shared" si="502"/>
        <v/>
      </c>
      <c r="CS73" s="106" t="str">
        <f t="shared" si="503"/>
        <v/>
      </c>
      <c r="CU73" s="98"/>
      <c r="CV73" s="98"/>
      <c r="CW73" s="99" t="str">
        <f t="shared" si="504"/>
        <v/>
      </c>
      <c r="CX73" s="100" t="str">
        <f t="shared" si="505"/>
        <v/>
      </c>
      <c r="CY73" s="101" t="str">
        <f t="shared" si="506"/>
        <v/>
      </c>
      <c r="CZ73" s="101" t="str">
        <f t="shared" si="507"/>
        <v/>
      </c>
      <c r="DA73" s="102" t="str">
        <f t="shared" si="508"/>
        <v/>
      </c>
      <c r="DB73" s="103" t="str">
        <f t="shared" si="509"/>
        <v/>
      </c>
      <c r="DC73" s="104" t="str">
        <f t="shared" si="510"/>
        <v/>
      </c>
      <c r="DD73" s="105" t="str">
        <f t="shared" si="511"/>
        <v/>
      </c>
      <c r="DE73" s="106" t="str">
        <f t="shared" si="512"/>
        <v/>
      </c>
      <c r="DG73" s="98"/>
      <c r="DH73" s="98"/>
      <c r="DI73" s="99" t="str">
        <f t="shared" si="513"/>
        <v/>
      </c>
      <c r="DJ73" s="100" t="str">
        <f t="shared" si="514"/>
        <v/>
      </c>
      <c r="DK73" s="101" t="str">
        <f t="shared" si="515"/>
        <v/>
      </c>
      <c r="DL73" s="101" t="str">
        <f t="shared" si="516"/>
        <v/>
      </c>
      <c r="DM73" s="102" t="str">
        <f t="shared" si="517"/>
        <v/>
      </c>
      <c r="DN73" s="103" t="str">
        <f t="shared" si="518"/>
        <v/>
      </c>
      <c r="DO73" s="104" t="str">
        <f t="shared" si="519"/>
        <v/>
      </c>
      <c r="DP73" s="105" t="str">
        <f t="shared" si="520"/>
        <v/>
      </c>
      <c r="DQ73" s="106" t="str">
        <f t="shared" si="521"/>
        <v/>
      </c>
      <c r="DS73" s="98"/>
      <c r="DT73" s="98"/>
      <c r="DU73" s="99" t="str">
        <f t="shared" si="522"/>
        <v/>
      </c>
      <c r="DV73" s="100" t="str">
        <f t="shared" si="523"/>
        <v/>
      </c>
      <c r="DW73" s="101" t="str">
        <f t="shared" si="524"/>
        <v/>
      </c>
      <c r="DX73" s="101" t="str">
        <f t="shared" si="525"/>
        <v/>
      </c>
      <c r="DY73" s="102" t="str">
        <f t="shared" si="526"/>
        <v/>
      </c>
      <c r="DZ73" s="103" t="str">
        <f t="shared" si="527"/>
        <v/>
      </c>
      <c r="EA73" s="104" t="str">
        <f t="shared" si="528"/>
        <v/>
      </c>
      <c r="EB73" s="105" t="str">
        <f t="shared" si="529"/>
        <v/>
      </c>
      <c r="EC73" s="106" t="str">
        <f t="shared" si="530"/>
        <v/>
      </c>
      <c r="EE73" s="98"/>
      <c r="EF73" s="98"/>
      <c r="EG73" s="99" t="str">
        <f t="shared" si="531"/>
        <v/>
      </c>
      <c r="EH73" s="100" t="str">
        <f t="shared" si="532"/>
        <v/>
      </c>
      <c r="EI73" s="101" t="str">
        <f t="shared" si="533"/>
        <v/>
      </c>
      <c r="EJ73" s="101" t="str">
        <f t="shared" si="534"/>
        <v/>
      </c>
      <c r="EK73" s="102" t="str">
        <f t="shared" si="535"/>
        <v/>
      </c>
      <c r="EL73" s="103" t="str">
        <f t="shared" si="536"/>
        <v/>
      </c>
      <c r="EM73" s="104" t="str">
        <f t="shared" si="537"/>
        <v/>
      </c>
      <c r="EN73" s="105" t="str">
        <f t="shared" si="538"/>
        <v/>
      </c>
      <c r="EO73" s="106" t="str">
        <f t="shared" si="539"/>
        <v/>
      </c>
      <c r="EQ73" s="98"/>
      <c r="ER73" s="98"/>
      <c r="ES73" s="99" t="str">
        <f t="shared" si="540"/>
        <v/>
      </c>
      <c r="ET73" s="100" t="str">
        <f t="shared" si="541"/>
        <v/>
      </c>
      <c r="EU73" s="101" t="str">
        <f t="shared" si="542"/>
        <v/>
      </c>
      <c r="EV73" s="101" t="str">
        <f t="shared" si="543"/>
        <v/>
      </c>
      <c r="EW73" s="102" t="str">
        <f t="shared" si="544"/>
        <v/>
      </c>
      <c r="EX73" s="103" t="str">
        <f t="shared" si="545"/>
        <v/>
      </c>
      <c r="EY73" s="104" t="str">
        <f t="shared" si="546"/>
        <v/>
      </c>
      <c r="EZ73" s="105" t="str">
        <f t="shared" si="547"/>
        <v/>
      </c>
      <c r="FA73" s="106" t="str">
        <f t="shared" si="548"/>
        <v/>
      </c>
      <c r="FC73" s="98"/>
      <c r="FD73" s="98"/>
      <c r="FE73" s="99" t="str">
        <f t="shared" si="549"/>
        <v/>
      </c>
      <c r="FF73" s="100" t="str">
        <f t="shared" si="550"/>
        <v/>
      </c>
      <c r="FG73" s="101" t="str">
        <f t="shared" si="551"/>
        <v/>
      </c>
      <c r="FH73" s="101" t="str">
        <f t="shared" si="552"/>
        <v/>
      </c>
      <c r="FI73" s="102" t="str">
        <f t="shared" si="553"/>
        <v/>
      </c>
      <c r="FJ73" s="103" t="str">
        <f t="shared" si="554"/>
        <v/>
      </c>
      <c r="FK73" s="104" t="str">
        <f t="shared" si="555"/>
        <v/>
      </c>
      <c r="FL73" s="105" t="str">
        <f t="shared" si="556"/>
        <v/>
      </c>
      <c r="FM73" s="106" t="str">
        <f t="shared" si="557"/>
        <v/>
      </c>
      <c r="FO73" s="98"/>
      <c r="FP73" s="98"/>
      <c r="FQ73" s="99" t="str">
        <f>IF(FU73="","",#REF!)</f>
        <v/>
      </c>
      <c r="FR73" s="100" t="str">
        <f t="shared" si="558"/>
        <v/>
      </c>
      <c r="FS73" s="101" t="str">
        <f t="shared" si="559"/>
        <v/>
      </c>
      <c r="FT73" s="101" t="str">
        <f t="shared" si="560"/>
        <v/>
      </c>
      <c r="FU73" s="102" t="str">
        <f t="shared" si="561"/>
        <v/>
      </c>
      <c r="FV73" s="103" t="str">
        <f t="shared" si="562"/>
        <v/>
      </c>
      <c r="FW73" s="104" t="str">
        <f t="shared" si="563"/>
        <v/>
      </c>
      <c r="FX73" s="105" t="str">
        <f t="shared" si="564"/>
        <v/>
      </c>
      <c r="FY73" s="106" t="str">
        <f t="shared" si="565"/>
        <v/>
      </c>
      <c r="GA73" s="98"/>
      <c r="GB73" s="98"/>
      <c r="GC73" s="99" t="str">
        <f t="shared" si="566"/>
        <v/>
      </c>
      <c r="GD73" s="100" t="str">
        <f t="shared" si="567"/>
        <v/>
      </c>
      <c r="GE73" s="101" t="str">
        <f t="shared" si="568"/>
        <v/>
      </c>
      <c r="GF73" s="101" t="str">
        <f t="shared" si="569"/>
        <v/>
      </c>
      <c r="GG73" s="102" t="str">
        <f t="shared" si="570"/>
        <v/>
      </c>
      <c r="GH73" s="103" t="str">
        <f t="shared" si="571"/>
        <v/>
      </c>
      <c r="GI73" s="104" t="str">
        <f t="shared" si="572"/>
        <v/>
      </c>
      <c r="GJ73" s="105" t="str">
        <f t="shared" si="573"/>
        <v/>
      </c>
      <c r="GK73" s="106" t="str">
        <f t="shared" si="574"/>
        <v/>
      </c>
      <c r="GM73" s="98"/>
      <c r="GN73" s="98"/>
      <c r="GO73" s="99" t="str">
        <f t="shared" si="575"/>
        <v/>
      </c>
      <c r="GP73" s="100" t="str">
        <f t="shared" si="576"/>
        <v/>
      </c>
      <c r="GQ73" s="101" t="str">
        <f t="shared" si="577"/>
        <v/>
      </c>
      <c r="GR73" s="101" t="str">
        <f t="shared" si="578"/>
        <v/>
      </c>
      <c r="GS73" s="102" t="str">
        <f t="shared" si="579"/>
        <v/>
      </c>
      <c r="GT73" s="103" t="str">
        <f t="shared" si="580"/>
        <v/>
      </c>
      <c r="GU73" s="104" t="str">
        <f t="shared" si="581"/>
        <v/>
      </c>
      <c r="GV73" s="105" t="str">
        <f t="shared" si="582"/>
        <v/>
      </c>
      <c r="GW73" s="106" t="str">
        <f t="shared" si="583"/>
        <v/>
      </c>
      <c r="GY73" s="98"/>
      <c r="GZ73" s="98"/>
      <c r="HA73" s="99" t="str">
        <f t="shared" si="584"/>
        <v/>
      </c>
      <c r="HB73" s="100" t="str">
        <f t="shared" si="585"/>
        <v/>
      </c>
      <c r="HC73" s="101" t="str">
        <f t="shared" si="586"/>
        <v/>
      </c>
      <c r="HD73" s="101" t="str">
        <f t="shared" si="587"/>
        <v/>
      </c>
      <c r="HE73" s="102" t="str">
        <f t="shared" si="588"/>
        <v/>
      </c>
      <c r="HF73" s="103" t="str">
        <f t="shared" si="589"/>
        <v/>
      </c>
      <c r="HG73" s="104" t="str">
        <f t="shared" si="590"/>
        <v/>
      </c>
      <c r="HH73" s="105" t="str">
        <f t="shared" si="591"/>
        <v/>
      </c>
      <c r="HI73" s="106" t="str">
        <f t="shared" si="592"/>
        <v/>
      </c>
      <c r="HK73" s="98"/>
      <c r="HL73" s="98" t="s">
        <v>291</v>
      </c>
      <c r="HM73" s="99" t="str">
        <f t="shared" si="593"/>
        <v/>
      </c>
      <c r="HN73" s="100" t="str">
        <f t="shared" si="594"/>
        <v/>
      </c>
      <c r="HO73" s="101" t="str">
        <f t="shared" si="595"/>
        <v/>
      </c>
      <c r="HP73" s="101" t="str">
        <f t="shared" si="596"/>
        <v/>
      </c>
      <c r="HQ73" s="102" t="str">
        <f t="shared" si="597"/>
        <v/>
      </c>
      <c r="HR73" s="103" t="str">
        <f t="shared" si="598"/>
        <v/>
      </c>
      <c r="HS73" s="104" t="str">
        <f t="shared" si="599"/>
        <v/>
      </c>
      <c r="HT73" s="105" t="str">
        <f t="shared" si="600"/>
        <v/>
      </c>
      <c r="HU73" s="106" t="str">
        <f t="shared" si="601"/>
        <v/>
      </c>
      <c r="HW73" s="98"/>
      <c r="HX73" s="98"/>
      <c r="HY73" s="99" t="str">
        <f t="shared" si="602"/>
        <v/>
      </c>
      <c r="HZ73" s="100" t="str">
        <f t="shared" si="603"/>
        <v/>
      </c>
      <c r="IA73" s="101" t="str">
        <f t="shared" si="604"/>
        <v/>
      </c>
      <c r="IB73" s="101" t="str">
        <f t="shared" si="605"/>
        <v/>
      </c>
      <c r="IC73" s="102" t="str">
        <f t="shared" si="606"/>
        <v/>
      </c>
      <c r="ID73" s="103" t="str">
        <f t="shared" si="607"/>
        <v/>
      </c>
      <c r="IE73" s="104" t="str">
        <f t="shared" si="608"/>
        <v/>
      </c>
      <c r="IF73" s="105" t="str">
        <f t="shared" si="609"/>
        <v/>
      </c>
      <c r="IG73" s="106" t="str">
        <f t="shared" si="610"/>
        <v/>
      </c>
      <c r="II73" s="98"/>
      <c r="IJ73" s="98"/>
      <c r="IK73" s="99" t="str">
        <f t="shared" si="611"/>
        <v/>
      </c>
      <c r="IL73" s="100" t="str">
        <f t="shared" si="612"/>
        <v/>
      </c>
      <c r="IM73" s="101" t="str">
        <f t="shared" si="613"/>
        <v/>
      </c>
      <c r="IN73" s="101" t="str">
        <f t="shared" si="614"/>
        <v/>
      </c>
      <c r="IO73" s="102" t="str">
        <f t="shared" si="615"/>
        <v/>
      </c>
      <c r="IP73" s="103" t="str">
        <f t="shared" si="616"/>
        <v/>
      </c>
      <c r="IQ73" s="104" t="str">
        <f t="shared" si="617"/>
        <v/>
      </c>
      <c r="IR73" s="105" t="str">
        <f t="shared" si="618"/>
        <v/>
      </c>
      <c r="IS73" s="106" t="str">
        <f t="shared" si="619"/>
        <v/>
      </c>
      <c r="IU73" s="98"/>
      <c r="IV73" s="98"/>
      <c r="IW73" s="99" t="str">
        <f t="shared" si="620"/>
        <v/>
      </c>
      <c r="IX73" s="100" t="str">
        <f t="shared" si="621"/>
        <v/>
      </c>
      <c r="IY73" s="101" t="str">
        <f t="shared" si="622"/>
        <v/>
      </c>
      <c r="IZ73" s="101" t="str">
        <f t="shared" si="623"/>
        <v/>
      </c>
      <c r="JA73" s="102" t="str">
        <f t="shared" si="624"/>
        <v/>
      </c>
      <c r="JB73" s="103" t="str">
        <f t="shared" si="625"/>
        <v/>
      </c>
      <c r="JC73" s="104" t="str">
        <f t="shared" si="626"/>
        <v/>
      </c>
      <c r="JD73" s="105" t="str">
        <f t="shared" si="627"/>
        <v/>
      </c>
      <c r="JE73" s="106" t="str">
        <f t="shared" si="628"/>
        <v/>
      </c>
      <c r="JG73" s="98"/>
      <c r="JH73" s="98"/>
      <c r="JI73" s="99" t="str">
        <f t="shared" si="629"/>
        <v/>
      </c>
      <c r="JJ73" s="100" t="str">
        <f t="shared" si="630"/>
        <v/>
      </c>
      <c r="JK73" s="101" t="str">
        <f t="shared" si="631"/>
        <v/>
      </c>
      <c r="JL73" s="101" t="str">
        <f t="shared" si="632"/>
        <v/>
      </c>
      <c r="JM73" s="102" t="str">
        <f t="shared" si="633"/>
        <v/>
      </c>
      <c r="JN73" s="103" t="str">
        <f t="shared" si="634"/>
        <v/>
      </c>
      <c r="JO73" s="104" t="str">
        <f t="shared" si="635"/>
        <v/>
      </c>
      <c r="JP73" s="105" t="str">
        <f t="shared" si="636"/>
        <v/>
      </c>
      <c r="JQ73" s="106" t="str">
        <f t="shared" si="637"/>
        <v/>
      </c>
      <c r="JS73" s="98"/>
      <c r="JT73" s="98"/>
      <c r="JU73" s="99" t="str">
        <f t="shared" si="638"/>
        <v/>
      </c>
      <c r="JV73" s="100" t="str">
        <f t="shared" si="639"/>
        <v/>
      </c>
      <c r="JW73" s="101" t="str">
        <f t="shared" si="640"/>
        <v/>
      </c>
      <c r="JX73" s="101" t="str">
        <f t="shared" si="641"/>
        <v/>
      </c>
      <c r="JY73" s="102" t="str">
        <f t="shared" si="642"/>
        <v/>
      </c>
      <c r="JZ73" s="103" t="str">
        <f t="shared" si="643"/>
        <v/>
      </c>
      <c r="KA73" s="104" t="str">
        <f t="shared" si="644"/>
        <v/>
      </c>
      <c r="KB73" s="105" t="str">
        <f t="shared" si="645"/>
        <v/>
      </c>
      <c r="KC73" s="106" t="str">
        <f t="shared" si="646"/>
        <v/>
      </c>
      <c r="KE73" s="98"/>
      <c r="KF73" s="98"/>
    </row>
    <row r="74" spans="1:292" ht="13.5" customHeight="1" x14ac:dyDescent="0.25">
      <c r="A74" s="16"/>
      <c r="B74" s="2" t="s">
        <v>696</v>
      </c>
      <c r="E74" s="99">
        <f t="shared" si="253"/>
        <v>42439</v>
      </c>
      <c r="F74" s="100" t="str">
        <f t="shared" si="254"/>
        <v>Kenny I</v>
      </c>
      <c r="G74" s="101">
        <f t="shared" si="456"/>
        <v>40611</v>
      </c>
      <c r="H74" s="101">
        <f t="shared" si="455"/>
        <v>42439</v>
      </c>
      <c r="I74" s="102" t="str">
        <f t="shared" si="255"/>
        <v>Brendan Howlin</v>
      </c>
      <c r="J74" s="103" t="str">
        <f t="shared" si="256"/>
        <v>1956</v>
      </c>
      <c r="K74" s="104" t="str">
        <f t="shared" si="257"/>
        <v>male</v>
      </c>
      <c r="L74" s="105" t="str">
        <f t="shared" si="264"/>
        <v>ie_lp01</v>
      </c>
      <c r="M74" s="106" t="str">
        <f t="shared" si="258"/>
        <v>Howlin_Brendan_1956</v>
      </c>
      <c r="O74" s="98"/>
      <c r="P74" s="98" t="s">
        <v>730</v>
      </c>
      <c r="Q74" s="99">
        <f t="shared" si="457"/>
        <v>42900</v>
      </c>
      <c r="R74" s="100" t="str">
        <f t="shared" si="458"/>
        <v>Kenny II</v>
      </c>
      <c r="S74" s="101">
        <f t="shared" si="459"/>
        <v>42496</v>
      </c>
      <c r="T74" s="101">
        <f t="shared" si="460"/>
        <v>42900</v>
      </c>
      <c r="U74" s="102" t="str">
        <f t="shared" si="461"/>
        <v>Paschal Donohoe</v>
      </c>
      <c r="V74" s="103" t="str">
        <f t="shared" si="462"/>
        <v>1974</v>
      </c>
      <c r="W74" s="104" t="str">
        <f t="shared" si="463"/>
        <v>male</v>
      </c>
      <c r="X74" s="105" t="str">
        <f t="shared" si="249"/>
        <v>ie_fg01</v>
      </c>
      <c r="Y74" s="106" t="str">
        <f t="shared" si="464"/>
        <v>Donohoe_Paschal_1974</v>
      </c>
      <c r="AA74" s="98"/>
      <c r="AB74" s="229" t="s">
        <v>998</v>
      </c>
      <c r="AC74" s="99">
        <f t="shared" si="465"/>
        <v>44009</v>
      </c>
      <c r="AD74" s="100" t="str">
        <f t="shared" si="466"/>
        <v>Varadkar I</v>
      </c>
      <c r="AE74" s="101">
        <f t="shared" si="467"/>
        <v>42900</v>
      </c>
      <c r="AF74" s="101">
        <f t="shared" si="468"/>
        <v>44009</v>
      </c>
      <c r="AG74" s="102" t="str">
        <f t="shared" si="250"/>
        <v>Paschal Donohoe</v>
      </c>
      <c r="AH74" s="103" t="str">
        <f t="shared" si="469"/>
        <v>1974</v>
      </c>
      <c r="AI74" s="104" t="str">
        <f t="shared" si="470"/>
        <v>male</v>
      </c>
      <c r="AJ74" s="105" t="str">
        <f t="shared" si="251"/>
        <v>ie_fg01</v>
      </c>
      <c r="AK74" s="106" t="str">
        <f t="shared" si="252"/>
        <v>Donohoe_Paschal_1974</v>
      </c>
      <c r="AM74" s="98"/>
      <c r="AN74" s="229" t="s">
        <v>998</v>
      </c>
      <c r="AO74" s="99">
        <f t="shared" si="12"/>
        <v>44912</v>
      </c>
      <c r="AP74" s="100" t="str">
        <f t="shared" si="471"/>
        <v>Martin I</v>
      </c>
      <c r="AQ74" s="101">
        <f t="shared" si="13"/>
        <v>44009</v>
      </c>
      <c r="AR74" s="101">
        <f t="shared" si="14"/>
        <v>44912</v>
      </c>
      <c r="AS74" s="102" t="str">
        <f t="shared" si="472"/>
        <v>Michael McGrath</v>
      </c>
      <c r="AT74" s="103" t="str">
        <f t="shared" si="473"/>
        <v>1976</v>
      </c>
      <c r="AU74" s="104" t="str">
        <f t="shared" si="474"/>
        <v>male</v>
      </c>
      <c r="AV74" s="105" t="str">
        <f t="shared" si="475"/>
        <v>ie_ff01</v>
      </c>
      <c r="AW74" s="106" t="str">
        <f t="shared" si="476"/>
        <v>McGrath_Michael_1976</v>
      </c>
      <c r="AY74" s="98"/>
      <c r="AZ74" s="98" t="s">
        <v>1044</v>
      </c>
      <c r="BA74" s="99">
        <f t="shared" si="235"/>
        <v>45291</v>
      </c>
      <c r="BB74" s="100" t="str">
        <f t="shared" si="236"/>
        <v>Varadkar II</v>
      </c>
      <c r="BC74" s="101">
        <f t="shared" si="237"/>
        <v>44912</v>
      </c>
      <c r="BD74" s="101">
        <f t="shared" si="238"/>
        <v>45291</v>
      </c>
      <c r="BE74" s="102" t="str">
        <f t="shared" si="239"/>
        <v>Paschal Donohoe</v>
      </c>
      <c r="BF74" s="103" t="str">
        <f t="shared" si="240"/>
        <v>1974</v>
      </c>
      <c r="BG74" s="104" t="str">
        <f t="shared" si="241"/>
        <v>male</v>
      </c>
      <c r="BH74" s="105" t="str">
        <f t="shared" si="242"/>
        <v>ie_fg01</v>
      </c>
      <c r="BI74" s="106" t="str">
        <f t="shared" si="243"/>
        <v>Donohoe_Paschal_1974</v>
      </c>
      <c r="BK74" s="98"/>
      <c r="BL74" s="229" t="s">
        <v>998</v>
      </c>
      <c r="BM74" s="99" t="str">
        <f t="shared" si="477"/>
        <v/>
      </c>
      <c r="BN74" s="100" t="str">
        <f t="shared" si="478"/>
        <v/>
      </c>
      <c r="BO74" s="101" t="str">
        <f t="shared" si="479"/>
        <v/>
      </c>
      <c r="BP74" s="101" t="str">
        <f t="shared" si="480"/>
        <v/>
      </c>
      <c r="BQ74" s="102" t="str">
        <f t="shared" si="481"/>
        <v/>
      </c>
      <c r="BR74" s="103" t="str">
        <f t="shared" si="482"/>
        <v/>
      </c>
      <c r="BS74" s="104" t="str">
        <f t="shared" si="483"/>
        <v/>
      </c>
      <c r="BT74" s="105" t="str">
        <f t="shared" si="484"/>
        <v/>
      </c>
      <c r="BU74" s="106" t="str">
        <f t="shared" si="485"/>
        <v/>
      </c>
      <c r="BW74" s="98"/>
      <c r="BX74" s="98"/>
      <c r="BY74" s="99" t="str">
        <f t="shared" si="486"/>
        <v/>
      </c>
      <c r="BZ74" s="100" t="str">
        <f t="shared" si="487"/>
        <v/>
      </c>
      <c r="CA74" s="101" t="str">
        <f t="shared" si="488"/>
        <v/>
      </c>
      <c r="CB74" s="101" t="str">
        <f t="shared" si="489"/>
        <v/>
      </c>
      <c r="CC74" s="102" t="str">
        <f t="shared" si="490"/>
        <v/>
      </c>
      <c r="CD74" s="103" t="str">
        <f t="shared" si="491"/>
        <v/>
      </c>
      <c r="CE74" s="104" t="str">
        <f t="shared" si="492"/>
        <v/>
      </c>
      <c r="CF74" s="105" t="str">
        <f t="shared" si="493"/>
        <v/>
      </c>
      <c r="CG74" s="106" t="str">
        <f t="shared" si="494"/>
        <v/>
      </c>
      <c r="CI74" s="98"/>
      <c r="CJ74" s="98"/>
      <c r="CK74" s="99" t="str">
        <f t="shared" si="495"/>
        <v/>
      </c>
      <c r="CL74" s="100" t="str">
        <f t="shared" si="496"/>
        <v/>
      </c>
      <c r="CM74" s="101" t="str">
        <f t="shared" si="497"/>
        <v/>
      </c>
      <c r="CN74" s="101" t="str">
        <f t="shared" si="498"/>
        <v/>
      </c>
      <c r="CO74" s="102" t="str">
        <f t="shared" si="499"/>
        <v/>
      </c>
      <c r="CP74" s="103" t="str">
        <f t="shared" si="500"/>
        <v/>
      </c>
      <c r="CQ74" s="104" t="str">
        <f t="shared" si="501"/>
        <v/>
      </c>
      <c r="CR74" s="105" t="str">
        <f t="shared" si="502"/>
        <v/>
      </c>
      <c r="CS74" s="106" t="str">
        <f t="shared" si="503"/>
        <v/>
      </c>
      <c r="CU74" s="98"/>
      <c r="CV74" s="98"/>
      <c r="CW74" s="99" t="str">
        <f t="shared" si="504"/>
        <v/>
      </c>
      <c r="CX74" s="100" t="str">
        <f t="shared" si="505"/>
        <v/>
      </c>
      <c r="CY74" s="101" t="str">
        <f t="shared" si="506"/>
        <v/>
      </c>
      <c r="CZ74" s="101" t="str">
        <f t="shared" si="507"/>
        <v/>
      </c>
      <c r="DA74" s="102" t="str">
        <f t="shared" si="508"/>
        <v/>
      </c>
      <c r="DB74" s="103" t="str">
        <f t="shared" si="509"/>
        <v/>
      </c>
      <c r="DC74" s="104" t="str">
        <f t="shared" si="510"/>
        <v/>
      </c>
      <c r="DD74" s="105" t="str">
        <f t="shared" si="511"/>
        <v/>
      </c>
      <c r="DE74" s="106" t="str">
        <f t="shared" si="512"/>
        <v/>
      </c>
      <c r="DG74" s="98"/>
      <c r="DH74" s="98"/>
      <c r="DI74" s="99" t="str">
        <f t="shared" si="513"/>
        <v/>
      </c>
      <c r="DJ74" s="100" t="str">
        <f t="shared" si="514"/>
        <v/>
      </c>
      <c r="DK74" s="101" t="str">
        <f t="shared" si="515"/>
        <v/>
      </c>
      <c r="DL74" s="101" t="str">
        <f t="shared" si="516"/>
        <v/>
      </c>
      <c r="DM74" s="102" t="str">
        <f t="shared" si="517"/>
        <v/>
      </c>
      <c r="DN74" s="103" t="str">
        <f t="shared" si="518"/>
        <v/>
      </c>
      <c r="DO74" s="104" t="str">
        <f t="shared" si="519"/>
        <v/>
      </c>
      <c r="DP74" s="105" t="str">
        <f t="shared" si="520"/>
        <v/>
      </c>
      <c r="DQ74" s="106" t="str">
        <f t="shared" si="521"/>
        <v/>
      </c>
      <c r="DS74" s="98"/>
      <c r="DT74" s="98"/>
      <c r="DU74" s="99" t="str">
        <f t="shared" si="522"/>
        <v/>
      </c>
      <c r="DV74" s="100" t="str">
        <f t="shared" si="523"/>
        <v/>
      </c>
      <c r="DW74" s="101" t="str">
        <f t="shared" si="524"/>
        <v/>
      </c>
      <c r="DX74" s="101" t="str">
        <f t="shared" si="525"/>
        <v/>
      </c>
      <c r="DY74" s="102" t="str">
        <f t="shared" si="526"/>
        <v/>
      </c>
      <c r="DZ74" s="103" t="str">
        <f t="shared" si="527"/>
        <v/>
      </c>
      <c r="EA74" s="104" t="str">
        <f t="shared" si="528"/>
        <v/>
      </c>
      <c r="EB74" s="105" t="str">
        <f t="shared" si="529"/>
        <v/>
      </c>
      <c r="EC74" s="106" t="str">
        <f t="shared" si="530"/>
        <v/>
      </c>
      <c r="EE74" s="98"/>
      <c r="EF74" s="98"/>
      <c r="EG74" s="99" t="str">
        <f t="shared" si="531"/>
        <v/>
      </c>
      <c r="EH74" s="100" t="str">
        <f t="shared" si="532"/>
        <v/>
      </c>
      <c r="EI74" s="101" t="str">
        <f t="shared" si="533"/>
        <v/>
      </c>
      <c r="EJ74" s="101" t="str">
        <f t="shared" si="534"/>
        <v/>
      </c>
      <c r="EK74" s="102" t="str">
        <f t="shared" si="535"/>
        <v/>
      </c>
      <c r="EL74" s="103" t="str">
        <f t="shared" si="536"/>
        <v/>
      </c>
      <c r="EM74" s="104" t="str">
        <f t="shared" si="537"/>
        <v/>
      </c>
      <c r="EN74" s="105" t="str">
        <f t="shared" si="538"/>
        <v/>
      </c>
      <c r="EO74" s="106" t="str">
        <f t="shared" si="539"/>
        <v/>
      </c>
      <c r="EQ74" s="98"/>
      <c r="ER74" s="98"/>
      <c r="ES74" s="99" t="str">
        <f t="shared" si="540"/>
        <v/>
      </c>
      <c r="ET74" s="100" t="str">
        <f t="shared" si="541"/>
        <v/>
      </c>
      <c r="EU74" s="101" t="str">
        <f t="shared" si="542"/>
        <v/>
      </c>
      <c r="EV74" s="101" t="str">
        <f t="shared" si="543"/>
        <v/>
      </c>
      <c r="EW74" s="102" t="str">
        <f t="shared" si="544"/>
        <v/>
      </c>
      <c r="EX74" s="103" t="str">
        <f t="shared" si="545"/>
        <v/>
      </c>
      <c r="EY74" s="104" t="str">
        <f t="shared" si="546"/>
        <v/>
      </c>
      <c r="EZ74" s="105" t="str">
        <f t="shared" si="547"/>
        <v/>
      </c>
      <c r="FA74" s="106" t="str">
        <f t="shared" si="548"/>
        <v/>
      </c>
      <c r="FC74" s="98"/>
      <c r="FD74" s="98"/>
      <c r="FE74" s="99" t="str">
        <f t="shared" si="549"/>
        <v/>
      </c>
      <c r="FF74" s="100" t="str">
        <f t="shared" si="550"/>
        <v/>
      </c>
      <c r="FG74" s="101" t="str">
        <f t="shared" si="551"/>
        <v/>
      </c>
      <c r="FH74" s="101" t="str">
        <f t="shared" si="552"/>
        <v/>
      </c>
      <c r="FI74" s="102" t="str">
        <f t="shared" si="553"/>
        <v/>
      </c>
      <c r="FJ74" s="103" t="str">
        <f t="shared" si="554"/>
        <v/>
      </c>
      <c r="FK74" s="104" t="str">
        <f t="shared" si="555"/>
        <v/>
      </c>
      <c r="FL74" s="105" t="str">
        <f t="shared" si="556"/>
        <v/>
      </c>
      <c r="FM74" s="106" t="str">
        <f t="shared" si="557"/>
        <v/>
      </c>
      <c r="FO74" s="98"/>
      <c r="FP74" s="98"/>
      <c r="FQ74" s="99" t="str">
        <f>IF(FU74="","",#REF!)</f>
        <v/>
      </c>
      <c r="FR74" s="100" t="str">
        <f t="shared" si="558"/>
        <v/>
      </c>
      <c r="FS74" s="101" t="str">
        <f t="shared" si="559"/>
        <v/>
      </c>
      <c r="FT74" s="101" t="str">
        <f t="shared" si="560"/>
        <v/>
      </c>
      <c r="FU74" s="102" t="str">
        <f t="shared" si="561"/>
        <v/>
      </c>
      <c r="FV74" s="103" t="str">
        <f t="shared" si="562"/>
        <v/>
      </c>
      <c r="FW74" s="104" t="str">
        <f t="shared" si="563"/>
        <v/>
      </c>
      <c r="FX74" s="105" t="str">
        <f t="shared" si="564"/>
        <v/>
      </c>
      <c r="FY74" s="106" t="str">
        <f t="shared" si="565"/>
        <v/>
      </c>
      <c r="GA74" s="98"/>
      <c r="GB74" s="98"/>
      <c r="GC74" s="99" t="str">
        <f t="shared" si="566"/>
        <v/>
      </c>
      <c r="GD74" s="100" t="str">
        <f t="shared" si="567"/>
        <v/>
      </c>
      <c r="GE74" s="101" t="str">
        <f t="shared" si="568"/>
        <v/>
      </c>
      <c r="GF74" s="101" t="str">
        <f t="shared" si="569"/>
        <v/>
      </c>
      <c r="GG74" s="102" t="str">
        <f t="shared" si="570"/>
        <v/>
      </c>
      <c r="GH74" s="103" t="str">
        <f t="shared" si="571"/>
        <v/>
      </c>
      <c r="GI74" s="104" t="str">
        <f t="shared" si="572"/>
        <v/>
      </c>
      <c r="GJ74" s="105" t="str">
        <f t="shared" si="573"/>
        <v/>
      </c>
      <c r="GK74" s="106" t="str">
        <f t="shared" si="574"/>
        <v/>
      </c>
      <c r="GM74" s="98"/>
      <c r="GN74" s="98"/>
      <c r="GO74" s="99" t="str">
        <f t="shared" si="575"/>
        <v/>
      </c>
      <c r="GP74" s="100" t="str">
        <f t="shared" si="576"/>
        <v/>
      </c>
      <c r="GQ74" s="101" t="str">
        <f t="shared" si="577"/>
        <v/>
      </c>
      <c r="GR74" s="101" t="str">
        <f t="shared" si="578"/>
        <v/>
      </c>
      <c r="GS74" s="102" t="str">
        <f t="shared" si="579"/>
        <v/>
      </c>
      <c r="GT74" s="103" t="str">
        <f t="shared" si="580"/>
        <v/>
      </c>
      <c r="GU74" s="104" t="str">
        <f t="shared" si="581"/>
        <v/>
      </c>
      <c r="GV74" s="105" t="str">
        <f t="shared" si="582"/>
        <v/>
      </c>
      <c r="GW74" s="106" t="str">
        <f t="shared" si="583"/>
        <v/>
      </c>
      <c r="GY74" s="98"/>
      <c r="GZ74" s="98"/>
      <c r="HA74" s="99" t="str">
        <f t="shared" si="584"/>
        <v/>
      </c>
      <c r="HB74" s="100" t="str">
        <f t="shared" si="585"/>
        <v/>
      </c>
      <c r="HC74" s="101" t="str">
        <f t="shared" si="586"/>
        <v/>
      </c>
      <c r="HD74" s="101" t="str">
        <f t="shared" si="587"/>
        <v/>
      </c>
      <c r="HE74" s="102" t="str">
        <f t="shared" si="588"/>
        <v/>
      </c>
      <c r="HF74" s="103" t="str">
        <f t="shared" si="589"/>
        <v/>
      </c>
      <c r="HG74" s="104" t="str">
        <f t="shared" si="590"/>
        <v/>
      </c>
      <c r="HH74" s="105" t="str">
        <f t="shared" si="591"/>
        <v/>
      </c>
      <c r="HI74" s="106" t="str">
        <f t="shared" si="592"/>
        <v/>
      </c>
      <c r="HK74" s="98"/>
      <c r="HL74" s="98"/>
      <c r="HM74" s="99" t="str">
        <f t="shared" si="593"/>
        <v/>
      </c>
      <c r="HN74" s="100" t="str">
        <f t="shared" si="594"/>
        <v/>
      </c>
      <c r="HO74" s="101" t="str">
        <f t="shared" si="595"/>
        <v/>
      </c>
      <c r="HP74" s="101" t="str">
        <f t="shared" si="596"/>
        <v/>
      </c>
      <c r="HQ74" s="102" t="str">
        <f t="shared" si="597"/>
        <v/>
      </c>
      <c r="HR74" s="103" t="str">
        <f t="shared" si="598"/>
        <v/>
      </c>
      <c r="HS74" s="104" t="str">
        <f t="shared" si="599"/>
        <v/>
      </c>
      <c r="HT74" s="105" t="str">
        <f t="shared" si="600"/>
        <v/>
      </c>
      <c r="HU74" s="106" t="str">
        <f t="shared" si="601"/>
        <v/>
      </c>
      <c r="HW74" s="98"/>
      <c r="HX74" s="98"/>
      <c r="HY74" s="99" t="str">
        <f t="shared" si="602"/>
        <v/>
      </c>
      <c r="HZ74" s="100" t="str">
        <f t="shared" si="603"/>
        <v/>
      </c>
      <c r="IA74" s="101" t="str">
        <f t="shared" si="604"/>
        <v/>
      </c>
      <c r="IB74" s="101" t="str">
        <f t="shared" si="605"/>
        <v/>
      </c>
      <c r="IC74" s="102" t="str">
        <f t="shared" si="606"/>
        <v/>
      </c>
      <c r="ID74" s="103" t="str">
        <f t="shared" si="607"/>
        <v/>
      </c>
      <c r="IE74" s="104" t="str">
        <f t="shared" si="608"/>
        <v/>
      </c>
      <c r="IF74" s="105" t="str">
        <f t="shared" si="609"/>
        <v/>
      </c>
      <c r="IG74" s="106" t="str">
        <f t="shared" si="610"/>
        <v/>
      </c>
      <c r="II74" s="98"/>
      <c r="IJ74" s="98"/>
      <c r="IK74" s="99" t="str">
        <f t="shared" si="611"/>
        <v/>
      </c>
      <c r="IL74" s="100" t="str">
        <f t="shared" si="612"/>
        <v/>
      </c>
      <c r="IM74" s="101" t="str">
        <f t="shared" si="613"/>
        <v/>
      </c>
      <c r="IN74" s="101" t="str">
        <f t="shared" si="614"/>
        <v/>
      </c>
      <c r="IO74" s="102" t="str">
        <f t="shared" si="615"/>
        <v/>
      </c>
      <c r="IP74" s="103" t="str">
        <f t="shared" si="616"/>
        <v/>
      </c>
      <c r="IQ74" s="104" t="str">
        <f t="shared" si="617"/>
        <v/>
      </c>
      <c r="IR74" s="105" t="str">
        <f t="shared" si="618"/>
        <v/>
      </c>
      <c r="IS74" s="106" t="str">
        <f t="shared" si="619"/>
        <v/>
      </c>
      <c r="IU74" s="98"/>
      <c r="IV74" s="98"/>
      <c r="IW74" s="99" t="str">
        <f t="shared" si="620"/>
        <v/>
      </c>
      <c r="IX74" s="100" t="str">
        <f t="shared" si="621"/>
        <v/>
      </c>
      <c r="IY74" s="101" t="str">
        <f t="shared" si="622"/>
        <v/>
      </c>
      <c r="IZ74" s="101" t="str">
        <f t="shared" si="623"/>
        <v/>
      </c>
      <c r="JA74" s="102" t="str">
        <f t="shared" si="624"/>
        <v/>
      </c>
      <c r="JB74" s="103" t="str">
        <f t="shared" si="625"/>
        <v/>
      </c>
      <c r="JC74" s="104" t="str">
        <f t="shared" si="626"/>
        <v/>
      </c>
      <c r="JD74" s="105" t="str">
        <f t="shared" si="627"/>
        <v/>
      </c>
      <c r="JE74" s="106" t="str">
        <f t="shared" si="628"/>
        <v/>
      </c>
      <c r="JG74" s="98"/>
      <c r="JH74" s="98"/>
      <c r="JI74" s="99" t="str">
        <f t="shared" si="629"/>
        <v/>
      </c>
      <c r="JJ74" s="100" t="str">
        <f t="shared" si="630"/>
        <v/>
      </c>
      <c r="JK74" s="101" t="str">
        <f t="shared" si="631"/>
        <v/>
      </c>
      <c r="JL74" s="101" t="str">
        <f t="shared" si="632"/>
        <v/>
      </c>
      <c r="JM74" s="102" t="str">
        <f t="shared" si="633"/>
        <v/>
      </c>
      <c r="JN74" s="103" t="str">
        <f t="shared" si="634"/>
        <v/>
      </c>
      <c r="JO74" s="104" t="str">
        <f t="shared" si="635"/>
        <v/>
      </c>
      <c r="JP74" s="105" t="str">
        <f t="shared" si="636"/>
        <v/>
      </c>
      <c r="JQ74" s="106" t="str">
        <f t="shared" si="637"/>
        <v/>
      </c>
      <c r="JS74" s="98"/>
      <c r="JT74" s="98"/>
      <c r="JU74" s="99" t="str">
        <f t="shared" si="638"/>
        <v/>
      </c>
      <c r="JV74" s="100" t="str">
        <f t="shared" si="639"/>
        <v/>
      </c>
      <c r="JW74" s="101" t="str">
        <f t="shared" si="640"/>
        <v/>
      </c>
      <c r="JX74" s="101" t="str">
        <f t="shared" si="641"/>
        <v/>
      </c>
      <c r="JY74" s="102" t="str">
        <f t="shared" si="642"/>
        <v/>
      </c>
      <c r="JZ74" s="103" t="str">
        <f t="shared" si="643"/>
        <v/>
      </c>
      <c r="KA74" s="104" t="str">
        <f t="shared" si="644"/>
        <v/>
      </c>
      <c r="KB74" s="105" t="str">
        <f t="shared" si="645"/>
        <v/>
      </c>
      <c r="KC74" s="106" t="str">
        <f t="shared" si="646"/>
        <v/>
      </c>
      <c r="KE74" s="98"/>
      <c r="KF74" s="98"/>
    </row>
    <row r="75" spans="1:292" ht="13.5" customHeight="1" x14ac:dyDescent="0.25">
      <c r="A75" s="16"/>
      <c r="B75" s="98" t="s">
        <v>689</v>
      </c>
      <c r="C75" s="98"/>
      <c r="E75" s="99" t="str">
        <f t="shared" si="253"/>
        <v/>
      </c>
      <c r="F75" s="100" t="str">
        <f t="shared" si="254"/>
        <v/>
      </c>
      <c r="G75" s="101" t="str">
        <f t="shared" si="456"/>
        <v/>
      </c>
      <c r="H75" s="101" t="str">
        <f t="shared" si="455"/>
        <v/>
      </c>
      <c r="I75" s="102" t="str">
        <f t="shared" si="255"/>
        <v/>
      </c>
      <c r="J75" s="103" t="str">
        <f t="shared" si="256"/>
        <v/>
      </c>
      <c r="K75" s="104" t="str">
        <f t="shared" si="257"/>
        <v/>
      </c>
      <c r="L75" s="105" t="str">
        <f t="shared" si="264"/>
        <v/>
      </c>
      <c r="M75" s="106" t="str">
        <f t="shared" si="258"/>
        <v/>
      </c>
      <c r="O75" s="98"/>
      <c r="P75" s="98"/>
      <c r="Q75" s="99" t="str">
        <f t="shared" si="457"/>
        <v/>
      </c>
      <c r="R75" s="100" t="str">
        <f t="shared" si="458"/>
        <v/>
      </c>
      <c r="S75" s="101" t="str">
        <f t="shared" si="459"/>
        <v/>
      </c>
      <c r="T75" s="101" t="str">
        <f t="shared" si="460"/>
        <v/>
      </c>
      <c r="U75" s="102" t="str">
        <f t="shared" si="461"/>
        <v/>
      </c>
      <c r="V75" s="103" t="str">
        <f t="shared" si="462"/>
        <v/>
      </c>
      <c r="W75" s="104" t="str">
        <f t="shared" si="463"/>
        <v/>
      </c>
      <c r="X75" s="105" t="str">
        <f t="shared" si="249"/>
        <v/>
      </c>
      <c r="Y75" s="106" t="str">
        <f t="shared" si="464"/>
        <v/>
      </c>
      <c r="AA75" s="98"/>
      <c r="AB75" s="98"/>
      <c r="AC75" s="99" t="str">
        <f t="shared" si="465"/>
        <v/>
      </c>
      <c r="AD75" s="100" t="str">
        <f t="shared" si="466"/>
        <v/>
      </c>
      <c r="AE75" s="101" t="str">
        <f t="shared" si="467"/>
        <v/>
      </c>
      <c r="AF75" s="101" t="str">
        <f t="shared" si="468"/>
        <v/>
      </c>
      <c r="AG75" s="102" t="str">
        <f t="shared" si="250"/>
        <v/>
      </c>
      <c r="AH75" s="103" t="str">
        <f t="shared" si="469"/>
        <v/>
      </c>
      <c r="AI75" s="104" t="str">
        <f t="shared" si="470"/>
        <v/>
      </c>
      <c r="AJ75" s="105" t="str">
        <f t="shared" si="251"/>
        <v/>
      </c>
      <c r="AK75" s="106" t="str">
        <f t="shared" si="252"/>
        <v/>
      </c>
      <c r="AM75" s="98"/>
      <c r="AN75" s="98"/>
      <c r="AO75" s="99" t="str">
        <f t="shared" si="12"/>
        <v/>
      </c>
      <c r="AP75" s="100" t="str">
        <f t="shared" si="471"/>
        <v/>
      </c>
      <c r="AQ75" s="101" t="str">
        <f t="shared" si="13"/>
        <v/>
      </c>
      <c r="AR75" s="101" t="str">
        <f t="shared" si="14"/>
        <v/>
      </c>
      <c r="AS75" s="102" t="str">
        <f t="shared" si="472"/>
        <v/>
      </c>
      <c r="AT75" s="103" t="str">
        <f t="shared" si="473"/>
        <v/>
      </c>
      <c r="AU75" s="104" t="str">
        <f t="shared" si="474"/>
        <v/>
      </c>
      <c r="AV75" s="105" t="str">
        <f t="shared" si="475"/>
        <v/>
      </c>
      <c r="AW75" s="106" t="str">
        <f t="shared" si="476"/>
        <v/>
      </c>
      <c r="AY75" s="98"/>
      <c r="AZ75" s="98"/>
      <c r="BA75" s="99" t="str">
        <f t="shared" si="235"/>
        <v/>
      </c>
      <c r="BB75" s="100" t="str">
        <f t="shared" si="236"/>
        <v/>
      </c>
      <c r="BC75" s="101" t="str">
        <f t="shared" si="237"/>
        <v/>
      </c>
      <c r="BD75" s="101" t="str">
        <f t="shared" si="238"/>
        <v/>
      </c>
      <c r="BE75" s="102" t="str">
        <f t="shared" si="239"/>
        <v/>
      </c>
      <c r="BF75" s="103" t="str">
        <f t="shared" si="240"/>
        <v/>
      </c>
      <c r="BG75" s="104" t="str">
        <f t="shared" si="241"/>
        <v/>
      </c>
      <c r="BH75" s="105" t="str">
        <f t="shared" si="242"/>
        <v/>
      </c>
      <c r="BI75" s="106" t="str">
        <f t="shared" si="243"/>
        <v/>
      </c>
      <c r="BK75" s="98"/>
      <c r="BL75" s="98"/>
      <c r="BM75" s="99" t="str">
        <f t="shared" si="477"/>
        <v/>
      </c>
      <c r="BN75" s="100" t="str">
        <f t="shared" si="478"/>
        <v/>
      </c>
      <c r="BO75" s="101" t="str">
        <f t="shared" si="479"/>
        <v/>
      </c>
      <c r="BP75" s="101" t="str">
        <f t="shared" si="480"/>
        <v/>
      </c>
      <c r="BQ75" s="102" t="str">
        <f t="shared" si="481"/>
        <v/>
      </c>
      <c r="BR75" s="103" t="str">
        <f t="shared" si="482"/>
        <v/>
      </c>
      <c r="BS75" s="104" t="str">
        <f t="shared" si="483"/>
        <v/>
      </c>
      <c r="BT75" s="105" t="str">
        <f t="shared" si="484"/>
        <v/>
      </c>
      <c r="BU75" s="106" t="str">
        <f t="shared" si="485"/>
        <v/>
      </c>
      <c r="BW75" s="98"/>
      <c r="BX75" s="98"/>
      <c r="BY75" s="99" t="str">
        <f t="shared" si="486"/>
        <v/>
      </c>
      <c r="BZ75" s="100" t="str">
        <f t="shared" si="487"/>
        <v/>
      </c>
      <c r="CA75" s="101" t="str">
        <f t="shared" si="488"/>
        <v/>
      </c>
      <c r="CB75" s="101" t="str">
        <f t="shared" si="489"/>
        <v/>
      </c>
      <c r="CC75" s="102" t="str">
        <f t="shared" si="490"/>
        <v/>
      </c>
      <c r="CD75" s="103" t="str">
        <f t="shared" si="491"/>
        <v/>
      </c>
      <c r="CE75" s="104" t="str">
        <f t="shared" si="492"/>
        <v/>
      </c>
      <c r="CF75" s="105" t="str">
        <f t="shared" si="493"/>
        <v/>
      </c>
      <c r="CG75" s="106" t="str">
        <f t="shared" si="494"/>
        <v/>
      </c>
      <c r="CI75" s="98"/>
      <c r="CJ75" s="98"/>
      <c r="CK75" s="99" t="str">
        <f t="shared" si="495"/>
        <v/>
      </c>
      <c r="CL75" s="100" t="str">
        <f t="shared" si="496"/>
        <v/>
      </c>
      <c r="CM75" s="101" t="str">
        <f t="shared" si="497"/>
        <v/>
      </c>
      <c r="CN75" s="101" t="str">
        <f t="shared" si="498"/>
        <v/>
      </c>
      <c r="CO75" s="102" t="str">
        <f t="shared" si="499"/>
        <v/>
      </c>
      <c r="CP75" s="103" t="str">
        <f t="shared" si="500"/>
        <v/>
      </c>
      <c r="CQ75" s="104" t="str">
        <f t="shared" si="501"/>
        <v/>
      </c>
      <c r="CR75" s="105" t="str">
        <f t="shared" si="502"/>
        <v/>
      </c>
      <c r="CS75" s="106" t="str">
        <f t="shared" si="503"/>
        <v/>
      </c>
      <c r="CU75" s="98"/>
      <c r="CV75" s="98"/>
      <c r="CW75" s="99" t="str">
        <f t="shared" si="504"/>
        <v/>
      </c>
      <c r="CX75" s="100" t="str">
        <f t="shared" si="505"/>
        <v/>
      </c>
      <c r="CY75" s="101" t="str">
        <f t="shared" si="506"/>
        <v/>
      </c>
      <c r="CZ75" s="101" t="str">
        <f t="shared" si="507"/>
        <v/>
      </c>
      <c r="DA75" s="102" t="str">
        <f t="shared" si="508"/>
        <v/>
      </c>
      <c r="DB75" s="103" t="str">
        <f t="shared" si="509"/>
        <v/>
      </c>
      <c r="DC75" s="104" t="str">
        <f t="shared" si="510"/>
        <v/>
      </c>
      <c r="DD75" s="105" t="str">
        <f t="shared" si="511"/>
        <v/>
      </c>
      <c r="DE75" s="106" t="str">
        <f t="shared" si="512"/>
        <v/>
      </c>
      <c r="DG75" s="98"/>
      <c r="DH75" s="98"/>
      <c r="DI75" s="99" t="str">
        <f t="shared" si="513"/>
        <v/>
      </c>
      <c r="DJ75" s="100" t="str">
        <f t="shared" si="514"/>
        <v/>
      </c>
      <c r="DK75" s="101" t="str">
        <f t="shared" si="515"/>
        <v/>
      </c>
      <c r="DL75" s="101" t="str">
        <f t="shared" si="516"/>
        <v/>
      </c>
      <c r="DM75" s="102" t="str">
        <f t="shared" si="517"/>
        <v/>
      </c>
      <c r="DN75" s="103" t="str">
        <f t="shared" si="518"/>
        <v/>
      </c>
      <c r="DO75" s="104" t="str">
        <f t="shared" si="519"/>
        <v/>
      </c>
      <c r="DP75" s="105" t="str">
        <f t="shared" si="520"/>
        <v/>
      </c>
      <c r="DQ75" s="106" t="str">
        <f t="shared" si="521"/>
        <v/>
      </c>
      <c r="DS75" s="98"/>
      <c r="DT75" s="98"/>
      <c r="DU75" s="99" t="str">
        <f t="shared" si="522"/>
        <v/>
      </c>
      <c r="DV75" s="100" t="str">
        <f t="shared" si="523"/>
        <v/>
      </c>
      <c r="DW75" s="101" t="str">
        <f t="shared" si="524"/>
        <v/>
      </c>
      <c r="DX75" s="101" t="str">
        <f t="shared" si="525"/>
        <v/>
      </c>
      <c r="DY75" s="102" t="str">
        <f t="shared" si="526"/>
        <v/>
      </c>
      <c r="DZ75" s="103" t="str">
        <f t="shared" si="527"/>
        <v/>
      </c>
      <c r="EA75" s="104" t="str">
        <f t="shared" si="528"/>
        <v/>
      </c>
      <c r="EB75" s="105" t="str">
        <f t="shared" si="529"/>
        <v/>
      </c>
      <c r="EC75" s="106" t="str">
        <f t="shared" si="530"/>
        <v/>
      </c>
      <c r="EE75" s="98"/>
      <c r="EF75" s="98"/>
      <c r="EG75" s="99" t="str">
        <f t="shared" si="531"/>
        <v/>
      </c>
      <c r="EH75" s="100" t="str">
        <f t="shared" si="532"/>
        <v/>
      </c>
      <c r="EI75" s="101" t="str">
        <f t="shared" si="533"/>
        <v/>
      </c>
      <c r="EJ75" s="101" t="str">
        <f t="shared" si="534"/>
        <v/>
      </c>
      <c r="EK75" s="102" t="str">
        <f t="shared" si="535"/>
        <v/>
      </c>
      <c r="EL75" s="103" t="str">
        <f t="shared" si="536"/>
        <v/>
      </c>
      <c r="EM75" s="104" t="str">
        <f t="shared" si="537"/>
        <v/>
      </c>
      <c r="EN75" s="105" t="str">
        <f t="shared" si="538"/>
        <v/>
      </c>
      <c r="EO75" s="106" t="str">
        <f t="shared" si="539"/>
        <v/>
      </c>
      <c r="EQ75" s="98"/>
      <c r="ER75" s="98"/>
      <c r="ES75" s="99" t="str">
        <f t="shared" si="540"/>
        <v/>
      </c>
      <c r="ET75" s="100" t="str">
        <f t="shared" si="541"/>
        <v/>
      </c>
      <c r="EU75" s="101" t="str">
        <f t="shared" si="542"/>
        <v/>
      </c>
      <c r="EV75" s="101" t="str">
        <f t="shared" si="543"/>
        <v/>
      </c>
      <c r="EW75" s="102" t="str">
        <f t="shared" si="544"/>
        <v/>
      </c>
      <c r="EX75" s="103" t="str">
        <f t="shared" si="545"/>
        <v/>
      </c>
      <c r="EY75" s="104" t="str">
        <f t="shared" si="546"/>
        <v/>
      </c>
      <c r="EZ75" s="105" t="str">
        <f t="shared" si="547"/>
        <v/>
      </c>
      <c r="FA75" s="106" t="str">
        <f t="shared" si="548"/>
        <v/>
      </c>
      <c r="FC75" s="98"/>
      <c r="FD75" s="98"/>
      <c r="FE75" s="99" t="str">
        <f t="shared" si="549"/>
        <v/>
      </c>
      <c r="FF75" s="100" t="str">
        <f t="shared" si="550"/>
        <v/>
      </c>
      <c r="FG75" s="101" t="str">
        <f t="shared" si="551"/>
        <v/>
      </c>
      <c r="FH75" s="101" t="str">
        <f t="shared" si="552"/>
        <v/>
      </c>
      <c r="FI75" s="102" t="str">
        <f t="shared" si="553"/>
        <v/>
      </c>
      <c r="FJ75" s="103" t="str">
        <f t="shared" si="554"/>
        <v/>
      </c>
      <c r="FK75" s="104" t="str">
        <f t="shared" si="555"/>
        <v/>
      </c>
      <c r="FL75" s="105" t="str">
        <f t="shared" si="556"/>
        <v/>
      </c>
      <c r="FM75" s="106" t="str">
        <f t="shared" si="557"/>
        <v/>
      </c>
      <c r="FO75" s="98"/>
      <c r="FP75" s="98"/>
      <c r="FQ75" s="99" t="str">
        <f>IF(FU75="","",#REF!)</f>
        <v/>
      </c>
      <c r="FR75" s="100" t="str">
        <f t="shared" si="558"/>
        <v/>
      </c>
      <c r="FS75" s="101" t="str">
        <f t="shared" si="559"/>
        <v/>
      </c>
      <c r="FT75" s="101" t="str">
        <f t="shared" si="560"/>
        <v/>
      </c>
      <c r="FU75" s="102" t="str">
        <f t="shared" si="561"/>
        <v/>
      </c>
      <c r="FV75" s="103" t="str">
        <f t="shared" si="562"/>
        <v/>
      </c>
      <c r="FW75" s="104" t="str">
        <f t="shared" si="563"/>
        <v/>
      </c>
      <c r="FX75" s="105" t="str">
        <f t="shared" si="564"/>
        <v/>
      </c>
      <c r="FY75" s="106" t="str">
        <f t="shared" si="565"/>
        <v/>
      </c>
      <c r="GA75" s="98"/>
      <c r="GB75" s="98"/>
      <c r="GC75" s="99" t="str">
        <f t="shared" si="566"/>
        <v/>
      </c>
      <c r="GD75" s="100" t="str">
        <f t="shared" si="567"/>
        <v/>
      </c>
      <c r="GE75" s="101" t="str">
        <f t="shared" si="568"/>
        <v/>
      </c>
      <c r="GF75" s="101" t="str">
        <f t="shared" si="569"/>
        <v/>
      </c>
      <c r="GG75" s="102" t="str">
        <f t="shared" si="570"/>
        <v/>
      </c>
      <c r="GH75" s="103" t="str">
        <f t="shared" si="571"/>
        <v/>
      </c>
      <c r="GI75" s="104" t="str">
        <f t="shared" si="572"/>
        <v/>
      </c>
      <c r="GJ75" s="105" t="str">
        <f t="shared" si="573"/>
        <v/>
      </c>
      <c r="GK75" s="106" t="str">
        <f t="shared" si="574"/>
        <v/>
      </c>
      <c r="GM75" s="98"/>
      <c r="GN75" s="98"/>
      <c r="GO75" s="99" t="str">
        <f t="shared" si="575"/>
        <v/>
      </c>
      <c r="GP75" s="100" t="str">
        <f t="shared" si="576"/>
        <v/>
      </c>
      <c r="GQ75" s="101" t="str">
        <f t="shared" si="577"/>
        <v/>
      </c>
      <c r="GR75" s="101" t="str">
        <f t="shared" si="578"/>
        <v/>
      </c>
      <c r="GS75" s="102" t="str">
        <f t="shared" si="579"/>
        <v/>
      </c>
      <c r="GT75" s="103" t="str">
        <f t="shared" si="580"/>
        <v/>
      </c>
      <c r="GU75" s="104" t="str">
        <f t="shared" si="581"/>
        <v/>
      </c>
      <c r="GV75" s="105" t="str">
        <f t="shared" si="582"/>
        <v/>
      </c>
      <c r="GW75" s="106" t="str">
        <f t="shared" si="583"/>
        <v/>
      </c>
      <c r="GY75" s="98"/>
      <c r="GZ75" s="98"/>
      <c r="HA75" s="99" t="str">
        <f t="shared" si="584"/>
        <v/>
      </c>
      <c r="HB75" s="100" t="str">
        <f t="shared" si="585"/>
        <v/>
      </c>
      <c r="HC75" s="101" t="str">
        <f t="shared" si="586"/>
        <v/>
      </c>
      <c r="HD75" s="101" t="str">
        <f t="shared" si="587"/>
        <v/>
      </c>
      <c r="HE75" s="102" t="str">
        <f t="shared" si="588"/>
        <v/>
      </c>
      <c r="HF75" s="103" t="str">
        <f t="shared" si="589"/>
        <v/>
      </c>
      <c r="HG75" s="104" t="str">
        <f t="shared" si="590"/>
        <v/>
      </c>
      <c r="HH75" s="105" t="str">
        <f t="shared" si="591"/>
        <v/>
      </c>
      <c r="HI75" s="106" t="str">
        <f t="shared" si="592"/>
        <v/>
      </c>
      <c r="HK75" s="98"/>
      <c r="HL75" s="98"/>
      <c r="HM75" s="99" t="str">
        <f t="shared" si="593"/>
        <v/>
      </c>
      <c r="HN75" s="100" t="str">
        <f t="shared" si="594"/>
        <v/>
      </c>
      <c r="HO75" s="101" t="str">
        <f t="shared" si="595"/>
        <v/>
      </c>
      <c r="HP75" s="101" t="str">
        <f t="shared" si="596"/>
        <v/>
      </c>
      <c r="HQ75" s="102" t="str">
        <f t="shared" si="597"/>
        <v/>
      </c>
      <c r="HR75" s="103" t="str">
        <f t="shared" si="598"/>
        <v/>
      </c>
      <c r="HS75" s="104" t="str">
        <f t="shared" si="599"/>
        <v/>
      </c>
      <c r="HT75" s="105" t="str">
        <f t="shared" si="600"/>
        <v/>
      </c>
      <c r="HU75" s="106" t="str">
        <f t="shared" si="601"/>
        <v/>
      </c>
      <c r="HW75" s="98"/>
      <c r="HX75" s="98"/>
      <c r="HY75" s="99" t="str">
        <f t="shared" si="602"/>
        <v/>
      </c>
      <c r="HZ75" s="100" t="str">
        <f t="shared" si="603"/>
        <v/>
      </c>
      <c r="IA75" s="101" t="str">
        <f t="shared" si="604"/>
        <v/>
      </c>
      <c r="IB75" s="101" t="str">
        <f t="shared" si="605"/>
        <v/>
      </c>
      <c r="IC75" s="102" t="str">
        <f t="shared" si="606"/>
        <v/>
      </c>
      <c r="ID75" s="103" t="str">
        <f t="shared" si="607"/>
        <v/>
      </c>
      <c r="IE75" s="104" t="str">
        <f t="shared" si="608"/>
        <v/>
      </c>
      <c r="IF75" s="105" t="str">
        <f t="shared" si="609"/>
        <v/>
      </c>
      <c r="IG75" s="106" t="str">
        <f t="shared" si="610"/>
        <v/>
      </c>
      <c r="II75" s="98"/>
      <c r="IJ75" s="98"/>
      <c r="IK75" s="99" t="str">
        <f t="shared" si="611"/>
        <v/>
      </c>
      <c r="IL75" s="100" t="str">
        <f t="shared" si="612"/>
        <v/>
      </c>
      <c r="IM75" s="101" t="str">
        <f t="shared" si="613"/>
        <v/>
      </c>
      <c r="IN75" s="101" t="str">
        <f t="shared" si="614"/>
        <v/>
      </c>
      <c r="IO75" s="102" t="str">
        <f t="shared" si="615"/>
        <v/>
      </c>
      <c r="IP75" s="103" t="str">
        <f t="shared" si="616"/>
        <v/>
      </c>
      <c r="IQ75" s="104" t="str">
        <f t="shared" si="617"/>
        <v/>
      </c>
      <c r="IR75" s="105" t="str">
        <f t="shared" si="618"/>
        <v/>
      </c>
      <c r="IS75" s="106" t="str">
        <f t="shared" si="619"/>
        <v/>
      </c>
      <c r="IU75" s="98"/>
      <c r="IV75" s="98"/>
      <c r="IW75" s="99" t="str">
        <f t="shared" si="620"/>
        <v/>
      </c>
      <c r="IX75" s="100" t="str">
        <f t="shared" si="621"/>
        <v/>
      </c>
      <c r="IY75" s="101" t="str">
        <f t="shared" si="622"/>
        <v/>
      </c>
      <c r="IZ75" s="101" t="str">
        <f t="shared" si="623"/>
        <v/>
      </c>
      <c r="JA75" s="102" t="str">
        <f t="shared" si="624"/>
        <v/>
      </c>
      <c r="JB75" s="103" t="str">
        <f t="shared" si="625"/>
        <v/>
      </c>
      <c r="JC75" s="104" t="str">
        <f t="shared" si="626"/>
        <v/>
      </c>
      <c r="JD75" s="105" t="str">
        <f t="shared" si="627"/>
        <v/>
      </c>
      <c r="JE75" s="106" t="str">
        <f t="shared" si="628"/>
        <v/>
      </c>
      <c r="JG75" s="98"/>
      <c r="JH75" s="98"/>
      <c r="JI75" s="99" t="str">
        <f t="shared" si="629"/>
        <v/>
      </c>
      <c r="JJ75" s="100" t="str">
        <f t="shared" si="630"/>
        <v/>
      </c>
      <c r="JK75" s="101" t="str">
        <f t="shared" si="631"/>
        <v/>
      </c>
      <c r="JL75" s="101" t="str">
        <f t="shared" si="632"/>
        <v/>
      </c>
      <c r="JM75" s="102" t="str">
        <f t="shared" si="633"/>
        <v/>
      </c>
      <c r="JN75" s="103" t="str">
        <f t="shared" si="634"/>
        <v/>
      </c>
      <c r="JO75" s="104" t="str">
        <f t="shared" si="635"/>
        <v/>
      </c>
      <c r="JP75" s="105" t="str">
        <f t="shared" si="636"/>
        <v/>
      </c>
      <c r="JQ75" s="106" t="str">
        <f t="shared" si="637"/>
        <v/>
      </c>
      <c r="JS75" s="98"/>
      <c r="JT75" s="98"/>
      <c r="JU75" s="99" t="str">
        <f t="shared" si="638"/>
        <v/>
      </c>
      <c r="JV75" s="100" t="str">
        <f t="shared" si="639"/>
        <v/>
      </c>
      <c r="JW75" s="101" t="str">
        <f t="shared" si="640"/>
        <v/>
      </c>
      <c r="JX75" s="101" t="str">
        <f t="shared" si="641"/>
        <v/>
      </c>
      <c r="JY75" s="102" t="str">
        <f t="shared" si="642"/>
        <v/>
      </c>
      <c r="JZ75" s="103" t="str">
        <f t="shared" si="643"/>
        <v/>
      </c>
      <c r="KA75" s="104" t="str">
        <f t="shared" si="644"/>
        <v/>
      </c>
      <c r="KB75" s="105" t="str">
        <f t="shared" si="645"/>
        <v/>
      </c>
      <c r="KC75" s="106" t="str">
        <f t="shared" si="646"/>
        <v/>
      </c>
      <c r="KE75" s="98"/>
      <c r="KF75" s="98"/>
    </row>
    <row r="76" spans="1:292" ht="13.5" customHeight="1" x14ac:dyDescent="0.25">
      <c r="A76" s="16"/>
      <c r="B76" s="98" t="s">
        <v>698</v>
      </c>
      <c r="C76" s="98"/>
      <c r="E76" s="99">
        <f t="shared" si="253"/>
        <v>42439</v>
      </c>
      <c r="F76" s="100" t="str">
        <f t="shared" si="254"/>
        <v>Kenny I</v>
      </c>
      <c r="G76" s="101">
        <f t="shared" si="456"/>
        <v>40611</v>
      </c>
      <c r="H76" s="101">
        <f t="shared" si="455"/>
        <v>42439</v>
      </c>
      <c r="I76" s="102" t="str">
        <f t="shared" si="255"/>
        <v>Joan Burton</v>
      </c>
      <c r="J76" s="103" t="str">
        <f t="shared" si="256"/>
        <v>1949</v>
      </c>
      <c r="K76" s="104" t="str">
        <f t="shared" si="257"/>
        <v>female</v>
      </c>
      <c r="L76" s="105" t="str">
        <f t="shared" si="264"/>
        <v>ie_lp01</v>
      </c>
      <c r="M76" s="106" t="str">
        <f t="shared" si="258"/>
        <v>Burton_Joan_1949</v>
      </c>
      <c r="N76" s="110"/>
      <c r="O76" s="110"/>
      <c r="P76" s="98" t="s">
        <v>731</v>
      </c>
      <c r="Q76" s="99">
        <f t="shared" si="457"/>
        <v>42900</v>
      </c>
      <c r="R76" s="100" t="str">
        <f t="shared" si="458"/>
        <v>Kenny II</v>
      </c>
      <c r="S76" s="101">
        <f t="shared" si="459"/>
        <v>42496</v>
      </c>
      <c r="T76" s="101">
        <f t="shared" si="460"/>
        <v>42900</v>
      </c>
      <c r="U76" s="102" t="str">
        <f t="shared" si="461"/>
        <v>Leo Varadkar</v>
      </c>
      <c r="V76" s="103" t="str">
        <f t="shared" si="462"/>
        <v>1979</v>
      </c>
      <c r="W76" s="104" t="str">
        <f t="shared" si="463"/>
        <v>male</v>
      </c>
      <c r="X76" s="105" t="str">
        <f t="shared" si="249"/>
        <v>ie_fg01</v>
      </c>
      <c r="Y76" s="106" t="str">
        <f t="shared" si="464"/>
        <v>Varadkar_Leo_1979</v>
      </c>
      <c r="Z76" s="110"/>
      <c r="AA76" s="110"/>
      <c r="AB76" s="98" t="s">
        <v>995</v>
      </c>
      <c r="AC76" s="99" t="str">
        <f t="shared" si="465"/>
        <v/>
      </c>
      <c r="AD76" s="100" t="str">
        <f t="shared" si="466"/>
        <v/>
      </c>
      <c r="AE76" s="101" t="str">
        <f t="shared" si="467"/>
        <v/>
      </c>
      <c r="AF76" s="101" t="str">
        <f t="shared" si="468"/>
        <v/>
      </c>
      <c r="AG76" s="102" t="str">
        <f t="shared" si="250"/>
        <v/>
      </c>
      <c r="AH76" s="103" t="str">
        <f t="shared" si="469"/>
        <v/>
      </c>
      <c r="AI76" s="104" t="str">
        <f t="shared" si="470"/>
        <v/>
      </c>
      <c r="AJ76" s="105" t="str">
        <f t="shared" si="251"/>
        <v/>
      </c>
      <c r="AK76" s="106" t="str">
        <f t="shared" si="252"/>
        <v/>
      </c>
      <c r="AM76" s="98"/>
      <c r="AN76" s="98"/>
      <c r="AO76" s="99" t="str">
        <f t="shared" si="12"/>
        <v/>
      </c>
      <c r="AP76" s="100" t="str">
        <f t="shared" si="471"/>
        <v/>
      </c>
      <c r="AQ76" s="101" t="str">
        <f t="shared" si="13"/>
        <v/>
      </c>
      <c r="AR76" s="101" t="str">
        <f t="shared" si="14"/>
        <v/>
      </c>
      <c r="AS76" s="102" t="str">
        <f t="shared" si="472"/>
        <v/>
      </c>
      <c r="AT76" s="103" t="str">
        <f t="shared" si="473"/>
        <v/>
      </c>
      <c r="AU76" s="104" t="str">
        <f t="shared" si="474"/>
        <v/>
      </c>
      <c r="AV76" s="105" t="str">
        <f t="shared" si="475"/>
        <v/>
      </c>
      <c r="AW76" s="106" t="str">
        <f t="shared" si="476"/>
        <v/>
      </c>
      <c r="AX76" s="110"/>
      <c r="AY76" s="110"/>
      <c r="AZ76" s="98"/>
      <c r="BA76" s="99" t="str">
        <f t="shared" si="235"/>
        <v/>
      </c>
      <c r="BB76" s="100" t="str">
        <f t="shared" si="236"/>
        <v/>
      </c>
      <c r="BC76" s="101" t="str">
        <f t="shared" si="237"/>
        <v/>
      </c>
      <c r="BD76" s="101" t="str">
        <f t="shared" si="238"/>
        <v/>
      </c>
      <c r="BE76" s="102" t="str">
        <f t="shared" si="239"/>
        <v/>
      </c>
      <c r="BF76" s="103" t="str">
        <f t="shared" si="240"/>
        <v/>
      </c>
      <c r="BG76" s="104" t="str">
        <f t="shared" si="241"/>
        <v/>
      </c>
      <c r="BH76" s="105" t="str">
        <f t="shared" si="242"/>
        <v/>
      </c>
      <c r="BI76" s="106" t="str">
        <f t="shared" si="243"/>
        <v/>
      </c>
      <c r="BJ76" s="110"/>
      <c r="BK76" s="110"/>
      <c r="BL76" s="98"/>
      <c r="BM76" s="99" t="str">
        <f t="shared" si="477"/>
        <v/>
      </c>
      <c r="BN76" s="100" t="str">
        <f t="shared" si="478"/>
        <v/>
      </c>
      <c r="BO76" s="101" t="str">
        <f t="shared" si="479"/>
        <v/>
      </c>
      <c r="BP76" s="101" t="str">
        <f t="shared" si="480"/>
        <v/>
      </c>
      <c r="BQ76" s="102" t="str">
        <f t="shared" si="481"/>
        <v/>
      </c>
      <c r="BR76" s="103" t="str">
        <f t="shared" si="482"/>
        <v/>
      </c>
      <c r="BS76" s="104" t="str">
        <f t="shared" si="483"/>
        <v/>
      </c>
      <c r="BT76" s="105" t="str">
        <f t="shared" si="484"/>
        <v/>
      </c>
      <c r="BU76" s="106" t="str">
        <f t="shared" si="485"/>
        <v/>
      </c>
      <c r="BV76" s="110"/>
      <c r="BW76" s="110"/>
      <c r="BX76" s="98"/>
      <c r="BY76" s="99" t="str">
        <f t="shared" si="486"/>
        <v/>
      </c>
      <c r="BZ76" s="100" t="str">
        <f t="shared" si="487"/>
        <v/>
      </c>
      <c r="CA76" s="101" t="str">
        <f t="shared" si="488"/>
        <v/>
      </c>
      <c r="CB76" s="101" t="str">
        <f t="shared" si="489"/>
        <v/>
      </c>
      <c r="CC76" s="102" t="str">
        <f t="shared" si="490"/>
        <v/>
      </c>
      <c r="CD76" s="103" t="str">
        <f t="shared" si="491"/>
        <v/>
      </c>
      <c r="CE76" s="104" t="str">
        <f t="shared" si="492"/>
        <v/>
      </c>
      <c r="CF76" s="105" t="str">
        <f t="shared" si="493"/>
        <v/>
      </c>
      <c r="CG76" s="106" t="str">
        <f t="shared" si="494"/>
        <v/>
      </c>
      <c r="CH76" s="110"/>
      <c r="CI76" s="110"/>
      <c r="CJ76" s="98"/>
      <c r="CK76" s="99" t="str">
        <f t="shared" si="495"/>
        <v/>
      </c>
      <c r="CL76" s="100" t="str">
        <f t="shared" si="496"/>
        <v/>
      </c>
      <c r="CM76" s="101" t="str">
        <f t="shared" si="497"/>
        <v/>
      </c>
      <c r="CN76" s="101" t="str">
        <f t="shared" si="498"/>
        <v/>
      </c>
      <c r="CO76" s="102" t="str">
        <f t="shared" si="499"/>
        <v/>
      </c>
      <c r="CP76" s="103" t="str">
        <f t="shared" si="500"/>
        <v/>
      </c>
      <c r="CQ76" s="104" t="str">
        <f t="shared" si="501"/>
        <v/>
      </c>
      <c r="CR76" s="105" t="str">
        <f t="shared" si="502"/>
        <v/>
      </c>
      <c r="CS76" s="106" t="str">
        <f t="shared" si="503"/>
        <v/>
      </c>
      <c r="CT76" s="110"/>
      <c r="CU76" s="110"/>
      <c r="CV76" s="98"/>
      <c r="CW76" s="99" t="str">
        <f t="shared" si="504"/>
        <v/>
      </c>
      <c r="CX76" s="100" t="str">
        <f t="shared" si="505"/>
        <v/>
      </c>
      <c r="CY76" s="101" t="str">
        <f t="shared" si="506"/>
        <v/>
      </c>
      <c r="CZ76" s="101" t="str">
        <f t="shared" si="507"/>
        <v/>
      </c>
      <c r="DA76" s="102" t="str">
        <f t="shared" si="508"/>
        <v/>
      </c>
      <c r="DB76" s="103" t="str">
        <f t="shared" si="509"/>
        <v/>
      </c>
      <c r="DC76" s="104" t="str">
        <f t="shared" si="510"/>
        <v/>
      </c>
      <c r="DD76" s="105" t="str">
        <f t="shared" si="511"/>
        <v/>
      </c>
      <c r="DE76" s="106" t="str">
        <f t="shared" si="512"/>
        <v/>
      </c>
      <c r="DF76" s="110"/>
      <c r="DG76" s="110"/>
      <c r="DH76" s="98"/>
      <c r="DI76" s="99" t="str">
        <f t="shared" si="513"/>
        <v/>
      </c>
      <c r="DJ76" s="100" t="str">
        <f t="shared" si="514"/>
        <v/>
      </c>
      <c r="DK76" s="101" t="str">
        <f t="shared" si="515"/>
        <v/>
      </c>
      <c r="DL76" s="101" t="str">
        <f t="shared" si="516"/>
        <v/>
      </c>
      <c r="DM76" s="102" t="str">
        <f t="shared" si="517"/>
        <v/>
      </c>
      <c r="DN76" s="103" t="str">
        <f t="shared" si="518"/>
        <v/>
      </c>
      <c r="DO76" s="104" t="str">
        <f t="shared" si="519"/>
        <v/>
      </c>
      <c r="DP76" s="105" t="str">
        <f t="shared" si="520"/>
        <v/>
      </c>
      <c r="DQ76" s="106" t="str">
        <f t="shared" si="521"/>
        <v/>
      </c>
      <c r="DR76" s="110"/>
      <c r="DS76" s="110"/>
      <c r="DT76" s="98"/>
      <c r="DU76" s="99" t="str">
        <f t="shared" si="522"/>
        <v/>
      </c>
      <c r="DV76" s="100" t="str">
        <f t="shared" si="523"/>
        <v/>
      </c>
      <c r="DW76" s="101" t="str">
        <f t="shared" si="524"/>
        <v/>
      </c>
      <c r="DX76" s="101" t="str">
        <f t="shared" si="525"/>
        <v/>
      </c>
      <c r="DY76" s="102" t="str">
        <f t="shared" si="526"/>
        <v/>
      </c>
      <c r="DZ76" s="103" t="str">
        <f t="shared" si="527"/>
        <v/>
      </c>
      <c r="EA76" s="104" t="str">
        <f t="shared" si="528"/>
        <v/>
      </c>
      <c r="EB76" s="105" t="str">
        <f t="shared" si="529"/>
        <v/>
      </c>
      <c r="EC76" s="106" t="str">
        <f t="shared" si="530"/>
        <v/>
      </c>
      <c r="ED76" s="110"/>
      <c r="EE76" s="110"/>
      <c r="EF76" s="98"/>
      <c r="EG76" s="99" t="str">
        <f t="shared" si="531"/>
        <v/>
      </c>
      <c r="EH76" s="100" t="str">
        <f t="shared" si="532"/>
        <v/>
      </c>
      <c r="EI76" s="101" t="str">
        <f t="shared" si="533"/>
        <v/>
      </c>
      <c r="EJ76" s="101" t="str">
        <f t="shared" si="534"/>
        <v/>
      </c>
      <c r="EK76" s="102" t="str">
        <f t="shared" si="535"/>
        <v/>
      </c>
      <c r="EL76" s="103" t="str">
        <f t="shared" si="536"/>
        <v/>
      </c>
      <c r="EM76" s="104" t="str">
        <f t="shared" si="537"/>
        <v/>
      </c>
      <c r="EN76" s="105" t="str">
        <f t="shared" si="538"/>
        <v/>
      </c>
      <c r="EO76" s="106" t="str">
        <f t="shared" si="539"/>
        <v/>
      </c>
      <c r="EP76" s="110"/>
      <c r="EQ76" s="110"/>
      <c r="ER76" s="98"/>
      <c r="ES76" s="99" t="str">
        <f t="shared" si="540"/>
        <v/>
      </c>
      <c r="ET76" s="100" t="str">
        <f t="shared" si="541"/>
        <v/>
      </c>
      <c r="EU76" s="101" t="str">
        <f t="shared" si="542"/>
        <v/>
      </c>
      <c r="EV76" s="101" t="str">
        <f t="shared" si="543"/>
        <v/>
      </c>
      <c r="EW76" s="102" t="str">
        <f t="shared" si="544"/>
        <v/>
      </c>
      <c r="EX76" s="103" t="str">
        <f t="shared" si="545"/>
        <v/>
      </c>
      <c r="EY76" s="104" t="str">
        <f t="shared" si="546"/>
        <v/>
      </c>
      <c r="EZ76" s="105" t="str">
        <f t="shared" si="547"/>
        <v/>
      </c>
      <c r="FA76" s="106" t="str">
        <f t="shared" si="548"/>
        <v/>
      </c>
      <c r="FB76" s="110"/>
      <c r="FC76" s="110"/>
      <c r="FD76" s="98"/>
      <c r="FE76" s="99" t="str">
        <f t="shared" si="549"/>
        <v/>
      </c>
      <c r="FF76" s="100" t="str">
        <f t="shared" si="550"/>
        <v/>
      </c>
      <c r="FG76" s="101" t="str">
        <f t="shared" si="551"/>
        <v/>
      </c>
      <c r="FH76" s="101" t="str">
        <f t="shared" si="552"/>
        <v/>
      </c>
      <c r="FI76" s="102" t="str">
        <f t="shared" si="553"/>
        <v/>
      </c>
      <c r="FJ76" s="103" t="str">
        <f t="shared" si="554"/>
        <v/>
      </c>
      <c r="FK76" s="104" t="str">
        <f t="shared" si="555"/>
        <v/>
      </c>
      <c r="FL76" s="105" t="str">
        <f t="shared" si="556"/>
        <v/>
      </c>
      <c r="FM76" s="106" t="str">
        <f t="shared" si="557"/>
        <v/>
      </c>
      <c r="FN76" s="110"/>
      <c r="FO76" s="110"/>
      <c r="FP76" s="98"/>
      <c r="FQ76" s="99" t="str">
        <f>IF(FU76="","",#REF!)</f>
        <v/>
      </c>
      <c r="FR76" s="100" t="str">
        <f t="shared" si="558"/>
        <v/>
      </c>
      <c r="FS76" s="101" t="str">
        <f t="shared" si="559"/>
        <v/>
      </c>
      <c r="FT76" s="101" t="str">
        <f t="shared" si="560"/>
        <v/>
      </c>
      <c r="FU76" s="102" t="str">
        <f t="shared" si="561"/>
        <v/>
      </c>
      <c r="FV76" s="103" t="str">
        <f t="shared" si="562"/>
        <v/>
      </c>
      <c r="FW76" s="104" t="str">
        <f t="shared" si="563"/>
        <v/>
      </c>
      <c r="FX76" s="105" t="str">
        <f t="shared" si="564"/>
        <v/>
      </c>
      <c r="FY76" s="106" t="str">
        <f t="shared" si="565"/>
        <v/>
      </c>
      <c r="FZ76" s="110"/>
      <c r="GA76" s="110"/>
      <c r="GB76" s="98"/>
      <c r="GC76" s="99" t="str">
        <f t="shared" si="566"/>
        <v/>
      </c>
      <c r="GD76" s="100" t="str">
        <f t="shared" si="567"/>
        <v/>
      </c>
      <c r="GE76" s="101" t="str">
        <f t="shared" si="568"/>
        <v/>
      </c>
      <c r="GF76" s="101" t="str">
        <f t="shared" si="569"/>
        <v/>
      </c>
      <c r="GG76" s="102" t="str">
        <f t="shared" si="570"/>
        <v/>
      </c>
      <c r="GH76" s="103" t="str">
        <f t="shared" si="571"/>
        <v/>
      </c>
      <c r="GI76" s="104" t="str">
        <f t="shared" si="572"/>
        <v/>
      </c>
      <c r="GJ76" s="105" t="str">
        <f t="shared" si="573"/>
        <v/>
      </c>
      <c r="GK76" s="106" t="str">
        <f t="shared" si="574"/>
        <v/>
      </c>
      <c r="GL76" s="110"/>
      <c r="GM76" s="110"/>
      <c r="GN76" s="98"/>
      <c r="GO76" s="99" t="str">
        <f t="shared" si="575"/>
        <v/>
      </c>
      <c r="GP76" s="100" t="str">
        <f t="shared" si="576"/>
        <v/>
      </c>
      <c r="GQ76" s="101" t="str">
        <f t="shared" si="577"/>
        <v/>
      </c>
      <c r="GR76" s="101" t="str">
        <f t="shared" si="578"/>
        <v/>
      </c>
      <c r="GS76" s="102" t="str">
        <f t="shared" si="579"/>
        <v/>
      </c>
      <c r="GT76" s="103" t="str">
        <f t="shared" si="580"/>
        <v/>
      </c>
      <c r="GU76" s="104" t="str">
        <f t="shared" si="581"/>
        <v/>
      </c>
      <c r="GV76" s="105" t="str">
        <f t="shared" si="582"/>
        <v/>
      </c>
      <c r="GW76" s="106" t="str">
        <f t="shared" si="583"/>
        <v/>
      </c>
      <c r="GX76" s="110"/>
      <c r="GY76" s="110"/>
      <c r="GZ76" s="98"/>
      <c r="HA76" s="99" t="str">
        <f t="shared" si="584"/>
        <v/>
      </c>
      <c r="HB76" s="100" t="str">
        <f t="shared" si="585"/>
        <v/>
      </c>
      <c r="HC76" s="101" t="str">
        <f t="shared" si="586"/>
        <v/>
      </c>
      <c r="HD76" s="101" t="str">
        <f t="shared" si="587"/>
        <v/>
      </c>
      <c r="HE76" s="102" t="str">
        <f t="shared" si="588"/>
        <v/>
      </c>
      <c r="HF76" s="103" t="str">
        <f t="shared" si="589"/>
        <v/>
      </c>
      <c r="HG76" s="104" t="str">
        <f t="shared" si="590"/>
        <v/>
      </c>
      <c r="HH76" s="105" t="str">
        <f t="shared" si="591"/>
        <v/>
      </c>
      <c r="HI76" s="106" t="str">
        <f t="shared" si="592"/>
        <v/>
      </c>
      <c r="HJ76" s="110"/>
      <c r="HK76" s="110"/>
      <c r="HL76" s="98"/>
      <c r="HM76" s="99" t="str">
        <f t="shared" si="593"/>
        <v/>
      </c>
      <c r="HN76" s="100" t="str">
        <f t="shared" si="594"/>
        <v/>
      </c>
      <c r="HO76" s="101" t="str">
        <f t="shared" si="595"/>
        <v/>
      </c>
      <c r="HP76" s="101" t="str">
        <f t="shared" si="596"/>
        <v/>
      </c>
      <c r="HQ76" s="102" t="str">
        <f t="shared" si="597"/>
        <v/>
      </c>
      <c r="HR76" s="103" t="str">
        <f t="shared" si="598"/>
        <v/>
      </c>
      <c r="HS76" s="104" t="str">
        <f t="shared" si="599"/>
        <v/>
      </c>
      <c r="HT76" s="105" t="str">
        <f t="shared" si="600"/>
        <v/>
      </c>
      <c r="HU76" s="106" t="str">
        <f t="shared" si="601"/>
        <v/>
      </c>
      <c r="HV76" s="110"/>
      <c r="HW76" s="110"/>
      <c r="HX76" s="98"/>
      <c r="HY76" s="99" t="str">
        <f t="shared" si="602"/>
        <v/>
      </c>
      <c r="HZ76" s="100" t="str">
        <f t="shared" si="603"/>
        <v/>
      </c>
      <c r="IA76" s="101" t="str">
        <f t="shared" si="604"/>
        <v/>
      </c>
      <c r="IB76" s="101" t="str">
        <f t="shared" si="605"/>
        <v/>
      </c>
      <c r="IC76" s="102" t="str">
        <f t="shared" si="606"/>
        <v/>
      </c>
      <c r="ID76" s="103" t="str">
        <f t="shared" si="607"/>
        <v/>
      </c>
      <c r="IE76" s="104" t="str">
        <f t="shared" si="608"/>
        <v/>
      </c>
      <c r="IF76" s="105" t="str">
        <f t="shared" si="609"/>
        <v/>
      </c>
      <c r="IG76" s="106" t="str">
        <f t="shared" si="610"/>
        <v/>
      </c>
      <c r="IH76" s="110"/>
      <c r="II76" s="110"/>
      <c r="IJ76" s="98"/>
      <c r="IK76" s="99" t="str">
        <f t="shared" si="611"/>
        <v/>
      </c>
      <c r="IL76" s="100" t="str">
        <f t="shared" si="612"/>
        <v/>
      </c>
      <c r="IM76" s="101" t="str">
        <f t="shared" si="613"/>
        <v/>
      </c>
      <c r="IN76" s="101" t="str">
        <f t="shared" si="614"/>
        <v/>
      </c>
      <c r="IO76" s="102" t="str">
        <f t="shared" si="615"/>
        <v/>
      </c>
      <c r="IP76" s="103" t="str">
        <f t="shared" si="616"/>
        <v/>
      </c>
      <c r="IQ76" s="104" t="str">
        <f t="shared" si="617"/>
        <v/>
      </c>
      <c r="IR76" s="105" t="str">
        <f t="shared" si="618"/>
        <v/>
      </c>
      <c r="IS76" s="106" t="str">
        <f t="shared" si="619"/>
        <v/>
      </c>
      <c r="IT76" s="110"/>
      <c r="IU76" s="110"/>
      <c r="IV76" s="98"/>
      <c r="IW76" s="99" t="str">
        <f t="shared" si="620"/>
        <v/>
      </c>
      <c r="IX76" s="100" t="str">
        <f t="shared" si="621"/>
        <v/>
      </c>
      <c r="IY76" s="101" t="str">
        <f t="shared" si="622"/>
        <v/>
      </c>
      <c r="IZ76" s="101" t="str">
        <f t="shared" si="623"/>
        <v/>
      </c>
      <c r="JA76" s="102" t="str">
        <f t="shared" si="624"/>
        <v/>
      </c>
      <c r="JB76" s="103" t="str">
        <f t="shared" si="625"/>
        <v/>
      </c>
      <c r="JC76" s="104" t="str">
        <f t="shared" si="626"/>
        <v/>
      </c>
      <c r="JD76" s="105" t="str">
        <f t="shared" si="627"/>
        <v/>
      </c>
      <c r="JE76" s="106" t="str">
        <f t="shared" si="628"/>
        <v/>
      </c>
      <c r="JF76" s="110"/>
      <c r="JG76" s="110"/>
      <c r="JH76" s="98"/>
      <c r="JI76" s="99" t="str">
        <f t="shared" si="629"/>
        <v/>
      </c>
      <c r="JJ76" s="100" t="str">
        <f t="shared" si="630"/>
        <v/>
      </c>
      <c r="JK76" s="101" t="str">
        <f t="shared" si="631"/>
        <v/>
      </c>
      <c r="JL76" s="101" t="str">
        <f t="shared" si="632"/>
        <v/>
      </c>
      <c r="JM76" s="102" t="str">
        <f t="shared" si="633"/>
        <v/>
      </c>
      <c r="JN76" s="103" t="str">
        <f t="shared" si="634"/>
        <v/>
      </c>
      <c r="JO76" s="104" t="str">
        <f t="shared" si="635"/>
        <v/>
      </c>
      <c r="JP76" s="105" t="str">
        <f t="shared" si="636"/>
        <v/>
      </c>
      <c r="JQ76" s="106" t="str">
        <f t="shared" si="637"/>
        <v/>
      </c>
      <c r="JR76" s="110"/>
      <c r="JS76" s="110"/>
      <c r="JT76" s="98"/>
      <c r="JU76" s="99" t="str">
        <f t="shared" si="638"/>
        <v/>
      </c>
      <c r="JV76" s="100" t="str">
        <f t="shared" si="639"/>
        <v/>
      </c>
      <c r="JW76" s="101" t="str">
        <f t="shared" si="640"/>
        <v/>
      </c>
      <c r="JX76" s="101" t="str">
        <f t="shared" si="641"/>
        <v/>
      </c>
      <c r="JY76" s="102" t="str">
        <f t="shared" si="642"/>
        <v/>
      </c>
      <c r="JZ76" s="103" t="str">
        <f t="shared" si="643"/>
        <v/>
      </c>
      <c r="KA76" s="104" t="str">
        <f t="shared" si="644"/>
        <v/>
      </c>
      <c r="KB76" s="105" t="str">
        <f t="shared" si="645"/>
        <v/>
      </c>
      <c r="KC76" s="106" t="str">
        <f t="shared" si="646"/>
        <v/>
      </c>
      <c r="KD76" s="110"/>
      <c r="KE76" s="110"/>
      <c r="KF76" s="98"/>
    </row>
    <row r="77" spans="1:292" ht="13.5" customHeight="1" x14ac:dyDescent="0.25">
      <c r="A77" s="16"/>
      <c r="B77" s="98" t="s">
        <v>1062</v>
      </c>
      <c r="C77" s="98"/>
      <c r="E77" s="99"/>
      <c r="F77" s="100"/>
      <c r="G77" s="101"/>
      <c r="H77" s="101"/>
      <c r="I77" s="102"/>
      <c r="J77" s="103"/>
      <c r="K77" s="104"/>
      <c r="L77" s="105"/>
      <c r="M77" s="106"/>
      <c r="N77" s="110"/>
      <c r="O77" s="110"/>
      <c r="P77" s="98"/>
      <c r="Q77" s="99"/>
      <c r="R77" s="100"/>
      <c r="S77" s="101"/>
      <c r="T77" s="101"/>
      <c r="U77" s="102"/>
      <c r="V77" s="103"/>
      <c r="W77" s="104"/>
      <c r="X77" s="105"/>
      <c r="Y77" s="106"/>
      <c r="Z77" s="110"/>
      <c r="AA77" s="110"/>
      <c r="AB77" s="98"/>
      <c r="AC77" s="99"/>
      <c r="AD77" s="100"/>
      <c r="AE77" s="101"/>
      <c r="AF77" s="101"/>
      <c r="AG77" s="102"/>
      <c r="AH77" s="103"/>
      <c r="AI77" s="104"/>
      <c r="AJ77" s="105"/>
      <c r="AK77" s="106"/>
      <c r="AM77" s="98"/>
      <c r="AN77" s="98"/>
      <c r="AO77" s="99"/>
      <c r="AP77" s="100"/>
      <c r="AQ77" s="101"/>
      <c r="AR77" s="101"/>
      <c r="AS77" s="102"/>
      <c r="AT77" s="103"/>
      <c r="AU77" s="104"/>
      <c r="AV77" s="105"/>
      <c r="AW77" s="106"/>
      <c r="AX77" s="110"/>
      <c r="AY77" s="110"/>
      <c r="AZ77" s="98"/>
      <c r="BA77" s="99">
        <f t="shared" si="235"/>
        <v>45291</v>
      </c>
      <c r="BB77" s="100" t="str">
        <f t="shared" si="236"/>
        <v>Varadkar II</v>
      </c>
      <c r="BC77" s="101">
        <f t="shared" si="237"/>
        <v>44912</v>
      </c>
      <c r="BD77" s="101">
        <f t="shared" si="238"/>
        <v>45291</v>
      </c>
      <c r="BE77" s="102" t="str">
        <f t="shared" si="239"/>
        <v>Heather Humphreys</v>
      </c>
      <c r="BF77" s="103" t="str">
        <f t="shared" si="240"/>
        <v>1964</v>
      </c>
      <c r="BG77" s="104" t="str">
        <f t="shared" si="241"/>
        <v>female</v>
      </c>
      <c r="BH77" s="105" t="str">
        <f t="shared" si="242"/>
        <v>ie_fg01</v>
      </c>
      <c r="BI77" s="106" t="str">
        <f t="shared" si="243"/>
        <v>Humphreys_Heather_1964</v>
      </c>
      <c r="BJ77" s="110"/>
      <c r="BK77" s="110"/>
      <c r="BL77" s="229" t="s">
        <v>999</v>
      </c>
      <c r="BM77" s="99"/>
      <c r="BN77" s="100"/>
      <c r="BO77" s="101"/>
      <c r="BP77" s="101"/>
      <c r="BQ77" s="102"/>
      <c r="BR77" s="103"/>
      <c r="BS77" s="104"/>
      <c r="BT77" s="105"/>
      <c r="BU77" s="106"/>
      <c r="BV77" s="110"/>
      <c r="BW77" s="110"/>
      <c r="BX77" s="98"/>
      <c r="BY77" s="99"/>
      <c r="BZ77" s="100"/>
      <c r="CA77" s="101"/>
      <c r="CB77" s="101"/>
      <c r="CC77" s="102"/>
      <c r="CD77" s="103"/>
      <c r="CE77" s="104"/>
      <c r="CF77" s="105"/>
      <c r="CG77" s="106"/>
      <c r="CH77" s="110"/>
      <c r="CI77" s="110"/>
      <c r="CJ77" s="98"/>
      <c r="CK77" s="99"/>
      <c r="CL77" s="100"/>
      <c r="CM77" s="101"/>
      <c r="CN77" s="101"/>
      <c r="CO77" s="102"/>
      <c r="CP77" s="103"/>
      <c r="CQ77" s="104"/>
      <c r="CR77" s="105"/>
      <c r="CS77" s="106"/>
      <c r="CT77" s="110"/>
      <c r="CU77" s="110"/>
      <c r="CV77" s="98"/>
      <c r="CW77" s="99"/>
      <c r="CX77" s="100"/>
      <c r="CY77" s="101"/>
      <c r="CZ77" s="101"/>
      <c r="DA77" s="102"/>
      <c r="DB77" s="103"/>
      <c r="DC77" s="104"/>
      <c r="DD77" s="105"/>
      <c r="DE77" s="106"/>
      <c r="DF77" s="110"/>
      <c r="DG77" s="110"/>
      <c r="DH77" s="98"/>
      <c r="DI77" s="99"/>
      <c r="DJ77" s="100"/>
      <c r="DK77" s="101"/>
      <c r="DL77" s="101"/>
      <c r="DM77" s="102"/>
      <c r="DN77" s="103"/>
      <c r="DO77" s="104"/>
      <c r="DP77" s="105"/>
      <c r="DQ77" s="106"/>
      <c r="DR77" s="110"/>
      <c r="DS77" s="110"/>
      <c r="DT77" s="98"/>
      <c r="DU77" s="99"/>
      <c r="DV77" s="100"/>
      <c r="DW77" s="101"/>
      <c r="DX77" s="101"/>
      <c r="DY77" s="102"/>
      <c r="DZ77" s="103"/>
      <c r="EA77" s="104"/>
      <c r="EB77" s="105"/>
      <c r="EC77" s="106"/>
      <c r="ED77" s="110"/>
      <c r="EE77" s="110"/>
      <c r="EF77" s="98"/>
      <c r="EG77" s="99"/>
      <c r="EH77" s="100"/>
      <c r="EI77" s="101"/>
      <c r="EJ77" s="101"/>
      <c r="EK77" s="102"/>
      <c r="EL77" s="103"/>
      <c r="EM77" s="104"/>
      <c r="EN77" s="105"/>
      <c r="EO77" s="106"/>
      <c r="EP77" s="110"/>
      <c r="EQ77" s="110"/>
      <c r="ER77" s="98"/>
      <c r="ES77" s="99"/>
      <c r="ET77" s="100"/>
      <c r="EU77" s="101"/>
      <c r="EV77" s="101"/>
      <c r="EW77" s="102"/>
      <c r="EX77" s="103"/>
      <c r="EY77" s="104"/>
      <c r="EZ77" s="105"/>
      <c r="FA77" s="106"/>
      <c r="FB77" s="110"/>
      <c r="FC77" s="110"/>
      <c r="FD77" s="98"/>
      <c r="FE77" s="99"/>
      <c r="FF77" s="100"/>
      <c r="FG77" s="101"/>
      <c r="FH77" s="101"/>
      <c r="FI77" s="102"/>
      <c r="FJ77" s="103"/>
      <c r="FK77" s="104"/>
      <c r="FL77" s="105"/>
      <c r="FM77" s="106"/>
      <c r="FN77" s="110"/>
      <c r="FO77" s="110"/>
      <c r="FP77" s="98"/>
      <c r="FQ77" s="99"/>
      <c r="FR77" s="100"/>
      <c r="FS77" s="101"/>
      <c r="FT77" s="101"/>
      <c r="FU77" s="102"/>
      <c r="FV77" s="103"/>
      <c r="FW77" s="104"/>
      <c r="FX77" s="105"/>
      <c r="FY77" s="106"/>
      <c r="FZ77" s="110"/>
      <c r="GA77" s="110"/>
      <c r="GB77" s="98"/>
      <c r="GC77" s="99"/>
      <c r="GD77" s="100"/>
      <c r="GE77" s="101"/>
      <c r="GF77" s="101"/>
      <c r="GG77" s="102"/>
      <c r="GH77" s="103"/>
      <c r="GI77" s="104"/>
      <c r="GJ77" s="105"/>
      <c r="GK77" s="106"/>
      <c r="GL77" s="110"/>
      <c r="GM77" s="110"/>
      <c r="GN77" s="98"/>
      <c r="GO77" s="99"/>
      <c r="GP77" s="100"/>
      <c r="GQ77" s="101"/>
      <c r="GR77" s="101"/>
      <c r="GS77" s="102"/>
      <c r="GT77" s="103"/>
      <c r="GU77" s="104"/>
      <c r="GV77" s="105"/>
      <c r="GW77" s="106"/>
      <c r="GX77" s="110"/>
      <c r="GY77" s="110"/>
      <c r="GZ77" s="98"/>
      <c r="HA77" s="99"/>
      <c r="HB77" s="100"/>
      <c r="HC77" s="101"/>
      <c r="HD77" s="101"/>
      <c r="HE77" s="102"/>
      <c r="HF77" s="103"/>
      <c r="HG77" s="104"/>
      <c r="HH77" s="105"/>
      <c r="HI77" s="106"/>
      <c r="HJ77" s="110"/>
      <c r="HK77" s="110"/>
      <c r="HL77" s="98"/>
      <c r="HM77" s="99"/>
      <c r="HN77" s="100"/>
      <c r="HO77" s="101"/>
      <c r="HP77" s="101"/>
      <c r="HQ77" s="102"/>
      <c r="HR77" s="103"/>
      <c r="HS77" s="104"/>
      <c r="HT77" s="105"/>
      <c r="HU77" s="106"/>
      <c r="HV77" s="110"/>
      <c r="HW77" s="110"/>
      <c r="HX77" s="98"/>
      <c r="HY77" s="99"/>
      <c r="HZ77" s="100"/>
      <c r="IA77" s="101"/>
      <c r="IB77" s="101"/>
      <c r="IC77" s="102"/>
      <c r="ID77" s="103"/>
      <c r="IE77" s="104"/>
      <c r="IF77" s="105"/>
      <c r="IG77" s="106"/>
      <c r="IH77" s="110"/>
      <c r="II77" s="110"/>
      <c r="IJ77" s="98"/>
      <c r="IK77" s="99"/>
      <c r="IL77" s="100"/>
      <c r="IM77" s="101"/>
      <c r="IN77" s="101"/>
      <c r="IO77" s="102"/>
      <c r="IP77" s="103"/>
      <c r="IQ77" s="104"/>
      <c r="IR77" s="105"/>
      <c r="IS77" s="106"/>
      <c r="IT77" s="110"/>
      <c r="IU77" s="110"/>
      <c r="IV77" s="98"/>
      <c r="IW77" s="99"/>
      <c r="IX77" s="100"/>
      <c r="IY77" s="101"/>
      <c r="IZ77" s="101"/>
      <c r="JA77" s="102"/>
      <c r="JB77" s="103"/>
      <c r="JC77" s="104"/>
      <c r="JD77" s="105"/>
      <c r="JE77" s="106"/>
      <c r="JF77" s="110"/>
      <c r="JG77" s="110"/>
      <c r="JH77" s="98"/>
      <c r="JI77" s="99"/>
      <c r="JJ77" s="100"/>
      <c r="JK77" s="101"/>
      <c r="JL77" s="101"/>
      <c r="JM77" s="102"/>
      <c r="JN77" s="103"/>
      <c r="JO77" s="104"/>
      <c r="JP77" s="105"/>
      <c r="JQ77" s="106"/>
      <c r="JR77" s="110"/>
      <c r="JS77" s="110"/>
      <c r="JT77" s="98"/>
      <c r="JU77" s="99"/>
      <c r="JV77" s="100"/>
      <c r="JW77" s="101"/>
      <c r="JX77" s="101"/>
      <c r="JY77" s="102"/>
      <c r="JZ77" s="103"/>
      <c r="KA77" s="104"/>
      <c r="KB77" s="105"/>
      <c r="KC77" s="106"/>
      <c r="KD77" s="110"/>
      <c r="KE77" s="110"/>
      <c r="KF77" s="98"/>
    </row>
    <row r="78" spans="1:292" ht="13.5" customHeight="1" x14ac:dyDescent="0.25">
      <c r="A78" s="16"/>
      <c r="B78" s="98" t="s">
        <v>687</v>
      </c>
      <c r="D78" s="229"/>
      <c r="E78" s="99" t="str">
        <f t="shared" si="253"/>
        <v/>
      </c>
      <c r="F78" s="100" t="str">
        <f t="shared" si="254"/>
        <v/>
      </c>
      <c r="G78" s="101" t="str">
        <f t="shared" si="456"/>
        <v/>
      </c>
      <c r="H78" s="101" t="str">
        <f t="shared" si="455"/>
        <v/>
      </c>
      <c r="I78" s="102" t="str">
        <f t="shared" si="255"/>
        <v/>
      </c>
      <c r="J78" s="103" t="str">
        <f t="shared" si="256"/>
        <v/>
      </c>
      <c r="K78" s="104" t="str">
        <f t="shared" si="257"/>
        <v/>
      </c>
      <c r="L78" s="105" t="str">
        <f t="shared" si="264"/>
        <v/>
      </c>
      <c r="M78" s="106" t="str">
        <f t="shared" si="258"/>
        <v/>
      </c>
      <c r="O78" s="98"/>
      <c r="P78" s="229"/>
      <c r="Q78" s="99" t="str">
        <f t="shared" si="457"/>
        <v/>
      </c>
      <c r="R78" s="100" t="str">
        <f t="shared" si="458"/>
        <v/>
      </c>
      <c r="S78" s="101" t="str">
        <f t="shared" si="459"/>
        <v/>
      </c>
      <c r="T78" s="101" t="str">
        <f t="shared" si="460"/>
        <v/>
      </c>
      <c r="U78" s="102" t="str">
        <f t="shared" si="461"/>
        <v/>
      </c>
      <c r="V78" s="103" t="str">
        <f t="shared" si="462"/>
        <v/>
      </c>
      <c r="W78" s="104" t="str">
        <f t="shared" si="463"/>
        <v/>
      </c>
      <c r="X78" s="105" t="str">
        <f t="shared" si="249"/>
        <v/>
      </c>
      <c r="Y78" s="106" t="str">
        <f t="shared" si="464"/>
        <v/>
      </c>
      <c r="AA78" s="98"/>
      <c r="AB78" s="98"/>
      <c r="AC78" s="99" t="str">
        <f t="shared" si="465"/>
        <v/>
      </c>
      <c r="AD78" s="100" t="str">
        <f t="shared" si="466"/>
        <v/>
      </c>
      <c r="AE78" s="101" t="str">
        <f t="shared" si="467"/>
        <v/>
      </c>
      <c r="AF78" s="101" t="str">
        <f t="shared" si="468"/>
        <v/>
      </c>
      <c r="AG78" s="102" t="str">
        <f t="shared" si="250"/>
        <v/>
      </c>
      <c r="AH78" s="103" t="str">
        <f t="shared" si="469"/>
        <v/>
      </c>
      <c r="AI78" s="104" t="str">
        <f t="shared" si="470"/>
        <v/>
      </c>
      <c r="AJ78" s="105" t="str">
        <f t="shared" si="251"/>
        <v/>
      </c>
      <c r="AK78" s="106" t="str">
        <f t="shared" si="252"/>
        <v/>
      </c>
      <c r="AM78" s="98"/>
      <c r="AN78" s="98"/>
      <c r="AO78" s="99" t="str">
        <f t="shared" si="12"/>
        <v/>
      </c>
      <c r="AP78" s="100" t="str">
        <f t="shared" si="471"/>
        <v/>
      </c>
      <c r="AQ78" s="101" t="str">
        <f t="shared" si="13"/>
        <v/>
      </c>
      <c r="AR78" s="101" t="str">
        <f t="shared" si="14"/>
        <v/>
      </c>
      <c r="AS78" s="102" t="str">
        <f t="shared" si="472"/>
        <v/>
      </c>
      <c r="AT78" s="103" t="str">
        <f t="shared" si="473"/>
        <v/>
      </c>
      <c r="AU78" s="104" t="str">
        <f t="shared" si="474"/>
        <v/>
      </c>
      <c r="AV78" s="105" t="str">
        <f t="shared" si="475"/>
        <v/>
      </c>
      <c r="AW78" s="106" t="str">
        <f t="shared" si="476"/>
        <v/>
      </c>
      <c r="AY78" s="98"/>
      <c r="AZ78" s="98"/>
      <c r="BA78" s="99" t="str">
        <f t="shared" si="235"/>
        <v/>
      </c>
      <c r="BB78" s="100" t="str">
        <f t="shared" si="236"/>
        <v/>
      </c>
      <c r="BC78" s="101" t="str">
        <f t="shared" si="237"/>
        <v/>
      </c>
      <c r="BD78" s="101" t="str">
        <f t="shared" si="238"/>
        <v/>
      </c>
      <c r="BE78" s="102" t="str">
        <f t="shared" si="239"/>
        <v/>
      </c>
      <c r="BF78" s="103" t="str">
        <f t="shared" si="240"/>
        <v/>
      </c>
      <c r="BG78" s="104" t="str">
        <f t="shared" si="241"/>
        <v/>
      </c>
      <c r="BH78" s="105" t="str">
        <f t="shared" si="242"/>
        <v/>
      </c>
      <c r="BI78" s="106" t="str">
        <f t="shared" si="243"/>
        <v/>
      </c>
      <c r="BK78" s="98"/>
      <c r="BL78" s="98"/>
      <c r="BM78" s="99" t="str">
        <f t="shared" si="477"/>
        <v/>
      </c>
      <c r="BN78" s="100" t="str">
        <f t="shared" si="478"/>
        <v/>
      </c>
      <c r="BO78" s="101" t="str">
        <f t="shared" si="479"/>
        <v/>
      </c>
      <c r="BP78" s="101" t="str">
        <f t="shared" si="480"/>
        <v/>
      </c>
      <c r="BQ78" s="102" t="str">
        <f t="shared" si="481"/>
        <v/>
      </c>
      <c r="BR78" s="103" t="str">
        <f t="shared" si="482"/>
        <v/>
      </c>
      <c r="BS78" s="104" t="str">
        <f t="shared" si="483"/>
        <v/>
      </c>
      <c r="BT78" s="105" t="str">
        <f t="shared" si="484"/>
        <v/>
      </c>
      <c r="BU78" s="106" t="str">
        <f t="shared" si="485"/>
        <v/>
      </c>
      <c r="BW78" s="98"/>
      <c r="BX78" s="98"/>
      <c r="BY78" s="99" t="str">
        <f t="shared" si="486"/>
        <v/>
      </c>
      <c r="BZ78" s="100" t="str">
        <f t="shared" si="487"/>
        <v/>
      </c>
      <c r="CA78" s="101" t="str">
        <f t="shared" si="488"/>
        <v/>
      </c>
      <c r="CB78" s="101" t="str">
        <f t="shared" si="489"/>
        <v/>
      </c>
      <c r="CC78" s="102" t="str">
        <f t="shared" si="490"/>
        <v/>
      </c>
      <c r="CD78" s="103" t="str">
        <f t="shared" si="491"/>
        <v/>
      </c>
      <c r="CE78" s="104" t="str">
        <f t="shared" si="492"/>
        <v/>
      </c>
      <c r="CF78" s="105" t="str">
        <f t="shared" si="493"/>
        <v/>
      </c>
      <c r="CG78" s="106" t="str">
        <f t="shared" si="494"/>
        <v/>
      </c>
      <c r="CI78" s="98"/>
      <c r="CJ78" s="98"/>
      <c r="CK78" s="99" t="str">
        <f t="shared" si="495"/>
        <v/>
      </c>
      <c r="CL78" s="100" t="str">
        <f t="shared" si="496"/>
        <v/>
      </c>
      <c r="CM78" s="101" t="str">
        <f t="shared" si="497"/>
        <v/>
      </c>
      <c r="CN78" s="101" t="str">
        <f t="shared" si="498"/>
        <v/>
      </c>
      <c r="CO78" s="102" t="str">
        <f t="shared" si="499"/>
        <v/>
      </c>
      <c r="CP78" s="103" t="str">
        <f t="shared" si="500"/>
        <v/>
      </c>
      <c r="CQ78" s="104" t="str">
        <f t="shared" si="501"/>
        <v/>
      </c>
      <c r="CR78" s="105" t="str">
        <f t="shared" si="502"/>
        <v/>
      </c>
      <c r="CS78" s="106" t="str">
        <f t="shared" si="503"/>
        <v/>
      </c>
      <c r="CU78" s="98"/>
      <c r="CV78" s="98"/>
      <c r="CW78" s="99" t="str">
        <f t="shared" si="504"/>
        <v/>
      </c>
      <c r="CX78" s="100" t="str">
        <f t="shared" si="505"/>
        <v/>
      </c>
      <c r="CY78" s="101" t="str">
        <f t="shared" si="506"/>
        <v/>
      </c>
      <c r="CZ78" s="101" t="str">
        <f t="shared" si="507"/>
        <v/>
      </c>
      <c r="DA78" s="102" t="str">
        <f t="shared" si="508"/>
        <v/>
      </c>
      <c r="DB78" s="103" t="str">
        <f t="shared" si="509"/>
        <v/>
      </c>
      <c r="DC78" s="104" t="str">
        <f t="shared" si="510"/>
        <v/>
      </c>
      <c r="DD78" s="105" t="str">
        <f t="shared" si="511"/>
        <v/>
      </c>
      <c r="DE78" s="106" t="str">
        <f t="shared" si="512"/>
        <v/>
      </c>
      <c r="DG78" s="98"/>
      <c r="DH78" s="98"/>
      <c r="DI78" s="99" t="str">
        <f t="shared" si="513"/>
        <v/>
      </c>
      <c r="DJ78" s="100" t="str">
        <f t="shared" si="514"/>
        <v/>
      </c>
      <c r="DK78" s="101" t="str">
        <f t="shared" si="515"/>
        <v/>
      </c>
      <c r="DL78" s="101" t="str">
        <f t="shared" si="516"/>
        <v/>
      </c>
      <c r="DM78" s="102" t="str">
        <f t="shared" si="517"/>
        <v/>
      </c>
      <c r="DN78" s="103" t="str">
        <f t="shared" si="518"/>
        <v/>
      </c>
      <c r="DO78" s="104" t="str">
        <f t="shared" si="519"/>
        <v/>
      </c>
      <c r="DP78" s="105" t="str">
        <f t="shared" si="520"/>
        <v/>
      </c>
      <c r="DQ78" s="106" t="str">
        <f t="shared" si="521"/>
        <v/>
      </c>
      <c r="DS78" s="98"/>
      <c r="DT78" s="98"/>
      <c r="DU78" s="99" t="str">
        <f t="shared" si="522"/>
        <v/>
      </c>
      <c r="DV78" s="100" t="str">
        <f t="shared" si="523"/>
        <v/>
      </c>
      <c r="DW78" s="101" t="str">
        <f t="shared" si="524"/>
        <v/>
      </c>
      <c r="DX78" s="101" t="str">
        <f t="shared" si="525"/>
        <v/>
      </c>
      <c r="DY78" s="102" t="str">
        <f t="shared" si="526"/>
        <v/>
      </c>
      <c r="DZ78" s="103" t="str">
        <f t="shared" si="527"/>
        <v/>
      </c>
      <c r="EA78" s="104" t="str">
        <f t="shared" si="528"/>
        <v/>
      </c>
      <c r="EB78" s="105" t="str">
        <f t="shared" si="529"/>
        <v/>
      </c>
      <c r="EC78" s="106" t="str">
        <f t="shared" si="530"/>
        <v/>
      </c>
      <c r="EE78" s="98"/>
      <c r="EF78" s="98"/>
      <c r="EG78" s="99" t="str">
        <f t="shared" si="531"/>
        <v/>
      </c>
      <c r="EH78" s="100" t="str">
        <f t="shared" si="532"/>
        <v/>
      </c>
      <c r="EI78" s="101" t="str">
        <f t="shared" si="533"/>
        <v/>
      </c>
      <c r="EJ78" s="101" t="str">
        <f t="shared" si="534"/>
        <v/>
      </c>
      <c r="EK78" s="102" t="str">
        <f t="shared" si="535"/>
        <v/>
      </c>
      <c r="EL78" s="103" t="str">
        <f t="shared" si="536"/>
        <v/>
      </c>
      <c r="EM78" s="104" t="str">
        <f t="shared" si="537"/>
        <v/>
      </c>
      <c r="EN78" s="105" t="str">
        <f t="shared" si="538"/>
        <v/>
      </c>
      <c r="EO78" s="106" t="str">
        <f t="shared" si="539"/>
        <v/>
      </c>
      <c r="EQ78" s="98"/>
      <c r="ER78" s="98"/>
      <c r="ES78" s="99" t="str">
        <f t="shared" si="540"/>
        <v/>
      </c>
      <c r="ET78" s="100" t="str">
        <f t="shared" si="541"/>
        <v/>
      </c>
      <c r="EU78" s="101" t="str">
        <f t="shared" si="542"/>
        <v/>
      </c>
      <c r="EV78" s="101" t="str">
        <f t="shared" si="543"/>
        <v/>
      </c>
      <c r="EW78" s="102" t="str">
        <f t="shared" si="544"/>
        <v/>
      </c>
      <c r="EX78" s="103" t="str">
        <f t="shared" si="545"/>
        <v/>
      </c>
      <c r="EY78" s="104" t="str">
        <f t="shared" si="546"/>
        <v/>
      </c>
      <c r="EZ78" s="105" t="str">
        <f t="shared" si="547"/>
        <v/>
      </c>
      <c r="FA78" s="106" t="str">
        <f t="shared" si="548"/>
        <v/>
      </c>
      <c r="FC78" s="98"/>
      <c r="FD78" s="98"/>
      <c r="FE78" s="99" t="str">
        <f t="shared" si="549"/>
        <v/>
      </c>
      <c r="FF78" s="100" t="str">
        <f t="shared" si="550"/>
        <v/>
      </c>
      <c r="FG78" s="101" t="str">
        <f t="shared" si="551"/>
        <v/>
      </c>
      <c r="FH78" s="101" t="str">
        <f t="shared" si="552"/>
        <v/>
      </c>
      <c r="FI78" s="102" t="str">
        <f t="shared" si="553"/>
        <v/>
      </c>
      <c r="FJ78" s="103" t="str">
        <f t="shared" si="554"/>
        <v/>
      </c>
      <c r="FK78" s="104" t="str">
        <f t="shared" si="555"/>
        <v/>
      </c>
      <c r="FL78" s="105" t="str">
        <f t="shared" si="556"/>
        <v/>
      </c>
      <c r="FM78" s="106" t="str">
        <f t="shared" si="557"/>
        <v/>
      </c>
      <c r="FO78" s="98"/>
      <c r="FP78" s="98"/>
      <c r="FQ78" s="99" t="str">
        <f>IF(FU78="","",#REF!)</f>
        <v/>
      </c>
      <c r="FR78" s="100" t="str">
        <f t="shared" si="558"/>
        <v/>
      </c>
      <c r="FS78" s="101" t="str">
        <f t="shared" si="559"/>
        <v/>
      </c>
      <c r="FT78" s="101" t="str">
        <f t="shared" si="560"/>
        <v/>
      </c>
      <c r="FU78" s="102" t="str">
        <f t="shared" si="561"/>
        <v/>
      </c>
      <c r="FV78" s="103" t="str">
        <f t="shared" si="562"/>
        <v/>
      </c>
      <c r="FW78" s="104" t="str">
        <f t="shared" si="563"/>
        <v/>
      </c>
      <c r="FX78" s="105" t="str">
        <f t="shared" si="564"/>
        <v/>
      </c>
      <c r="FY78" s="106" t="str">
        <f t="shared" si="565"/>
        <v/>
      </c>
      <c r="GA78" s="98"/>
      <c r="GB78" s="98"/>
      <c r="GC78" s="99" t="str">
        <f t="shared" si="566"/>
        <v/>
      </c>
      <c r="GD78" s="100" t="str">
        <f t="shared" si="567"/>
        <v/>
      </c>
      <c r="GE78" s="101" t="str">
        <f t="shared" si="568"/>
        <v/>
      </c>
      <c r="GF78" s="101" t="str">
        <f t="shared" si="569"/>
        <v/>
      </c>
      <c r="GG78" s="102" t="str">
        <f t="shared" si="570"/>
        <v/>
      </c>
      <c r="GH78" s="103" t="str">
        <f t="shared" si="571"/>
        <v/>
      </c>
      <c r="GI78" s="104" t="str">
        <f t="shared" si="572"/>
        <v/>
      </c>
      <c r="GJ78" s="105" t="str">
        <f t="shared" si="573"/>
        <v/>
      </c>
      <c r="GK78" s="106" t="str">
        <f t="shared" si="574"/>
        <v/>
      </c>
      <c r="GM78" s="98"/>
      <c r="GN78" s="98"/>
      <c r="GO78" s="99" t="str">
        <f t="shared" si="575"/>
        <v/>
      </c>
      <c r="GP78" s="100" t="str">
        <f t="shared" si="576"/>
        <v/>
      </c>
      <c r="GQ78" s="101" t="str">
        <f t="shared" si="577"/>
        <v/>
      </c>
      <c r="GR78" s="101" t="str">
        <f t="shared" si="578"/>
        <v/>
      </c>
      <c r="GS78" s="102" t="str">
        <f t="shared" si="579"/>
        <v/>
      </c>
      <c r="GT78" s="103" t="str">
        <f t="shared" si="580"/>
        <v/>
      </c>
      <c r="GU78" s="104" t="str">
        <f t="shared" si="581"/>
        <v/>
      </c>
      <c r="GV78" s="105" t="str">
        <f t="shared" si="582"/>
        <v/>
      </c>
      <c r="GW78" s="106" t="str">
        <f t="shared" si="583"/>
        <v/>
      </c>
      <c r="GY78" s="98"/>
      <c r="GZ78" s="98"/>
      <c r="HA78" s="99" t="str">
        <f t="shared" si="584"/>
        <v/>
      </c>
      <c r="HB78" s="100" t="str">
        <f t="shared" si="585"/>
        <v/>
      </c>
      <c r="HC78" s="101" t="str">
        <f t="shared" si="586"/>
        <v/>
      </c>
      <c r="HD78" s="101" t="str">
        <f t="shared" si="587"/>
        <v/>
      </c>
      <c r="HE78" s="102" t="str">
        <f t="shared" si="588"/>
        <v/>
      </c>
      <c r="HF78" s="103" t="str">
        <f t="shared" si="589"/>
        <v/>
      </c>
      <c r="HG78" s="104" t="str">
        <f t="shared" si="590"/>
        <v/>
      </c>
      <c r="HH78" s="105" t="str">
        <f t="shared" si="591"/>
        <v/>
      </c>
      <c r="HI78" s="106" t="str">
        <f t="shared" si="592"/>
        <v/>
      </c>
      <c r="HK78" s="98"/>
      <c r="HL78" s="98" t="s">
        <v>291</v>
      </c>
      <c r="HM78" s="99" t="str">
        <f t="shared" si="593"/>
        <v/>
      </c>
      <c r="HN78" s="100" t="str">
        <f t="shared" si="594"/>
        <v/>
      </c>
      <c r="HO78" s="101" t="str">
        <f t="shared" si="595"/>
        <v/>
      </c>
      <c r="HP78" s="101" t="str">
        <f t="shared" si="596"/>
        <v/>
      </c>
      <c r="HQ78" s="102" t="str">
        <f t="shared" si="597"/>
        <v/>
      </c>
      <c r="HR78" s="103" t="str">
        <f t="shared" si="598"/>
        <v/>
      </c>
      <c r="HS78" s="104" t="str">
        <f t="shared" si="599"/>
        <v/>
      </c>
      <c r="HT78" s="105" t="str">
        <f t="shared" si="600"/>
        <v/>
      </c>
      <c r="HU78" s="106" t="str">
        <f t="shared" si="601"/>
        <v/>
      </c>
      <c r="HW78" s="98"/>
      <c r="HX78" s="98"/>
      <c r="HY78" s="99" t="str">
        <f t="shared" si="602"/>
        <v/>
      </c>
      <c r="HZ78" s="100" t="str">
        <f t="shared" si="603"/>
        <v/>
      </c>
      <c r="IA78" s="101" t="str">
        <f t="shared" si="604"/>
        <v/>
      </c>
      <c r="IB78" s="101" t="str">
        <f t="shared" si="605"/>
        <v/>
      </c>
      <c r="IC78" s="102" t="str">
        <f t="shared" si="606"/>
        <v/>
      </c>
      <c r="ID78" s="103" t="str">
        <f t="shared" si="607"/>
        <v/>
      </c>
      <c r="IE78" s="104" t="str">
        <f t="shared" si="608"/>
        <v/>
      </c>
      <c r="IF78" s="105" t="str">
        <f t="shared" si="609"/>
        <v/>
      </c>
      <c r="IG78" s="106" t="str">
        <f t="shared" si="610"/>
        <v/>
      </c>
      <c r="II78" s="98"/>
      <c r="IJ78" s="98"/>
      <c r="IK78" s="99" t="str">
        <f t="shared" si="611"/>
        <v/>
      </c>
      <c r="IL78" s="100" t="str">
        <f t="shared" si="612"/>
        <v/>
      </c>
      <c r="IM78" s="101" t="str">
        <f t="shared" si="613"/>
        <v/>
      </c>
      <c r="IN78" s="101" t="str">
        <f t="shared" si="614"/>
        <v/>
      </c>
      <c r="IO78" s="102" t="str">
        <f t="shared" si="615"/>
        <v/>
      </c>
      <c r="IP78" s="103" t="str">
        <f t="shared" si="616"/>
        <v/>
      </c>
      <c r="IQ78" s="104" t="str">
        <f t="shared" si="617"/>
        <v/>
      </c>
      <c r="IR78" s="105" t="str">
        <f t="shared" si="618"/>
        <v/>
      </c>
      <c r="IS78" s="106" t="str">
        <f t="shared" si="619"/>
        <v/>
      </c>
      <c r="IU78" s="98"/>
      <c r="IV78" s="98"/>
      <c r="IW78" s="99" t="str">
        <f t="shared" si="620"/>
        <v/>
      </c>
      <c r="IX78" s="100" t="str">
        <f t="shared" si="621"/>
        <v/>
      </c>
      <c r="IY78" s="101" t="str">
        <f t="shared" si="622"/>
        <v/>
      </c>
      <c r="IZ78" s="101" t="str">
        <f t="shared" si="623"/>
        <v/>
      </c>
      <c r="JA78" s="102" t="str">
        <f t="shared" si="624"/>
        <v/>
      </c>
      <c r="JB78" s="103" t="str">
        <f t="shared" si="625"/>
        <v/>
      </c>
      <c r="JC78" s="104" t="str">
        <f t="shared" si="626"/>
        <v/>
      </c>
      <c r="JD78" s="105" t="str">
        <f t="shared" si="627"/>
        <v/>
      </c>
      <c r="JE78" s="106" t="str">
        <f t="shared" si="628"/>
        <v/>
      </c>
      <c r="JG78" s="98"/>
      <c r="JH78" s="98"/>
      <c r="JI78" s="99" t="str">
        <f t="shared" si="629"/>
        <v/>
      </c>
      <c r="JJ78" s="100" t="str">
        <f t="shared" si="630"/>
        <v/>
      </c>
      <c r="JK78" s="101" t="str">
        <f t="shared" si="631"/>
        <v/>
      </c>
      <c r="JL78" s="101" t="str">
        <f t="shared" si="632"/>
        <v/>
      </c>
      <c r="JM78" s="102" t="str">
        <f t="shared" si="633"/>
        <v/>
      </c>
      <c r="JN78" s="103" t="str">
        <f t="shared" si="634"/>
        <v/>
      </c>
      <c r="JO78" s="104" t="str">
        <f t="shared" si="635"/>
        <v/>
      </c>
      <c r="JP78" s="105" t="str">
        <f t="shared" si="636"/>
        <v/>
      </c>
      <c r="JQ78" s="106" t="str">
        <f t="shared" si="637"/>
        <v/>
      </c>
      <c r="JS78" s="98"/>
      <c r="JT78" s="98"/>
      <c r="JU78" s="99" t="str">
        <f t="shared" si="638"/>
        <v/>
      </c>
      <c r="JV78" s="100" t="str">
        <f t="shared" si="639"/>
        <v/>
      </c>
      <c r="JW78" s="101" t="str">
        <f t="shared" si="640"/>
        <v/>
      </c>
      <c r="JX78" s="101" t="str">
        <f t="shared" si="641"/>
        <v/>
      </c>
      <c r="JY78" s="102" t="str">
        <f t="shared" si="642"/>
        <v/>
      </c>
      <c r="JZ78" s="103" t="str">
        <f t="shared" si="643"/>
        <v/>
      </c>
      <c r="KA78" s="104" t="str">
        <f t="shared" si="644"/>
        <v/>
      </c>
      <c r="KB78" s="105" t="str">
        <f t="shared" si="645"/>
        <v/>
      </c>
      <c r="KC78" s="106" t="str">
        <f t="shared" si="646"/>
        <v/>
      </c>
      <c r="KE78" s="98"/>
      <c r="KF78" s="98"/>
    </row>
    <row r="79" spans="1:292" ht="13.5" customHeight="1" x14ac:dyDescent="0.25">
      <c r="A79" s="16"/>
      <c r="B79" s="98" t="s">
        <v>688</v>
      </c>
      <c r="C79" s="98"/>
      <c r="E79" s="99" t="str">
        <f t="shared" si="253"/>
        <v/>
      </c>
      <c r="F79" s="100" t="str">
        <f t="shared" si="254"/>
        <v/>
      </c>
      <c r="G79" s="101" t="str">
        <f t="shared" si="456"/>
        <v/>
      </c>
      <c r="H79" s="101" t="str">
        <f t="shared" si="455"/>
        <v/>
      </c>
      <c r="I79" s="102" t="str">
        <f t="shared" si="255"/>
        <v/>
      </c>
      <c r="J79" s="103" t="str">
        <f t="shared" si="256"/>
        <v/>
      </c>
      <c r="K79" s="104" t="str">
        <f t="shared" si="257"/>
        <v/>
      </c>
      <c r="L79" s="105" t="str">
        <f t="shared" si="264"/>
        <v/>
      </c>
      <c r="M79" s="106" t="str">
        <f t="shared" si="258"/>
        <v/>
      </c>
      <c r="O79" s="98"/>
      <c r="P79" s="98"/>
      <c r="Q79" s="99" t="str">
        <f t="shared" si="457"/>
        <v/>
      </c>
      <c r="R79" s="100" t="str">
        <f t="shared" si="458"/>
        <v/>
      </c>
      <c r="S79" s="101" t="str">
        <f t="shared" si="459"/>
        <v/>
      </c>
      <c r="T79" s="101" t="str">
        <f t="shared" si="460"/>
        <v/>
      </c>
      <c r="U79" s="102" t="str">
        <f t="shared" si="461"/>
        <v/>
      </c>
      <c r="V79" s="103" t="str">
        <f t="shared" si="462"/>
        <v/>
      </c>
      <c r="W79" s="104" t="str">
        <f t="shared" si="463"/>
        <v/>
      </c>
      <c r="X79" s="105" t="str">
        <f t="shared" si="249"/>
        <v/>
      </c>
      <c r="Y79" s="106" t="str">
        <f t="shared" si="464"/>
        <v/>
      </c>
      <c r="AA79" s="98"/>
      <c r="AB79" s="98"/>
      <c r="AC79" s="99" t="str">
        <f t="shared" si="465"/>
        <v/>
      </c>
      <c r="AD79" s="100" t="str">
        <f t="shared" si="466"/>
        <v/>
      </c>
      <c r="AE79" s="101" t="str">
        <f t="shared" si="467"/>
        <v/>
      </c>
      <c r="AF79" s="101" t="str">
        <f t="shared" si="468"/>
        <v/>
      </c>
      <c r="AG79" s="102" t="str">
        <f t="shared" si="250"/>
        <v/>
      </c>
      <c r="AH79" s="103" t="str">
        <f t="shared" si="469"/>
        <v/>
      </c>
      <c r="AI79" s="104" t="str">
        <f t="shared" si="470"/>
        <v/>
      </c>
      <c r="AJ79" s="105" t="str">
        <f t="shared" si="251"/>
        <v/>
      </c>
      <c r="AK79" s="106" t="str">
        <f t="shared" si="252"/>
        <v/>
      </c>
      <c r="AM79" s="98"/>
      <c r="AN79" s="98"/>
      <c r="AO79" s="99" t="str">
        <f t="shared" si="12"/>
        <v/>
      </c>
      <c r="AP79" s="100" t="str">
        <f t="shared" si="471"/>
        <v/>
      </c>
      <c r="AQ79" s="101" t="str">
        <f t="shared" si="13"/>
        <v/>
      </c>
      <c r="AR79" s="101" t="str">
        <f t="shared" si="14"/>
        <v/>
      </c>
      <c r="AS79" s="102" t="str">
        <f t="shared" si="472"/>
        <v/>
      </c>
      <c r="AT79" s="103" t="str">
        <f t="shared" si="473"/>
        <v/>
      </c>
      <c r="AU79" s="104" t="str">
        <f t="shared" si="474"/>
        <v/>
      </c>
      <c r="AV79" s="105" t="str">
        <f t="shared" si="475"/>
        <v/>
      </c>
      <c r="AW79" s="106" t="str">
        <f t="shared" si="476"/>
        <v/>
      </c>
      <c r="AY79" s="98"/>
      <c r="AZ79" s="98"/>
      <c r="BA79" s="99" t="str">
        <f t="shared" si="235"/>
        <v/>
      </c>
      <c r="BB79" s="100" t="str">
        <f t="shared" si="236"/>
        <v/>
      </c>
      <c r="BC79" s="101" t="str">
        <f t="shared" si="237"/>
        <v/>
      </c>
      <c r="BD79" s="101" t="str">
        <f t="shared" si="238"/>
        <v/>
      </c>
      <c r="BE79" s="102" t="str">
        <f t="shared" si="239"/>
        <v/>
      </c>
      <c r="BF79" s="103" t="str">
        <f t="shared" si="240"/>
        <v/>
      </c>
      <c r="BG79" s="104" t="str">
        <f t="shared" si="241"/>
        <v/>
      </c>
      <c r="BH79" s="105" t="str">
        <f t="shared" si="242"/>
        <v/>
      </c>
      <c r="BI79" s="106" t="str">
        <f t="shared" si="243"/>
        <v/>
      </c>
      <c r="BK79" s="98"/>
      <c r="BL79" s="98"/>
      <c r="BM79" s="99" t="str">
        <f t="shared" si="477"/>
        <v/>
      </c>
      <c r="BN79" s="100" t="str">
        <f t="shared" si="478"/>
        <v/>
      </c>
      <c r="BO79" s="101" t="str">
        <f t="shared" si="479"/>
        <v/>
      </c>
      <c r="BP79" s="101" t="str">
        <f t="shared" si="480"/>
        <v/>
      </c>
      <c r="BQ79" s="102" t="str">
        <f t="shared" si="481"/>
        <v/>
      </c>
      <c r="BR79" s="103" t="str">
        <f t="shared" si="482"/>
        <v/>
      </c>
      <c r="BS79" s="104" t="str">
        <f t="shared" si="483"/>
        <v/>
      </c>
      <c r="BT79" s="105" t="str">
        <f t="shared" si="484"/>
        <v/>
      </c>
      <c r="BU79" s="106" t="str">
        <f t="shared" si="485"/>
        <v/>
      </c>
      <c r="BW79" s="98"/>
      <c r="BX79" s="98"/>
      <c r="BY79" s="99" t="str">
        <f t="shared" si="486"/>
        <v/>
      </c>
      <c r="BZ79" s="100" t="str">
        <f t="shared" si="487"/>
        <v/>
      </c>
      <c r="CA79" s="101" t="str">
        <f t="shared" si="488"/>
        <v/>
      </c>
      <c r="CB79" s="101" t="str">
        <f t="shared" si="489"/>
        <v/>
      </c>
      <c r="CC79" s="102" t="str">
        <f t="shared" si="490"/>
        <v/>
      </c>
      <c r="CD79" s="103" t="str">
        <f t="shared" si="491"/>
        <v/>
      </c>
      <c r="CE79" s="104" t="str">
        <f t="shared" si="492"/>
        <v/>
      </c>
      <c r="CF79" s="105" t="str">
        <f t="shared" si="493"/>
        <v/>
      </c>
      <c r="CG79" s="106" t="str">
        <f t="shared" si="494"/>
        <v/>
      </c>
      <c r="CI79" s="98"/>
      <c r="CJ79" s="98"/>
      <c r="CK79" s="99" t="str">
        <f t="shared" si="495"/>
        <v/>
      </c>
      <c r="CL79" s="100" t="str">
        <f t="shared" si="496"/>
        <v/>
      </c>
      <c r="CM79" s="101" t="str">
        <f t="shared" si="497"/>
        <v/>
      </c>
      <c r="CN79" s="101" t="str">
        <f t="shared" si="498"/>
        <v/>
      </c>
      <c r="CO79" s="102" t="str">
        <f t="shared" si="499"/>
        <v/>
      </c>
      <c r="CP79" s="103" t="str">
        <f t="shared" si="500"/>
        <v/>
      </c>
      <c r="CQ79" s="104" t="str">
        <f t="shared" si="501"/>
        <v/>
      </c>
      <c r="CR79" s="105" t="str">
        <f t="shared" si="502"/>
        <v/>
      </c>
      <c r="CS79" s="106" t="str">
        <f t="shared" si="503"/>
        <v/>
      </c>
      <c r="CU79" s="98"/>
      <c r="CV79" s="98"/>
      <c r="CW79" s="99" t="str">
        <f t="shared" si="504"/>
        <v/>
      </c>
      <c r="CX79" s="100" t="str">
        <f t="shared" si="505"/>
        <v/>
      </c>
      <c r="CY79" s="101" t="str">
        <f t="shared" si="506"/>
        <v/>
      </c>
      <c r="CZ79" s="101" t="str">
        <f t="shared" si="507"/>
        <v/>
      </c>
      <c r="DA79" s="102" t="str">
        <f t="shared" si="508"/>
        <v/>
      </c>
      <c r="DB79" s="103" t="str">
        <f t="shared" si="509"/>
        <v/>
      </c>
      <c r="DC79" s="104" t="str">
        <f t="shared" si="510"/>
        <v/>
      </c>
      <c r="DD79" s="105" t="str">
        <f t="shared" si="511"/>
        <v/>
      </c>
      <c r="DE79" s="106" t="str">
        <f t="shared" si="512"/>
        <v/>
      </c>
      <c r="DG79" s="98"/>
      <c r="DH79" s="98"/>
      <c r="DI79" s="99" t="str">
        <f t="shared" si="513"/>
        <v/>
      </c>
      <c r="DJ79" s="100" t="str">
        <f t="shared" si="514"/>
        <v/>
      </c>
      <c r="DK79" s="101" t="str">
        <f t="shared" si="515"/>
        <v/>
      </c>
      <c r="DL79" s="101" t="str">
        <f t="shared" si="516"/>
        <v/>
      </c>
      <c r="DM79" s="102" t="str">
        <f t="shared" si="517"/>
        <v/>
      </c>
      <c r="DN79" s="103" t="str">
        <f t="shared" si="518"/>
        <v/>
      </c>
      <c r="DO79" s="104" t="str">
        <f t="shared" si="519"/>
        <v/>
      </c>
      <c r="DP79" s="105" t="str">
        <f t="shared" si="520"/>
        <v/>
      </c>
      <c r="DQ79" s="106" t="str">
        <f t="shared" si="521"/>
        <v/>
      </c>
      <c r="DS79" s="98"/>
      <c r="DT79" s="98"/>
      <c r="DU79" s="99" t="str">
        <f t="shared" si="522"/>
        <v/>
      </c>
      <c r="DV79" s="100" t="str">
        <f t="shared" si="523"/>
        <v/>
      </c>
      <c r="DW79" s="101" t="str">
        <f t="shared" si="524"/>
        <v/>
      </c>
      <c r="DX79" s="101" t="str">
        <f t="shared" si="525"/>
        <v/>
      </c>
      <c r="DY79" s="102" t="str">
        <f t="shared" si="526"/>
        <v/>
      </c>
      <c r="DZ79" s="103" t="str">
        <f t="shared" si="527"/>
        <v/>
      </c>
      <c r="EA79" s="104" t="str">
        <f t="shared" si="528"/>
        <v/>
      </c>
      <c r="EB79" s="105" t="str">
        <f t="shared" si="529"/>
        <v/>
      </c>
      <c r="EC79" s="106" t="str">
        <f t="shared" si="530"/>
        <v/>
      </c>
      <c r="EE79" s="98"/>
      <c r="EF79" s="98"/>
      <c r="EG79" s="99" t="str">
        <f t="shared" si="531"/>
        <v/>
      </c>
      <c r="EH79" s="100" t="str">
        <f t="shared" si="532"/>
        <v/>
      </c>
      <c r="EI79" s="101" t="str">
        <f t="shared" si="533"/>
        <v/>
      </c>
      <c r="EJ79" s="101" t="str">
        <f t="shared" si="534"/>
        <v/>
      </c>
      <c r="EK79" s="102" t="str">
        <f t="shared" si="535"/>
        <v/>
      </c>
      <c r="EL79" s="103" t="str">
        <f t="shared" si="536"/>
        <v/>
      </c>
      <c r="EM79" s="104" t="str">
        <f t="shared" si="537"/>
        <v/>
      </c>
      <c r="EN79" s="105" t="str">
        <f t="shared" si="538"/>
        <v/>
      </c>
      <c r="EO79" s="106" t="str">
        <f t="shared" si="539"/>
        <v/>
      </c>
      <c r="EQ79" s="98"/>
      <c r="ER79" s="98"/>
      <c r="ES79" s="99" t="str">
        <f t="shared" si="540"/>
        <v/>
      </c>
      <c r="ET79" s="100" t="str">
        <f t="shared" si="541"/>
        <v/>
      </c>
      <c r="EU79" s="101" t="str">
        <f t="shared" si="542"/>
        <v/>
      </c>
      <c r="EV79" s="101" t="str">
        <f t="shared" si="543"/>
        <v/>
      </c>
      <c r="EW79" s="102" t="str">
        <f t="shared" si="544"/>
        <v/>
      </c>
      <c r="EX79" s="103" t="str">
        <f t="shared" si="545"/>
        <v/>
      </c>
      <c r="EY79" s="104" t="str">
        <f t="shared" si="546"/>
        <v/>
      </c>
      <c r="EZ79" s="105" t="str">
        <f t="shared" si="547"/>
        <v/>
      </c>
      <c r="FA79" s="106" t="str">
        <f t="shared" si="548"/>
        <v/>
      </c>
      <c r="FC79" s="98"/>
      <c r="FD79" s="98"/>
      <c r="FE79" s="99" t="str">
        <f t="shared" si="549"/>
        <v/>
      </c>
      <c r="FF79" s="100" t="str">
        <f t="shared" si="550"/>
        <v/>
      </c>
      <c r="FG79" s="101" t="str">
        <f t="shared" si="551"/>
        <v/>
      </c>
      <c r="FH79" s="101" t="str">
        <f t="shared" si="552"/>
        <v/>
      </c>
      <c r="FI79" s="102" t="str">
        <f t="shared" si="553"/>
        <v/>
      </c>
      <c r="FJ79" s="103" t="str">
        <f t="shared" si="554"/>
        <v/>
      </c>
      <c r="FK79" s="104" t="str">
        <f t="shared" si="555"/>
        <v/>
      </c>
      <c r="FL79" s="105" t="str">
        <f t="shared" si="556"/>
        <v/>
      </c>
      <c r="FM79" s="106" t="str">
        <f t="shared" si="557"/>
        <v/>
      </c>
      <c r="FO79" s="98"/>
      <c r="FP79" s="98"/>
      <c r="FQ79" s="99" t="str">
        <f>IF(FU79="","",#REF!)</f>
        <v/>
      </c>
      <c r="FR79" s="100" t="str">
        <f t="shared" si="558"/>
        <v/>
      </c>
      <c r="FS79" s="101" t="str">
        <f t="shared" si="559"/>
        <v/>
      </c>
      <c r="FT79" s="101" t="str">
        <f t="shared" si="560"/>
        <v/>
      </c>
      <c r="FU79" s="102" t="str">
        <f t="shared" si="561"/>
        <v/>
      </c>
      <c r="FV79" s="103" t="str">
        <f t="shared" si="562"/>
        <v/>
      </c>
      <c r="FW79" s="104" t="str">
        <f t="shared" si="563"/>
        <v/>
      </c>
      <c r="FX79" s="105" t="str">
        <f t="shared" si="564"/>
        <v/>
      </c>
      <c r="FY79" s="106" t="str">
        <f t="shared" si="565"/>
        <v/>
      </c>
      <c r="GA79" s="98"/>
      <c r="GB79" s="98"/>
      <c r="GC79" s="99" t="str">
        <f t="shared" si="566"/>
        <v/>
      </c>
      <c r="GD79" s="100" t="str">
        <f t="shared" si="567"/>
        <v/>
      </c>
      <c r="GE79" s="101" t="str">
        <f t="shared" si="568"/>
        <v/>
      </c>
      <c r="GF79" s="101" t="str">
        <f t="shared" si="569"/>
        <v/>
      </c>
      <c r="GG79" s="102" t="str">
        <f t="shared" si="570"/>
        <v/>
      </c>
      <c r="GH79" s="103" t="str">
        <f t="shared" si="571"/>
        <v/>
      </c>
      <c r="GI79" s="104" t="str">
        <f t="shared" si="572"/>
        <v/>
      </c>
      <c r="GJ79" s="105" t="str">
        <f t="shared" si="573"/>
        <v/>
      </c>
      <c r="GK79" s="106" t="str">
        <f t="shared" si="574"/>
        <v/>
      </c>
      <c r="GM79" s="98"/>
      <c r="GN79" s="98"/>
      <c r="GO79" s="99" t="str">
        <f t="shared" si="575"/>
        <v/>
      </c>
      <c r="GP79" s="100" t="str">
        <f t="shared" si="576"/>
        <v/>
      </c>
      <c r="GQ79" s="101" t="str">
        <f t="shared" si="577"/>
        <v/>
      </c>
      <c r="GR79" s="101" t="str">
        <f t="shared" si="578"/>
        <v/>
      </c>
      <c r="GS79" s="102" t="str">
        <f t="shared" si="579"/>
        <v/>
      </c>
      <c r="GT79" s="103" t="str">
        <f t="shared" si="580"/>
        <v/>
      </c>
      <c r="GU79" s="104" t="str">
        <f t="shared" si="581"/>
        <v/>
      </c>
      <c r="GV79" s="105" t="str">
        <f t="shared" si="582"/>
        <v/>
      </c>
      <c r="GW79" s="106" t="str">
        <f t="shared" si="583"/>
        <v/>
      </c>
      <c r="GY79" s="98"/>
      <c r="GZ79" s="98"/>
      <c r="HA79" s="99" t="str">
        <f t="shared" si="584"/>
        <v/>
      </c>
      <c r="HB79" s="100" t="str">
        <f t="shared" si="585"/>
        <v/>
      </c>
      <c r="HC79" s="101" t="str">
        <f t="shared" si="586"/>
        <v/>
      </c>
      <c r="HD79" s="101" t="str">
        <f t="shared" si="587"/>
        <v/>
      </c>
      <c r="HE79" s="102" t="str">
        <f t="shared" si="588"/>
        <v/>
      </c>
      <c r="HF79" s="103" t="str">
        <f t="shared" si="589"/>
        <v/>
      </c>
      <c r="HG79" s="104" t="str">
        <f t="shared" si="590"/>
        <v/>
      </c>
      <c r="HH79" s="105" t="str">
        <f t="shared" si="591"/>
        <v/>
      </c>
      <c r="HI79" s="106" t="str">
        <f t="shared" si="592"/>
        <v/>
      </c>
      <c r="HK79" s="98"/>
      <c r="HL79" s="98" t="s">
        <v>291</v>
      </c>
      <c r="HM79" s="99" t="str">
        <f t="shared" si="593"/>
        <v/>
      </c>
      <c r="HN79" s="100" t="str">
        <f t="shared" si="594"/>
        <v/>
      </c>
      <c r="HO79" s="101" t="str">
        <f t="shared" si="595"/>
        <v/>
      </c>
      <c r="HP79" s="101" t="str">
        <f t="shared" si="596"/>
        <v/>
      </c>
      <c r="HQ79" s="102" t="str">
        <f t="shared" si="597"/>
        <v/>
      </c>
      <c r="HR79" s="103" t="str">
        <f t="shared" si="598"/>
        <v/>
      </c>
      <c r="HS79" s="104" t="str">
        <f t="shared" si="599"/>
        <v/>
      </c>
      <c r="HT79" s="105" t="str">
        <f t="shared" si="600"/>
        <v/>
      </c>
      <c r="HU79" s="106" t="str">
        <f t="shared" si="601"/>
        <v/>
      </c>
      <c r="HW79" s="98"/>
      <c r="HX79" s="98"/>
      <c r="HY79" s="99" t="str">
        <f t="shared" si="602"/>
        <v/>
      </c>
      <c r="HZ79" s="100" t="str">
        <f t="shared" si="603"/>
        <v/>
      </c>
      <c r="IA79" s="101" t="str">
        <f t="shared" si="604"/>
        <v/>
      </c>
      <c r="IB79" s="101" t="str">
        <f t="shared" si="605"/>
        <v/>
      </c>
      <c r="IC79" s="102" t="str">
        <f t="shared" si="606"/>
        <v/>
      </c>
      <c r="ID79" s="103" t="str">
        <f t="shared" si="607"/>
        <v/>
      </c>
      <c r="IE79" s="104" t="str">
        <f t="shared" si="608"/>
        <v/>
      </c>
      <c r="IF79" s="105" t="str">
        <f t="shared" si="609"/>
        <v/>
      </c>
      <c r="IG79" s="106" t="str">
        <f t="shared" si="610"/>
        <v/>
      </c>
      <c r="II79" s="98"/>
      <c r="IJ79" s="98"/>
      <c r="IK79" s="99" t="str">
        <f t="shared" si="611"/>
        <v/>
      </c>
      <c r="IL79" s="100" t="str">
        <f t="shared" si="612"/>
        <v/>
      </c>
      <c r="IM79" s="101" t="str">
        <f t="shared" si="613"/>
        <v/>
      </c>
      <c r="IN79" s="101" t="str">
        <f t="shared" si="614"/>
        <v/>
      </c>
      <c r="IO79" s="102" t="str">
        <f t="shared" si="615"/>
        <v/>
      </c>
      <c r="IP79" s="103" t="str">
        <f t="shared" si="616"/>
        <v/>
      </c>
      <c r="IQ79" s="104" t="str">
        <f t="shared" si="617"/>
        <v/>
      </c>
      <c r="IR79" s="105" t="str">
        <f t="shared" si="618"/>
        <v/>
      </c>
      <c r="IS79" s="106" t="str">
        <f t="shared" si="619"/>
        <v/>
      </c>
      <c r="IU79" s="98"/>
      <c r="IV79" s="98"/>
      <c r="IW79" s="99" t="str">
        <f t="shared" si="620"/>
        <v/>
      </c>
      <c r="IX79" s="100" t="str">
        <f t="shared" si="621"/>
        <v/>
      </c>
      <c r="IY79" s="101" t="str">
        <f t="shared" si="622"/>
        <v/>
      </c>
      <c r="IZ79" s="101" t="str">
        <f t="shared" si="623"/>
        <v/>
      </c>
      <c r="JA79" s="102" t="str">
        <f t="shared" si="624"/>
        <v/>
      </c>
      <c r="JB79" s="103" t="str">
        <f t="shared" si="625"/>
        <v/>
      </c>
      <c r="JC79" s="104" t="str">
        <f t="shared" si="626"/>
        <v/>
      </c>
      <c r="JD79" s="105" t="str">
        <f t="shared" si="627"/>
        <v/>
      </c>
      <c r="JE79" s="106" t="str">
        <f t="shared" si="628"/>
        <v/>
      </c>
      <c r="JG79" s="98"/>
      <c r="JH79" s="98"/>
      <c r="JI79" s="99" t="str">
        <f t="shared" si="629"/>
        <v/>
      </c>
      <c r="JJ79" s="100" t="str">
        <f t="shared" si="630"/>
        <v/>
      </c>
      <c r="JK79" s="101" t="str">
        <f t="shared" si="631"/>
        <v/>
      </c>
      <c r="JL79" s="101" t="str">
        <f t="shared" si="632"/>
        <v/>
      </c>
      <c r="JM79" s="102" t="str">
        <f t="shared" si="633"/>
        <v/>
      </c>
      <c r="JN79" s="103" t="str">
        <f t="shared" si="634"/>
        <v/>
      </c>
      <c r="JO79" s="104" t="str">
        <f t="shared" si="635"/>
        <v/>
      </c>
      <c r="JP79" s="105" t="str">
        <f t="shared" si="636"/>
        <v/>
      </c>
      <c r="JQ79" s="106" t="str">
        <f t="shared" si="637"/>
        <v/>
      </c>
      <c r="JS79" s="98"/>
      <c r="JT79" s="98"/>
      <c r="JU79" s="99" t="str">
        <f t="shared" si="638"/>
        <v/>
      </c>
      <c r="JV79" s="100" t="str">
        <f t="shared" si="639"/>
        <v/>
      </c>
      <c r="JW79" s="101" t="str">
        <f t="shared" si="640"/>
        <v/>
      </c>
      <c r="JX79" s="101" t="str">
        <f t="shared" si="641"/>
        <v/>
      </c>
      <c r="JY79" s="102" t="str">
        <f t="shared" si="642"/>
        <v/>
      </c>
      <c r="JZ79" s="103" t="str">
        <f t="shared" si="643"/>
        <v/>
      </c>
      <c r="KA79" s="104" t="str">
        <f t="shared" si="644"/>
        <v/>
      </c>
      <c r="KB79" s="105" t="str">
        <f t="shared" si="645"/>
        <v/>
      </c>
      <c r="KC79" s="106" t="str">
        <f t="shared" si="646"/>
        <v/>
      </c>
      <c r="KE79" s="98"/>
      <c r="KF79" s="98"/>
    </row>
    <row r="80" spans="1:292" ht="13.5" customHeight="1" x14ac:dyDescent="0.25">
      <c r="A80" s="16"/>
      <c r="B80" s="98" t="s">
        <v>650</v>
      </c>
      <c r="D80" s="229"/>
      <c r="E80" s="99" t="str">
        <f t="shared" si="253"/>
        <v/>
      </c>
      <c r="F80" s="100" t="str">
        <f t="shared" si="254"/>
        <v/>
      </c>
      <c r="G80" s="101" t="str">
        <f t="shared" si="456"/>
        <v/>
      </c>
      <c r="H80" s="101" t="str">
        <f t="shared" si="455"/>
        <v/>
      </c>
      <c r="I80" s="102" t="str">
        <f t="shared" si="255"/>
        <v/>
      </c>
      <c r="J80" s="103" t="str">
        <f t="shared" si="256"/>
        <v/>
      </c>
      <c r="K80" s="104" t="str">
        <f t="shared" si="257"/>
        <v/>
      </c>
      <c r="L80" s="105" t="str">
        <f t="shared" si="264"/>
        <v/>
      </c>
      <c r="M80" s="106" t="str">
        <f t="shared" si="258"/>
        <v/>
      </c>
      <c r="O80" s="98"/>
      <c r="P80" s="229"/>
      <c r="Q80" s="99" t="str">
        <f t="shared" si="457"/>
        <v/>
      </c>
      <c r="R80" s="100" t="str">
        <f t="shared" si="458"/>
        <v/>
      </c>
      <c r="S80" s="101" t="str">
        <f t="shared" si="459"/>
        <v/>
      </c>
      <c r="T80" s="101" t="str">
        <f t="shared" si="460"/>
        <v/>
      </c>
      <c r="U80" s="102" t="str">
        <f t="shared" si="461"/>
        <v/>
      </c>
      <c r="V80" s="103" t="str">
        <f t="shared" si="462"/>
        <v/>
      </c>
      <c r="W80" s="104" t="str">
        <f t="shared" si="463"/>
        <v/>
      </c>
      <c r="X80" s="105" t="str">
        <f t="shared" si="249"/>
        <v/>
      </c>
      <c r="Y80" s="106" t="str">
        <f t="shared" si="464"/>
        <v/>
      </c>
      <c r="AA80" s="98"/>
      <c r="AB80" s="98"/>
      <c r="AC80" s="99" t="str">
        <f t="shared" si="465"/>
        <v/>
      </c>
      <c r="AD80" s="100" t="str">
        <f t="shared" si="466"/>
        <v/>
      </c>
      <c r="AE80" s="101" t="str">
        <f t="shared" si="467"/>
        <v/>
      </c>
      <c r="AF80" s="101" t="str">
        <f t="shared" si="468"/>
        <v/>
      </c>
      <c r="AG80" s="102" t="str">
        <f t="shared" si="250"/>
        <v/>
      </c>
      <c r="AH80" s="103" t="str">
        <f t="shared" si="469"/>
        <v/>
      </c>
      <c r="AI80" s="104" t="str">
        <f t="shared" si="470"/>
        <v/>
      </c>
      <c r="AJ80" s="105" t="str">
        <f t="shared" si="251"/>
        <v/>
      </c>
      <c r="AK80" s="106" t="str">
        <f t="shared" si="252"/>
        <v/>
      </c>
      <c r="AM80" s="98"/>
      <c r="AN80" s="98"/>
      <c r="AO80" s="99" t="str">
        <f t="shared" si="12"/>
        <v/>
      </c>
      <c r="AP80" s="100" t="str">
        <f t="shared" si="471"/>
        <v/>
      </c>
      <c r="AQ80" s="101" t="str">
        <f t="shared" si="13"/>
        <v/>
      </c>
      <c r="AR80" s="101" t="str">
        <f t="shared" si="14"/>
        <v/>
      </c>
      <c r="AS80" s="102" t="str">
        <f t="shared" si="472"/>
        <v/>
      </c>
      <c r="AT80" s="103" t="str">
        <f t="shared" si="473"/>
        <v/>
      </c>
      <c r="AU80" s="104" t="str">
        <f t="shared" si="474"/>
        <v/>
      </c>
      <c r="AV80" s="105" t="str">
        <f t="shared" si="475"/>
        <v/>
      </c>
      <c r="AW80" s="106" t="str">
        <f t="shared" si="476"/>
        <v/>
      </c>
      <c r="AY80" s="98"/>
      <c r="AZ80" s="98"/>
      <c r="BA80" s="99" t="str">
        <f t="shared" si="235"/>
        <v/>
      </c>
      <c r="BB80" s="100" t="str">
        <f t="shared" si="236"/>
        <v/>
      </c>
      <c r="BC80" s="101" t="str">
        <f t="shared" si="237"/>
        <v/>
      </c>
      <c r="BD80" s="101" t="str">
        <f t="shared" si="238"/>
        <v/>
      </c>
      <c r="BE80" s="102" t="str">
        <f t="shared" si="239"/>
        <v/>
      </c>
      <c r="BF80" s="103" t="str">
        <f t="shared" si="240"/>
        <v/>
      </c>
      <c r="BG80" s="104" t="str">
        <f t="shared" si="241"/>
        <v/>
      </c>
      <c r="BH80" s="105" t="str">
        <f t="shared" si="242"/>
        <v/>
      </c>
      <c r="BI80" s="106" t="str">
        <f t="shared" si="243"/>
        <v/>
      </c>
      <c r="BK80" s="98"/>
      <c r="BL80" s="98"/>
      <c r="BM80" s="99" t="str">
        <f t="shared" si="477"/>
        <v/>
      </c>
      <c r="BN80" s="100" t="str">
        <f t="shared" si="478"/>
        <v/>
      </c>
      <c r="BO80" s="101" t="str">
        <f t="shared" si="479"/>
        <v/>
      </c>
      <c r="BP80" s="101" t="str">
        <f t="shared" si="480"/>
        <v/>
      </c>
      <c r="BQ80" s="102" t="str">
        <f t="shared" si="481"/>
        <v/>
      </c>
      <c r="BR80" s="103" t="str">
        <f t="shared" si="482"/>
        <v/>
      </c>
      <c r="BS80" s="104" t="str">
        <f t="shared" si="483"/>
        <v/>
      </c>
      <c r="BT80" s="105" t="str">
        <f t="shared" si="484"/>
        <v/>
      </c>
      <c r="BU80" s="106" t="str">
        <f t="shared" si="485"/>
        <v/>
      </c>
      <c r="BW80" s="98"/>
      <c r="BX80" s="98"/>
      <c r="BY80" s="99" t="str">
        <f t="shared" si="486"/>
        <v/>
      </c>
      <c r="BZ80" s="100" t="str">
        <f t="shared" si="487"/>
        <v/>
      </c>
      <c r="CA80" s="101" t="str">
        <f t="shared" si="488"/>
        <v/>
      </c>
      <c r="CB80" s="101" t="str">
        <f t="shared" si="489"/>
        <v/>
      </c>
      <c r="CC80" s="102" t="str">
        <f t="shared" si="490"/>
        <v/>
      </c>
      <c r="CD80" s="103" t="str">
        <f t="shared" si="491"/>
        <v/>
      </c>
      <c r="CE80" s="104" t="str">
        <f t="shared" si="492"/>
        <v/>
      </c>
      <c r="CF80" s="105" t="str">
        <f t="shared" si="493"/>
        <v/>
      </c>
      <c r="CG80" s="106" t="str">
        <f t="shared" si="494"/>
        <v/>
      </c>
      <c r="CI80" s="98"/>
      <c r="CJ80" s="98"/>
      <c r="CK80" s="99" t="str">
        <f t="shared" si="495"/>
        <v/>
      </c>
      <c r="CL80" s="100" t="str">
        <f t="shared" si="496"/>
        <v/>
      </c>
      <c r="CM80" s="101" t="str">
        <f t="shared" si="497"/>
        <v/>
      </c>
      <c r="CN80" s="101" t="str">
        <f t="shared" si="498"/>
        <v/>
      </c>
      <c r="CO80" s="102" t="str">
        <f t="shared" si="499"/>
        <v/>
      </c>
      <c r="CP80" s="103" t="str">
        <f t="shared" si="500"/>
        <v/>
      </c>
      <c r="CQ80" s="104" t="str">
        <f t="shared" si="501"/>
        <v/>
      </c>
      <c r="CR80" s="105" t="str">
        <f t="shared" si="502"/>
        <v/>
      </c>
      <c r="CS80" s="106" t="str">
        <f t="shared" si="503"/>
        <v/>
      </c>
      <c r="CU80" s="98"/>
      <c r="CV80" s="98"/>
      <c r="CW80" s="99" t="str">
        <f t="shared" si="504"/>
        <v/>
      </c>
      <c r="CX80" s="100" t="str">
        <f t="shared" si="505"/>
        <v/>
      </c>
      <c r="CY80" s="101" t="str">
        <f t="shared" si="506"/>
        <v/>
      </c>
      <c r="CZ80" s="101" t="str">
        <f t="shared" si="507"/>
        <v/>
      </c>
      <c r="DA80" s="102" t="str">
        <f t="shared" si="508"/>
        <v/>
      </c>
      <c r="DB80" s="103" t="str">
        <f t="shared" si="509"/>
        <v/>
      </c>
      <c r="DC80" s="104" t="str">
        <f t="shared" si="510"/>
        <v/>
      </c>
      <c r="DD80" s="105" t="str">
        <f t="shared" si="511"/>
        <v/>
      </c>
      <c r="DE80" s="106" t="str">
        <f t="shared" si="512"/>
        <v/>
      </c>
      <c r="DG80" s="98"/>
      <c r="DH80" s="98"/>
      <c r="DI80" s="99" t="str">
        <f t="shared" si="513"/>
        <v/>
      </c>
      <c r="DJ80" s="100" t="str">
        <f t="shared" si="514"/>
        <v/>
      </c>
      <c r="DK80" s="101" t="str">
        <f t="shared" si="515"/>
        <v/>
      </c>
      <c r="DL80" s="101" t="str">
        <f t="shared" si="516"/>
        <v/>
      </c>
      <c r="DM80" s="102" t="str">
        <f t="shared" si="517"/>
        <v/>
      </c>
      <c r="DN80" s="103" t="str">
        <f t="shared" si="518"/>
        <v/>
      </c>
      <c r="DO80" s="104" t="str">
        <f t="shared" si="519"/>
        <v/>
      </c>
      <c r="DP80" s="105" t="str">
        <f t="shared" si="520"/>
        <v/>
      </c>
      <c r="DQ80" s="106" t="str">
        <f t="shared" si="521"/>
        <v/>
      </c>
      <c r="DS80" s="98"/>
      <c r="DT80" s="98"/>
      <c r="DU80" s="99" t="str">
        <f t="shared" si="522"/>
        <v/>
      </c>
      <c r="DV80" s="100" t="str">
        <f t="shared" si="523"/>
        <v/>
      </c>
      <c r="DW80" s="101" t="str">
        <f t="shared" si="524"/>
        <v/>
      </c>
      <c r="DX80" s="101" t="str">
        <f t="shared" si="525"/>
        <v/>
      </c>
      <c r="DY80" s="102" t="str">
        <f t="shared" si="526"/>
        <v/>
      </c>
      <c r="DZ80" s="103" t="str">
        <f t="shared" si="527"/>
        <v/>
      </c>
      <c r="EA80" s="104" t="str">
        <f t="shared" si="528"/>
        <v/>
      </c>
      <c r="EB80" s="105" t="str">
        <f t="shared" si="529"/>
        <v/>
      </c>
      <c r="EC80" s="106" t="str">
        <f t="shared" si="530"/>
        <v/>
      </c>
      <c r="EE80" s="98"/>
      <c r="EF80" s="98"/>
      <c r="EG80" s="99" t="str">
        <f t="shared" si="531"/>
        <v/>
      </c>
      <c r="EH80" s="100" t="str">
        <f t="shared" si="532"/>
        <v/>
      </c>
      <c r="EI80" s="101" t="str">
        <f t="shared" si="533"/>
        <v/>
      </c>
      <c r="EJ80" s="101" t="str">
        <f t="shared" si="534"/>
        <v/>
      </c>
      <c r="EK80" s="102" t="str">
        <f t="shared" si="535"/>
        <v/>
      </c>
      <c r="EL80" s="103" t="str">
        <f t="shared" si="536"/>
        <v/>
      </c>
      <c r="EM80" s="104" t="str">
        <f t="shared" si="537"/>
        <v/>
      </c>
      <c r="EN80" s="105" t="str">
        <f t="shared" si="538"/>
        <v/>
      </c>
      <c r="EO80" s="106" t="str">
        <f t="shared" si="539"/>
        <v/>
      </c>
      <c r="EQ80" s="98"/>
      <c r="ER80" s="98"/>
      <c r="ES80" s="99" t="str">
        <f t="shared" si="540"/>
        <v/>
      </c>
      <c r="ET80" s="100" t="str">
        <f t="shared" si="541"/>
        <v/>
      </c>
      <c r="EU80" s="101" t="str">
        <f t="shared" si="542"/>
        <v/>
      </c>
      <c r="EV80" s="101" t="str">
        <f t="shared" si="543"/>
        <v/>
      </c>
      <c r="EW80" s="102" t="str">
        <f t="shared" si="544"/>
        <v/>
      </c>
      <c r="EX80" s="103" t="str">
        <f t="shared" si="545"/>
        <v/>
      </c>
      <c r="EY80" s="104" t="str">
        <f t="shared" si="546"/>
        <v/>
      </c>
      <c r="EZ80" s="105" t="str">
        <f t="shared" si="547"/>
        <v/>
      </c>
      <c r="FA80" s="106" t="str">
        <f t="shared" si="548"/>
        <v/>
      </c>
      <c r="FC80" s="98"/>
      <c r="FD80" s="98"/>
      <c r="FE80" s="99" t="str">
        <f t="shared" si="549"/>
        <v/>
      </c>
      <c r="FF80" s="100" t="str">
        <f t="shared" si="550"/>
        <v/>
      </c>
      <c r="FG80" s="101" t="str">
        <f t="shared" si="551"/>
        <v/>
      </c>
      <c r="FH80" s="101" t="str">
        <f t="shared" si="552"/>
        <v/>
      </c>
      <c r="FI80" s="102" t="str">
        <f t="shared" si="553"/>
        <v/>
      </c>
      <c r="FJ80" s="103" t="str">
        <f t="shared" si="554"/>
        <v/>
      </c>
      <c r="FK80" s="104" t="str">
        <f t="shared" si="555"/>
        <v/>
      </c>
      <c r="FL80" s="105" t="str">
        <f t="shared" si="556"/>
        <v/>
      </c>
      <c r="FM80" s="106" t="str">
        <f t="shared" si="557"/>
        <v/>
      </c>
      <c r="FO80" s="98"/>
      <c r="FP80" s="98"/>
      <c r="FQ80" s="99" t="str">
        <f>IF(FU80="","",#REF!)</f>
        <v/>
      </c>
      <c r="FR80" s="100" t="str">
        <f t="shared" si="558"/>
        <v/>
      </c>
      <c r="FS80" s="101" t="str">
        <f t="shared" si="559"/>
        <v/>
      </c>
      <c r="FT80" s="101" t="str">
        <f t="shared" si="560"/>
        <v/>
      </c>
      <c r="FU80" s="102" t="str">
        <f t="shared" si="561"/>
        <v/>
      </c>
      <c r="FV80" s="103" t="str">
        <f t="shared" si="562"/>
        <v/>
      </c>
      <c r="FW80" s="104" t="str">
        <f t="shared" si="563"/>
        <v/>
      </c>
      <c r="FX80" s="105" t="str">
        <f t="shared" si="564"/>
        <v/>
      </c>
      <c r="FY80" s="106" t="str">
        <f t="shared" si="565"/>
        <v/>
      </c>
      <c r="GA80" s="98"/>
      <c r="GB80" s="98"/>
      <c r="GC80" s="99" t="str">
        <f t="shared" si="566"/>
        <v/>
      </c>
      <c r="GD80" s="100" t="str">
        <f t="shared" si="567"/>
        <v/>
      </c>
      <c r="GE80" s="101" t="str">
        <f t="shared" si="568"/>
        <v/>
      </c>
      <c r="GF80" s="101" t="str">
        <f t="shared" si="569"/>
        <v/>
      </c>
      <c r="GG80" s="102" t="str">
        <f t="shared" si="570"/>
        <v/>
      </c>
      <c r="GH80" s="103" t="str">
        <f t="shared" si="571"/>
        <v/>
      </c>
      <c r="GI80" s="104" t="str">
        <f t="shared" si="572"/>
        <v/>
      </c>
      <c r="GJ80" s="105" t="str">
        <f t="shared" si="573"/>
        <v/>
      </c>
      <c r="GK80" s="106" t="str">
        <f t="shared" si="574"/>
        <v/>
      </c>
      <c r="GM80" s="98"/>
      <c r="GN80" s="98" t="s">
        <v>291</v>
      </c>
      <c r="GO80" s="99" t="str">
        <f t="shared" si="575"/>
        <v/>
      </c>
      <c r="GP80" s="100" t="str">
        <f t="shared" si="576"/>
        <v/>
      </c>
      <c r="GQ80" s="101" t="str">
        <f t="shared" si="577"/>
        <v/>
      </c>
      <c r="GR80" s="101" t="str">
        <f t="shared" si="578"/>
        <v/>
      </c>
      <c r="GS80" s="102" t="str">
        <f t="shared" si="579"/>
        <v/>
      </c>
      <c r="GT80" s="103" t="str">
        <f t="shared" si="580"/>
        <v/>
      </c>
      <c r="GU80" s="104" t="str">
        <f t="shared" si="581"/>
        <v/>
      </c>
      <c r="GV80" s="105" t="str">
        <f t="shared" si="582"/>
        <v/>
      </c>
      <c r="GW80" s="106" t="str">
        <f t="shared" si="583"/>
        <v/>
      </c>
      <c r="GY80" s="98"/>
      <c r="GZ80" s="98"/>
      <c r="HA80" s="99" t="str">
        <f t="shared" si="584"/>
        <v/>
      </c>
      <c r="HB80" s="100" t="str">
        <f t="shared" si="585"/>
        <v/>
      </c>
      <c r="HC80" s="101" t="str">
        <f t="shared" si="586"/>
        <v/>
      </c>
      <c r="HD80" s="101" t="str">
        <f t="shared" si="587"/>
        <v/>
      </c>
      <c r="HE80" s="102" t="str">
        <f t="shared" si="588"/>
        <v/>
      </c>
      <c r="HF80" s="103" t="str">
        <f t="shared" si="589"/>
        <v/>
      </c>
      <c r="HG80" s="104" t="str">
        <f t="shared" si="590"/>
        <v/>
      </c>
      <c r="HH80" s="105" t="str">
        <f t="shared" si="591"/>
        <v/>
      </c>
      <c r="HI80" s="106" t="str">
        <f t="shared" si="592"/>
        <v/>
      </c>
      <c r="HK80" s="98"/>
      <c r="HL80" s="98" t="s">
        <v>291</v>
      </c>
      <c r="HM80" s="99" t="str">
        <f t="shared" si="593"/>
        <v/>
      </c>
      <c r="HN80" s="100" t="str">
        <f t="shared" si="594"/>
        <v/>
      </c>
      <c r="HO80" s="101" t="str">
        <f t="shared" si="595"/>
        <v/>
      </c>
      <c r="HP80" s="101" t="str">
        <f t="shared" si="596"/>
        <v/>
      </c>
      <c r="HQ80" s="102" t="str">
        <f t="shared" si="597"/>
        <v/>
      </c>
      <c r="HR80" s="103" t="str">
        <f t="shared" si="598"/>
        <v/>
      </c>
      <c r="HS80" s="104" t="str">
        <f t="shared" si="599"/>
        <v/>
      </c>
      <c r="HT80" s="105" t="str">
        <f t="shared" si="600"/>
        <v/>
      </c>
      <c r="HU80" s="106" t="str">
        <f t="shared" si="601"/>
        <v/>
      </c>
      <c r="HW80" s="98"/>
      <c r="HX80" s="98"/>
      <c r="HY80" s="99" t="str">
        <f t="shared" si="602"/>
        <v/>
      </c>
      <c r="HZ80" s="100" t="str">
        <f t="shared" si="603"/>
        <v/>
      </c>
      <c r="IA80" s="101" t="str">
        <f t="shared" si="604"/>
        <v/>
      </c>
      <c r="IB80" s="101" t="str">
        <f t="shared" si="605"/>
        <v/>
      </c>
      <c r="IC80" s="102" t="str">
        <f t="shared" si="606"/>
        <v/>
      </c>
      <c r="ID80" s="103" t="str">
        <f t="shared" si="607"/>
        <v/>
      </c>
      <c r="IE80" s="104" t="str">
        <f t="shared" si="608"/>
        <v/>
      </c>
      <c r="IF80" s="105" t="str">
        <f t="shared" si="609"/>
        <v/>
      </c>
      <c r="IG80" s="106" t="str">
        <f t="shared" si="610"/>
        <v/>
      </c>
      <c r="II80" s="98"/>
      <c r="IJ80" s="98"/>
      <c r="IK80" s="99" t="str">
        <f t="shared" si="611"/>
        <v/>
      </c>
      <c r="IL80" s="100" t="str">
        <f t="shared" si="612"/>
        <v/>
      </c>
      <c r="IM80" s="101" t="str">
        <f t="shared" si="613"/>
        <v/>
      </c>
      <c r="IN80" s="101" t="str">
        <f t="shared" si="614"/>
        <v/>
      </c>
      <c r="IO80" s="102" t="str">
        <f t="shared" si="615"/>
        <v/>
      </c>
      <c r="IP80" s="103" t="str">
        <f t="shared" si="616"/>
        <v/>
      </c>
      <c r="IQ80" s="104" t="str">
        <f t="shared" si="617"/>
        <v/>
      </c>
      <c r="IR80" s="105" t="str">
        <f t="shared" si="618"/>
        <v/>
      </c>
      <c r="IS80" s="106" t="str">
        <f t="shared" si="619"/>
        <v/>
      </c>
      <c r="IU80" s="98"/>
      <c r="IV80" s="98"/>
      <c r="IW80" s="99" t="str">
        <f t="shared" si="620"/>
        <v/>
      </c>
      <c r="IX80" s="100" t="str">
        <f t="shared" si="621"/>
        <v/>
      </c>
      <c r="IY80" s="101" t="str">
        <f t="shared" si="622"/>
        <v/>
      </c>
      <c r="IZ80" s="101" t="str">
        <f t="shared" si="623"/>
        <v/>
      </c>
      <c r="JA80" s="102" t="str">
        <f t="shared" si="624"/>
        <v/>
      </c>
      <c r="JB80" s="103" t="str">
        <f t="shared" si="625"/>
        <v/>
      </c>
      <c r="JC80" s="104" t="str">
        <f t="shared" si="626"/>
        <v/>
      </c>
      <c r="JD80" s="105" t="str">
        <f t="shared" si="627"/>
        <v/>
      </c>
      <c r="JE80" s="106" t="str">
        <f t="shared" si="628"/>
        <v/>
      </c>
      <c r="JG80" s="98"/>
      <c r="JH80" s="98"/>
      <c r="JI80" s="99" t="str">
        <f t="shared" si="629"/>
        <v/>
      </c>
      <c r="JJ80" s="100" t="str">
        <f t="shared" si="630"/>
        <v/>
      </c>
      <c r="JK80" s="101" t="str">
        <f t="shared" si="631"/>
        <v/>
      </c>
      <c r="JL80" s="101" t="str">
        <f t="shared" si="632"/>
        <v/>
      </c>
      <c r="JM80" s="102" t="str">
        <f t="shared" si="633"/>
        <v/>
      </c>
      <c r="JN80" s="103" t="str">
        <f t="shared" si="634"/>
        <v/>
      </c>
      <c r="JO80" s="104" t="str">
        <f t="shared" si="635"/>
        <v/>
      </c>
      <c r="JP80" s="105" t="str">
        <f t="shared" si="636"/>
        <v/>
      </c>
      <c r="JQ80" s="106" t="str">
        <f t="shared" si="637"/>
        <v/>
      </c>
      <c r="JS80" s="98"/>
      <c r="JT80" s="98"/>
      <c r="JU80" s="99" t="str">
        <f t="shared" si="638"/>
        <v/>
      </c>
      <c r="JV80" s="100" t="str">
        <f t="shared" si="639"/>
        <v/>
      </c>
      <c r="JW80" s="101" t="str">
        <f t="shared" si="640"/>
        <v/>
      </c>
      <c r="JX80" s="101" t="str">
        <f t="shared" si="641"/>
        <v/>
      </c>
      <c r="JY80" s="102" t="str">
        <f t="shared" si="642"/>
        <v/>
      </c>
      <c r="JZ80" s="103" t="str">
        <f t="shared" si="643"/>
        <v/>
      </c>
      <c r="KA80" s="104" t="str">
        <f t="shared" si="644"/>
        <v/>
      </c>
      <c r="KB80" s="105" t="str">
        <f t="shared" si="645"/>
        <v/>
      </c>
      <c r="KC80" s="106" t="str">
        <f t="shared" si="646"/>
        <v/>
      </c>
      <c r="KE80" s="98"/>
      <c r="KF80" s="98"/>
    </row>
    <row r="81" spans="1:292" ht="13.5" customHeight="1" x14ac:dyDescent="0.25">
      <c r="A81" s="16"/>
      <c r="B81" s="98" t="s">
        <v>665</v>
      </c>
      <c r="D81" s="229"/>
      <c r="E81" s="99" t="str">
        <f t="shared" si="253"/>
        <v/>
      </c>
      <c r="F81" s="100" t="str">
        <f t="shared" si="254"/>
        <v/>
      </c>
      <c r="G81" s="101" t="str">
        <f t="shared" si="456"/>
        <v/>
      </c>
      <c r="H81" s="101" t="str">
        <f t="shared" si="455"/>
        <v/>
      </c>
      <c r="I81" s="102" t="str">
        <f t="shared" si="255"/>
        <v/>
      </c>
      <c r="J81" s="103" t="str">
        <f t="shared" si="256"/>
        <v/>
      </c>
      <c r="K81" s="104" t="str">
        <f t="shared" si="257"/>
        <v/>
      </c>
      <c r="L81" s="105" t="str">
        <f t="shared" si="264"/>
        <v/>
      </c>
      <c r="M81" s="106" t="str">
        <f t="shared" si="258"/>
        <v/>
      </c>
      <c r="O81" s="98"/>
      <c r="P81" s="229"/>
      <c r="Q81" s="99" t="str">
        <f t="shared" si="457"/>
        <v/>
      </c>
      <c r="R81" s="100" t="str">
        <f t="shared" si="458"/>
        <v/>
      </c>
      <c r="S81" s="101" t="str">
        <f t="shared" si="459"/>
        <v/>
      </c>
      <c r="T81" s="101" t="str">
        <f t="shared" si="460"/>
        <v/>
      </c>
      <c r="U81" s="102" t="str">
        <f t="shared" si="461"/>
        <v/>
      </c>
      <c r="V81" s="103" t="str">
        <f t="shared" si="462"/>
        <v/>
      </c>
      <c r="W81" s="104" t="str">
        <f t="shared" si="463"/>
        <v/>
      </c>
      <c r="X81" s="105" t="str">
        <f t="shared" si="249"/>
        <v/>
      </c>
      <c r="Y81" s="106" t="str">
        <f t="shared" si="464"/>
        <v/>
      </c>
      <c r="AA81" s="98"/>
      <c r="AB81" s="109"/>
      <c r="AC81" s="99" t="str">
        <f t="shared" si="465"/>
        <v/>
      </c>
      <c r="AD81" s="100" t="str">
        <f t="shared" si="466"/>
        <v/>
      </c>
      <c r="AE81" s="101" t="str">
        <f t="shared" si="467"/>
        <v/>
      </c>
      <c r="AF81" s="101" t="str">
        <f t="shared" si="468"/>
        <v/>
      </c>
      <c r="AG81" s="102" t="str">
        <f t="shared" si="250"/>
        <v/>
      </c>
      <c r="AH81" s="103" t="str">
        <f t="shared" si="469"/>
        <v/>
      </c>
      <c r="AI81" s="104" t="str">
        <f t="shared" si="470"/>
        <v/>
      </c>
      <c r="AJ81" s="105" t="str">
        <f t="shared" si="251"/>
        <v/>
      </c>
      <c r="AK81" s="106" t="str">
        <f t="shared" si="252"/>
        <v/>
      </c>
      <c r="AM81" s="98"/>
      <c r="AN81" s="109"/>
      <c r="AO81" s="99" t="str">
        <f t="shared" si="12"/>
        <v/>
      </c>
      <c r="AP81" s="100" t="str">
        <f t="shared" si="471"/>
        <v/>
      </c>
      <c r="AQ81" s="101" t="str">
        <f t="shared" si="13"/>
        <v/>
      </c>
      <c r="AR81" s="101" t="str">
        <f t="shared" si="14"/>
        <v/>
      </c>
      <c r="AS81" s="102" t="str">
        <f t="shared" si="472"/>
        <v/>
      </c>
      <c r="AT81" s="103" t="str">
        <f t="shared" si="473"/>
        <v/>
      </c>
      <c r="AU81" s="104" t="str">
        <f t="shared" si="474"/>
        <v/>
      </c>
      <c r="AV81" s="105" t="str">
        <f t="shared" si="475"/>
        <v/>
      </c>
      <c r="AW81" s="106" t="str">
        <f t="shared" si="476"/>
        <v/>
      </c>
      <c r="AY81" s="98"/>
      <c r="AZ81" s="109"/>
      <c r="BA81" s="99" t="str">
        <f t="shared" si="235"/>
        <v/>
      </c>
      <c r="BB81" s="100" t="str">
        <f t="shared" si="236"/>
        <v/>
      </c>
      <c r="BC81" s="101" t="str">
        <f t="shared" si="237"/>
        <v/>
      </c>
      <c r="BD81" s="101" t="str">
        <f t="shared" si="238"/>
        <v/>
      </c>
      <c r="BE81" s="102" t="str">
        <f t="shared" si="239"/>
        <v/>
      </c>
      <c r="BF81" s="103" t="str">
        <f t="shared" si="240"/>
        <v/>
      </c>
      <c r="BG81" s="104" t="str">
        <f t="shared" si="241"/>
        <v/>
      </c>
      <c r="BH81" s="105" t="str">
        <f t="shared" si="242"/>
        <v/>
      </c>
      <c r="BI81" s="106" t="str">
        <f t="shared" si="243"/>
        <v/>
      </c>
      <c r="BK81" s="98"/>
      <c r="BL81" s="109"/>
      <c r="BM81" s="99" t="str">
        <f t="shared" si="477"/>
        <v/>
      </c>
      <c r="BN81" s="100" t="str">
        <f t="shared" si="478"/>
        <v/>
      </c>
      <c r="BO81" s="101" t="str">
        <f t="shared" si="479"/>
        <v/>
      </c>
      <c r="BP81" s="101" t="str">
        <f t="shared" si="480"/>
        <v/>
      </c>
      <c r="BQ81" s="102" t="str">
        <f t="shared" si="481"/>
        <v/>
      </c>
      <c r="BR81" s="103" t="str">
        <f t="shared" si="482"/>
        <v/>
      </c>
      <c r="BS81" s="104" t="str">
        <f t="shared" si="483"/>
        <v/>
      </c>
      <c r="BT81" s="105" t="str">
        <f t="shared" si="484"/>
        <v/>
      </c>
      <c r="BU81" s="106" t="str">
        <f t="shared" si="485"/>
        <v/>
      </c>
      <c r="BW81" s="98"/>
      <c r="BX81" s="109"/>
      <c r="BY81" s="99" t="str">
        <f t="shared" si="486"/>
        <v/>
      </c>
      <c r="BZ81" s="100" t="str">
        <f t="shared" si="487"/>
        <v/>
      </c>
      <c r="CA81" s="101" t="str">
        <f t="shared" si="488"/>
        <v/>
      </c>
      <c r="CB81" s="101" t="str">
        <f t="shared" si="489"/>
        <v/>
      </c>
      <c r="CC81" s="102" t="str">
        <f t="shared" si="490"/>
        <v/>
      </c>
      <c r="CD81" s="103" t="str">
        <f t="shared" si="491"/>
        <v/>
      </c>
      <c r="CE81" s="104" t="str">
        <f t="shared" si="492"/>
        <v/>
      </c>
      <c r="CF81" s="105" t="str">
        <f t="shared" si="493"/>
        <v/>
      </c>
      <c r="CG81" s="106" t="str">
        <f t="shared" si="494"/>
        <v/>
      </c>
      <c r="CI81" s="98"/>
      <c r="CJ81" s="109"/>
      <c r="CK81" s="99" t="str">
        <f t="shared" si="495"/>
        <v/>
      </c>
      <c r="CL81" s="100" t="str">
        <f t="shared" si="496"/>
        <v/>
      </c>
      <c r="CM81" s="101" t="str">
        <f t="shared" si="497"/>
        <v/>
      </c>
      <c r="CN81" s="101" t="str">
        <f t="shared" si="498"/>
        <v/>
      </c>
      <c r="CO81" s="102" t="str">
        <f t="shared" si="499"/>
        <v/>
      </c>
      <c r="CP81" s="103" t="str">
        <f t="shared" si="500"/>
        <v/>
      </c>
      <c r="CQ81" s="104" t="str">
        <f t="shared" si="501"/>
        <v/>
      </c>
      <c r="CR81" s="105" t="str">
        <f t="shared" si="502"/>
        <v/>
      </c>
      <c r="CS81" s="106" t="str">
        <f t="shared" si="503"/>
        <v/>
      </c>
      <c r="CU81" s="98"/>
      <c r="CV81" s="109"/>
      <c r="CW81" s="99" t="str">
        <f t="shared" si="504"/>
        <v/>
      </c>
      <c r="CX81" s="100" t="str">
        <f t="shared" si="505"/>
        <v/>
      </c>
      <c r="CY81" s="101" t="str">
        <f t="shared" si="506"/>
        <v/>
      </c>
      <c r="CZ81" s="101" t="str">
        <f t="shared" si="507"/>
        <v/>
      </c>
      <c r="DA81" s="102" t="str">
        <f t="shared" si="508"/>
        <v/>
      </c>
      <c r="DB81" s="103" t="str">
        <f t="shared" si="509"/>
        <v/>
      </c>
      <c r="DC81" s="104" t="str">
        <f t="shared" si="510"/>
        <v/>
      </c>
      <c r="DD81" s="105" t="str">
        <f t="shared" si="511"/>
        <v/>
      </c>
      <c r="DE81" s="106" t="str">
        <f t="shared" si="512"/>
        <v/>
      </c>
      <c r="DG81" s="98"/>
      <c r="DH81" s="109"/>
      <c r="DI81" s="99" t="str">
        <f t="shared" si="513"/>
        <v/>
      </c>
      <c r="DJ81" s="100" t="str">
        <f t="shared" si="514"/>
        <v/>
      </c>
      <c r="DK81" s="101" t="str">
        <f t="shared" si="515"/>
        <v/>
      </c>
      <c r="DL81" s="101" t="str">
        <f t="shared" si="516"/>
        <v/>
      </c>
      <c r="DM81" s="102" t="str">
        <f t="shared" si="517"/>
        <v/>
      </c>
      <c r="DN81" s="103" t="str">
        <f t="shared" si="518"/>
        <v/>
      </c>
      <c r="DO81" s="104" t="str">
        <f t="shared" si="519"/>
        <v/>
      </c>
      <c r="DP81" s="105" t="str">
        <f t="shared" si="520"/>
        <v/>
      </c>
      <c r="DQ81" s="106" t="str">
        <f t="shared" si="521"/>
        <v/>
      </c>
      <c r="DS81" s="98"/>
      <c r="DT81" s="109"/>
      <c r="DU81" s="99" t="str">
        <f t="shared" si="522"/>
        <v/>
      </c>
      <c r="DV81" s="100" t="str">
        <f t="shared" si="523"/>
        <v/>
      </c>
      <c r="DW81" s="101" t="str">
        <f t="shared" si="524"/>
        <v/>
      </c>
      <c r="DX81" s="101" t="str">
        <f t="shared" si="525"/>
        <v/>
      </c>
      <c r="DY81" s="102" t="str">
        <f t="shared" si="526"/>
        <v/>
      </c>
      <c r="DZ81" s="103" t="str">
        <f t="shared" si="527"/>
        <v/>
      </c>
      <c r="EA81" s="104" t="str">
        <f t="shared" si="528"/>
        <v/>
      </c>
      <c r="EB81" s="105" t="str">
        <f t="shared" si="529"/>
        <v/>
      </c>
      <c r="EC81" s="106" t="str">
        <f t="shared" si="530"/>
        <v/>
      </c>
      <c r="EE81" s="98"/>
      <c r="EF81" s="109"/>
      <c r="EG81" s="99" t="str">
        <f t="shared" si="531"/>
        <v/>
      </c>
      <c r="EH81" s="100" t="str">
        <f t="shared" si="532"/>
        <v/>
      </c>
      <c r="EI81" s="101" t="str">
        <f t="shared" si="533"/>
        <v/>
      </c>
      <c r="EJ81" s="101" t="str">
        <f t="shared" si="534"/>
        <v/>
      </c>
      <c r="EK81" s="102" t="str">
        <f t="shared" si="535"/>
        <v/>
      </c>
      <c r="EL81" s="103" t="str">
        <f t="shared" si="536"/>
        <v/>
      </c>
      <c r="EM81" s="104" t="str">
        <f t="shared" si="537"/>
        <v/>
      </c>
      <c r="EN81" s="105" t="str">
        <f t="shared" si="538"/>
        <v/>
      </c>
      <c r="EO81" s="106" t="str">
        <f t="shared" si="539"/>
        <v/>
      </c>
      <c r="EQ81" s="98"/>
      <c r="ER81" s="109"/>
      <c r="ES81" s="99" t="str">
        <f t="shared" si="540"/>
        <v/>
      </c>
      <c r="ET81" s="100" t="str">
        <f t="shared" si="541"/>
        <v/>
      </c>
      <c r="EU81" s="101" t="str">
        <f t="shared" si="542"/>
        <v/>
      </c>
      <c r="EV81" s="101" t="str">
        <f t="shared" si="543"/>
        <v/>
      </c>
      <c r="EW81" s="102" t="str">
        <f t="shared" si="544"/>
        <v/>
      </c>
      <c r="EX81" s="103" t="str">
        <f t="shared" si="545"/>
        <v/>
      </c>
      <c r="EY81" s="104" t="str">
        <f t="shared" si="546"/>
        <v/>
      </c>
      <c r="EZ81" s="105" t="str">
        <f t="shared" si="547"/>
        <v/>
      </c>
      <c r="FA81" s="106" t="str">
        <f t="shared" si="548"/>
        <v/>
      </c>
      <c r="FC81" s="98"/>
      <c r="FD81" s="109"/>
      <c r="FE81" s="99" t="str">
        <f t="shared" si="549"/>
        <v/>
      </c>
      <c r="FF81" s="100" t="str">
        <f t="shared" si="550"/>
        <v/>
      </c>
      <c r="FG81" s="101" t="str">
        <f t="shared" si="551"/>
        <v/>
      </c>
      <c r="FH81" s="101" t="str">
        <f t="shared" si="552"/>
        <v/>
      </c>
      <c r="FI81" s="102" t="str">
        <f t="shared" si="553"/>
        <v/>
      </c>
      <c r="FJ81" s="103" t="str">
        <f t="shared" si="554"/>
        <v/>
      </c>
      <c r="FK81" s="104" t="str">
        <f t="shared" si="555"/>
        <v/>
      </c>
      <c r="FL81" s="105" t="str">
        <f t="shared" si="556"/>
        <v/>
      </c>
      <c r="FM81" s="106" t="str">
        <f t="shared" si="557"/>
        <v/>
      </c>
      <c r="FO81" s="98"/>
      <c r="FP81" s="109"/>
      <c r="FQ81" s="99" t="str">
        <f>IF(FU81="","",#REF!)</f>
        <v/>
      </c>
      <c r="FR81" s="100" t="str">
        <f t="shared" si="558"/>
        <v/>
      </c>
      <c r="FS81" s="101" t="str">
        <f t="shared" si="559"/>
        <v/>
      </c>
      <c r="FT81" s="101" t="str">
        <f t="shared" si="560"/>
        <v/>
      </c>
      <c r="FU81" s="102" t="str">
        <f t="shared" si="561"/>
        <v/>
      </c>
      <c r="FV81" s="103" t="str">
        <f t="shared" si="562"/>
        <v/>
      </c>
      <c r="FW81" s="104" t="str">
        <f t="shared" si="563"/>
        <v/>
      </c>
      <c r="FX81" s="105" t="str">
        <f t="shared" si="564"/>
        <v/>
      </c>
      <c r="FY81" s="106" t="str">
        <f t="shared" si="565"/>
        <v/>
      </c>
      <c r="GA81" s="98"/>
      <c r="GB81" s="109"/>
      <c r="GC81" s="99" t="str">
        <f t="shared" si="566"/>
        <v/>
      </c>
      <c r="GD81" s="100" t="str">
        <f t="shared" si="567"/>
        <v/>
      </c>
      <c r="GE81" s="101" t="str">
        <f t="shared" si="568"/>
        <v/>
      </c>
      <c r="GF81" s="101" t="str">
        <f t="shared" si="569"/>
        <v/>
      </c>
      <c r="GG81" s="102" t="str">
        <f t="shared" si="570"/>
        <v/>
      </c>
      <c r="GH81" s="103" t="str">
        <f t="shared" si="571"/>
        <v/>
      </c>
      <c r="GI81" s="104" t="str">
        <f t="shared" si="572"/>
        <v/>
      </c>
      <c r="GJ81" s="105" t="str">
        <f t="shared" si="573"/>
        <v/>
      </c>
      <c r="GK81" s="106" t="str">
        <f t="shared" si="574"/>
        <v/>
      </c>
      <c r="GM81" s="98"/>
      <c r="GN81" s="109"/>
      <c r="GO81" s="99" t="str">
        <f t="shared" si="575"/>
        <v/>
      </c>
      <c r="GP81" s="100" t="str">
        <f t="shared" si="576"/>
        <v/>
      </c>
      <c r="GQ81" s="101" t="str">
        <f t="shared" si="577"/>
        <v/>
      </c>
      <c r="GR81" s="101" t="str">
        <f t="shared" si="578"/>
        <v/>
      </c>
      <c r="GS81" s="102" t="str">
        <f t="shared" si="579"/>
        <v/>
      </c>
      <c r="GT81" s="103" t="str">
        <f t="shared" si="580"/>
        <v/>
      </c>
      <c r="GU81" s="104" t="str">
        <f t="shared" si="581"/>
        <v/>
      </c>
      <c r="GV81" s="105" t="str">
        <f t="shared" si="582"/>
        <v/>
      </c>
      <c r="GW81" s="106" t="str">
        <f t="shared" si="583"/>
        <v/>
      </c>
      <c r="GY81" s="98"/>
      <c r="GZ81" s="109"/>
      <c r="HA81" s="99" t="str">
        <f t="shared" si="584"/>
        <v/>
      </c>
      <c r="HB81" s="100" t="str">
        <f t="shared" si="585"/>
        <v/>
      </c>
      <c r="HC81" s="101" t="str">
        <f t="shared" si="586"/>
        <v/>
      </c>
      <c r="HD81" s="101" t="str">
        <f t="shared" si="587"/>
        <v/>
      </c>
      <c r="HE81" s="102" t="str">
        <f t="shared" si="588"/>
        <v/>
      </c>
      <c r="HF81" s="103" t="str">
        <f t="shared" si="589"/>
        <v/>
      </c>
      <c r="HG81" s="104" t="str">
        <f t="shared" si="590"/>
        <v/>
      </c>
      <c r="HH81" s="105" t="str">
        <f t="shared" si="591"/>
        <v/>
      </c>
      <c r="HI81" s="106" t="str">
        <f t="shared" si="592"/>
        <v/>
      </c>
      <c r="HK81" s="98"/>
      <c r="HL81" s="109" t="s">
        <v>291</v>
      </c>
      <c r="HM81" s="99" t="str">
        <f t="shared" si="593"/>
        <v/>
      </c>
      <c r="HN81" s="100" t="str">
        <f t="shared" si="594"/>
        <v/>
      </c>
      <c r="HO81" s="101" t="str">
        <f t="shared" si="595"/>
        <v/>
      </c>
      <c r="HP81" s="101" t="str">
        <f t="shared" si="596"/>
        <v/>
      </c>
      <c r="HQ81" s="102" t="str">
        <f t="shared" si="597"/>
        <v/>
      </c>
      <c r="HR81" s="103" t="str">
        <f t="shared" si="598"/>
        <v/>
      </c>
      <c r="HS81" s="104" t="str">
        <f t="shared" si="599"/>
        <v/>
      </c>
      <c r="HT81" s="105" t="str">
        <f t="shared" si="600"/>
        <v/>
      </c>
      <c r="HU81" s="106" t="str">
        <f t="shared" si="601"/>
        <v/>
      </c>
      <c r="HW81" s="98"/>
      <c r="HX81" s="109"/>
      <c r="HY81" s="99" t="str">
        <f t="shared" si="602"/>
        <v/>
      </c>
      <c r="HZ81" s="100" t="str">
        <f t="shared" si="603"/>
        <v/>
      </c>
      <c r="IA81" s="101" t="str">
        <f t="shared" si="604"/>
        <v/>
      </c>
      <c r="IB81" s="101" t="str">
        <f t="shared" si="605"/>
        <v/>
      </c>
      <c r="IC81" s="102" t="str">
        <f t="shared" si="606"/>
        <v/>
      </c>
      <c r="ID81" s="103" t="str">
        <f t="shared" si="607"/>
        <v/>
      </c>
      <c r="IE81" s="104" t="str">
        <f t="shared" si="608"/>
        <v/>
      </c>
      <c r="IF81" s="105" t="str">
        <f t="shared" si="609"/>
        <v/>
      </c>
      <c r="IG81" s="106" t="str">
        <f t="shared" si="610"/>
        <v/>
      </c>
      <c r="II81" s="98"/>
      <c r="IJ81" s="109"/>
      <c r="IK81" s="99" t="str">
        <f t="shared" si="611"/>
        <v/>
      </c>
      <c r="IL81" s="100" t="str">
        <f t="shared" si="612"/>
        <v/>
      </c>
      <c r="IM81" s="101" t="str">
        <f t="shared" si="613"/>
        <v/>
      </c>
      <c r="IN81" s="101" t="str">
        <f t="shared" si="614"/>
        <v/>
      </c>
      <c r="IO81" s="102" t="str">
        <f t="shared" si="615"/>
        <v/>
      </c>
      <c r="IP81" s="103" t="str">
        <f t="shared" si="616"/>
        <v/>
      </c>
      <c r="IQ81" s="104" t="str">
        <f t="shared" si="617"/>
        <v/>
      </c>
      <c r="IR81" s="105" t="str">
        <f t="shared" si="618"/>
        <v/>
      </c>
      <c r="IS81" s="106" t="str">
        <f t="shared" si="619"/>
        <v/>
      </c>
      <c r="IU81" s="98"/>
      <c r="IV81" s="109"/>
      <c r="IW81" s="99" t="str">
        <f t="shared" si="620"/>
        <v/>
      </c>
      <c r="IX81" s="100" t="str">
        <f t="shared" si="621"/>
        <v/>
      </c>
      <c r="IY81" s="101" t="str">
        <f t="shared" si="622"/>
        <v/>
      </c>
      <c r="IZ81" s="101" t="str">
        <f t="shared" si="623"/>
        <v/>
      </c>
      <c r="JA81" s="102" t="str">
        <f t="shared" si="624"/>
        <v/>
      </c>
      <c r="JB81" s="103" t="str">
        <f t="shared" si="625"/>
        <v/>
      </c>
      <c r="JC81" s="104" t="str">
        <f t="shared" si="626"/>
        <v/>
      </c>
      <c r="JD81" s="105" t="str">
        <f t="shared" si="627"/>
        <v/>
      </c>
      <c r="JE81" s="106" t="str">
        <f t="shared" si="628"/>
        <v/>
      </c>
      <c r="JG81" s="98"/>
      <c r="JH81" s="109"/>
      <c r="JI81" s="99" t="str">
        <f t="shared" si="629"/>
        <v/>
      </c>
      <c r="JJ81" s="100" t="str">
        <f t="shared" si="630"/>
        <v/>
      </c>
      <c r="JK81" s="101" t="str">
        <f t="shared" si="631"/>
        <v/>
      </c>
      <c r="JL81" s="101" t="str">
        <f t="shared" si="632"/>
        <v/>
      </c>
      <c r="JM81" s="102" t="str">
        <f t="shared" si="633"/>
        <v/>
      </c>
      <c r="JN81" s="103" t="str">
        <f t="shared" si="634"/>
        <v/>
      </c>
      <c r="JO81" s="104" t="str">
        <f t="shared" si="635"/>
        <v/>
      </c>
      <c r="JP81" s="105" t="str">
        <f t="shared" si="636"/>
        <v/>
      </c>
      <c r="JQ81" s="106" t="str">
        <f t="shared" si="637"/>
        <v/>
      </c>
      <c r="JS81" s="98"/>
      <c r="JT81" s="109"/>
      <c r="JU81" s="99" t="str">
        <f t="shared" si="638"/>
        <v/>
      </c>
      <c r="JV81" s="100" t="str">
        <f t="shared" si="639"/>
        <v/>
      </c>
      <c r="JW81" s="101" t="str">
        <f t="shared" si="640"/>
        <v/>
      </c>
      <c r="JX81" s="101" t="str">
        <f t="shared" si="641"/>
        <v/>
      </c>
      <c r="JY81" s="102" t="str">
        <f t="shared" si="642"/>
        <v/>
      </c>
      <c r="JZ81" s="103" t="str">
        <f t="shared" si="643"/>
        <v/>
      </c>
      <c r="KA81" s="104" t="str">
        <f t="shared" si="644"/>
        <v/>
      </c>
      <c r="KB81" s="105" t="str">
        <f t="shared" si="645"/>
        <v/>
      </c>
      <c r="KC81" s="106" t="str">
        <f t="shared" si="646"/>
        <v/>
      </c>
      <c r="KE81" s="98"/>
      <c r="KF81" s="109"/>
    </row>
    <row r="82" spans="1:292" ht="13.5" customHeight="1" x14ac:dyDescent="0.25">
      <c r="A82" s="16"/>
      <c r="B82" s="98" t="s">
        <v>666</v>
      </c>
      <c r="D82" s="229"/>
      <c r="E82" s="99">
        <f t="shared" si="253"/>
        <v>42439</v>
      </c>
      <c r="F82" s="100" t="str">
        <f t="shared" si="254"/>
        <v>Kenny I</v>
      </c>
      <c r="G82" s="101">
        <f t="shared" si="456"/>
        <v>40611</v>
      </c>
      <c r="H82" s="101">
        <v>41831</v>
      </c>
      <c r="I82" s="102" t="str">
        <f t="shared" si="255"/>
        <v>Phil Hogan</v>
      </c>
      <c r="J82" s="103" t="str">
        <f t="shared" si="256"/>
        <v>1960</v>
      </c>
      <c r="K82" s="104" t="str">
        <f t="shared" si="257"/>
        <v>male</v>
      </c>
      <c r="L82" s="105" t="str">
        <f t="shared" si="264"/>
        <v>ie_fg01</v>
      </c>
      <c r="M82" s="106" t="str">
        <f t="shared" si="258"/>
        <v>Hogan_Phil_1960</v>
      </c>
      <c r="O82" s="98"/>
      <c r="P82" s="229" t="s">
        <v>722</v>
      </c>
      <c r="Q82" s="99" t="str">
        <f t="shared" si="457"/>
        <v/>
      </c>
      <c r="R82" s="100" t="str">
        <f t="shared" si="458"/>
        <v/>
      </c>
      <c r="S82" s="101" t="str">
        <f t="shared" si="459"/>
        <v/>
      </c>
      <c r="T82" s="101" t="str">
        <f t="shared" si="460"/>
        <v/>
      </c>
      <c r="U82" s="102" t="str">
        <f t="shared" si="461"/>
        <v/>
      </c>
      <c r="V82" s="103" t="str">
        <f t="shared" si="462"/>
        <v/>
      </c>
      <c r="W82" s="104" t="str">
        <f t="shared" si="463"/>
        <v/>
      </c>
      <c r="X82" s="105" t="str">
        <f t="shared" si="249"/>
        <v/>
      </c>
      <c r="Y82" s="106" t="str">
        <f t="shared" si="464"/>
        <v/>
      </c>
      <c r="AA82" s="98"/>
      <c r="AB82" s="98"/>
      <c r="AC82" s="99" t="str">
        <f t="shared" si="465"/>
        <v/>
      </c>
      <c r="AD82" s="100" t="str">
        <f t="shared" si="466"/>
        <v/>
      </c>
      <c r="AE82" s="101" t="str">
        <f t="shared" si="467"/>
        <v/>
      </c>
      <c r="AF82" s="101" t="str">
        <f t="shared" si="468"/>
        <v/>
      </c>
      <c r="AG82" s="102" t="str">
        <f t="shared" si="250"/>
        <v/>
      </c>
      <c r="AH82" s="103" t="str">
        <f t="shared" si="469"/>
        <v/>
      </c>
      <c r="AI82" s="104" t="str">
        <f t="shared" si="470"/>
        <v/>
      </c>
      <c r="AJ82" s="105" t="str">
        <f t="shared" si="251"/>
        <v/>
      </c>
      <c r="AK82" s="106" t="str">
        <f t="shared" si="252"/>
        <v/>
      </c>
      <c r="AM82" s="98"/>
      <c r="AN82" s="98"/>
      <c r="AO82" s="99" t="str">
        <f t="shared" si="12"/>
        <v/>
      </c>
      <c r="AP82" s="100" t="str">
        <f t="shared" si="471"/>
        <v/>
      </c>
      <c r="AQ82" s="101" t="str">
        <f t="shared" si="13"/>
        <v/>
      </c>
      <c r="AR82" s="101" t="str">
        <f t="shared" si="14"/>
        <v/>
      </c>
      <c r="AS82" s="102" t="str">
        <f t="shared" si="472"/>
        <v/>
      </c>
      <c r="AT82" s="103" t="str">
        <f t="shared" si="473"/>
        <v/>
      </c>
      <c r="AU82" s="104" t="str">
        <f t="shared" si="474"/>
        <v/>
      </c>
      <c r="AV82" s="105" t="str">
        <f t="shared" si="475"/>
        <v/>
      </c>
      <c r="AW82" s="106" t="str">
        <f t="shared" si="476"/>
        <v/>
      </c>
      <c r="AY82" s="98"/>
      <c r="AZ82" s="98"/>
      <c r="BA82" s="99" t="str">
        <f t="shared" si="235"/>
        <v/>
      </c>
      <c r="BB82" s="100" t="str">
        <f t="shared" si="236"/>
        <v/>
      </c>
      <c r="BC82" s="101" t="str">
        <f t="shared" si="237"/>
        <v/>
      </c>
      <c r="BD82" s="101" t="str">
        <f t="shared" si="238"/>
        <v/>
      </c>
      <c r="BE82" s="102" t="str">
        <f t="shared" si="239"/>
        <v/>
      </c>
      <c r="BF82" s="103" t="str">
        <f t="shared" si="240"/>
        <v/>
      </c>
      <c r="BG82" s="104" t="str">
        <f t="shared" si="241"/>
        <v/>
      </c>
      <c r="BH82" s="105" t="str">
        <f t="shared" si="242"/>
        <v/>
      </c>
      <c r="BI82" s="106" t="str">
        <f t="shared" si="243"/>
        <v/>
      </c>
      <c r="BK82" s="98"/>
      <c r="BL82" s="98"/>
      <c r="BM82" s="99" t="str">
        <f t="shared" si="477"/>
        <v/>
      </c>
      <c r="BN82" s="100" t="str">
        <f t="shared" si="478"/>
        <v/>
      </c>
      <c r="BO82" s="101" t="str">
        <f t="shared" si="479"/>
        <v/>
      </c>
      <c r="BP82" s="101" t="str">
        <f t="shared" si="480"/>
        <v/>
      </c>
      <c r="BQ82" s="102" t="str">
        <f t="shared" si="481"/>
        <v/>
      </c>
      <c r="BR82" s="103" t="str">
        <f t="shared" si="482"/>
        <v/>
      </c>
      <c r="BS82" s="104" t="str">
        <f t="shared" si="483"/>
        <v/>
      </c>
      <c r="BT82" s="105" t="str">
        <f t="shared" si="484"/>
        <v/>
      </c>
      <c r="BU82" s="106" t="str">
        <f t="shared" si="485"/>
        <v/>
      </c>
      <c r="BW82" s="98"/>
      <c r="BX82" s="98"/>
      <c r="BY82" s="99" t="str">
        <f t="shared" si="486"/>
        <v/>
      </c>
      <c r="BZ82" s="100" t="str">
        <f t="shared" si="487"/>
        <v/>
      </c>
      <c r="CA82" s="101" t="str">
        <f t="shared" si="488"/>
        <v/>
      </c>
      <c r="CB82" s="101" t="str">
        <f t="shared" si="489"/>
        <v/>
      </c>
      <c r="CC82" s="102" t="str">
        <f t="shared" si="490"/>
        <v/>
      </c>
      <c r="CD82" s="103" t="str">
        <f t="shared" si="491"/>
        <v/>
      </c>
      <c r="CE82" s="104" t="str">
        <f t="shared" si="492"/>
        <v/>
      </c>
      <c r="CF82" s="105" t="str">
        <f t="shared" si="493"/>
        <v/>
      </c>
      <c r="CG82" s="106" t="str">
        <f t="shared" si="494"/>
        <v/>
      </c>
      <c r="CI82" s="98"/>
      <c r="CJ82" s="98"/>
      <c r="CK82" s="99" t="str">
        <f t="shared" si="495"/>
        <v/>
      </c>
      <c r="CL82" s="100" t="str">
        <f t="shared" si="496"/>
        <v/>
      </c>
      <c r="CM82" s="101" t="str">
        <f t="shared" si="497"/>
        <v/>
      </c>
      <c r="CN82" s="101" t="str">
        <f t="shared" si="498"/>
        <v/>
      </c>
      <c r="CO82" s="102" t="str">
        <f t="shared" si="499"/>
        <v/>
      </c>
      <c r="CP82" s="103" t="str">
        <f t="shared" si="500"/>
        <v/>
      </c>
      <c r="CQ82" s="104" t="str">
        <f t="shared" si="501"/>
        <v/>
      </c>
      <c r="CR82" s="105" t="str">
        <f t="shared" si="502"/>
        <v/>
      </c>
      <c r="CS82" s="106" t="str">
        <f t="shared" si="503"/>
        <v/>
      </c>
      <c r="CU82" s="98"/>
      <c r="CV82" s="98"/>
      <c r="CW82" s="99" t="str">
        <f t="shared" si="504"/>
        <v/>
      </c>
      <c r="CX82" s="100" t="str">
        <f t="shared" si="505"/>
        <v/>
      </c>
      <c r="CY82" s="101" t="str">
        <f t="shared" si="506"/>
        <v/>
      </c>
      <c r="CZ82" s="101" t="str">
        <f t="shared" si="507"/>
        <v/>
      </c>
      <c r="DA82" s="102" t="str">
        <f t="shared" si="508"/>
        <v/>
      </c>
      <c r="DB82" s="103" t="str">
        <f t="shared" si="509"/>
        <v/>
      </c>
      <c r="DC82" s="104" t="str">
        <f t="shared" si="510"/>
        <v/>
      </c>
      <c r="DD82" s="105" t="str">
        <f t="shared" si="511"/>
        <v/>
      </c>
      <c r="DE82" s="106" t="str">
        <f t="shared" si="512"/>
        <v/>
      </c>
      <c r="DG82" s="98"/>
      <c r="DH82" s="98"/>
      <c r="DI82" s="99" t="str">
        <f t="shared" si="513"/>
        <v/>
      </c>
      <c r="DJ82" s="100" t="str">
        <f t="shared" si="514"/>
        <v/>
      </c>
      <c r="DK82" s="101" t="str">
        <f t="shared" si="515"/>
        <v/>
      </c>
      <c r="DL82" s="101" t="str">
        <f t="shared" si="516"/>
        <v/>
      </c>
      <c r="DM82" s="102" t="str">
        <f t="shared" si="517"/>
        <v/>
      </c>
      <c r="DN82" s="103" t="str">
        <f t="shared" si="518"/>
        <v/>
      </c>
      <c r="DO82" s="104" t="str">
        <f t="shared" si="519"/>
        <v/>
      </c>
      <c r="DP82" s="105" t="str">
        <f t="shared" si="520"/>
        <v/>
      </c>
      <c r="DQ82" s="106" t="str">
        <f t="shared" si="521"/>
        <v/>
      </c>
      <c r="DS82" s="98"/>
      <c r="DT82" s="98"/>
      <c r="DU82" s="99" t="str">
        <f t="shared" si="522"/>
        <v/>
      </c>
      <c r="DV82" s="100" t="str">
        <f t="shared" si="523"/>
        <v/>
      </c>
      <c r="DW82" s="101" t="str">
        <f t="shared" si="524"/>
        <v/>
      </c>
      <c r="DX82" s="101" t="str">
        <f t="shared" si="525"/>
        <v/>
      </c>
      <c r="DY82" s="102" t="str">
        <f t="shared" si="526"/>
        <v/>
      </c>
      <c r="DZ82" s="103" t="str">
        <f t="shared" si="527"/>
        <v/>
      </c>
      <c r="EA82" s="104" t="str">
        <f t="shared" si="528"/>
        <v/>
      </c>
      <c r="EB82" s="105" t="str">
        <f t="shared" si="529"/>
        <v/>
      </c>
      <c r="EC82" s="106" t="str">
        <f t="shared" si="530"/>
        <v/>
      </c>
      <c r="EE82" s="98"/>
      <c r="EF82" s="98"/>
      <c r="EG82" s="99" t="str">
        <f t="shared" si="531"/>
        <v/>
      </c>
      <c r="EH82" s="100" t="str">
        <f t="shared" si="532"/>
        <v/>
      </c>
      <c r="EI82" s="101" t="str">
        <f t="shared" si="533"/>
        <v/>
      </c>
      <c r="EJ82" s="101" t="str">
        <f t="shared" si="534"/>
        <v/>
      </c>
      <c r="EK82" s="102" t="str">
        <f t="shared" si="535"/>
        <v/>
      </c>
      <c r="EL82" s="103" t="str">
        <f t="shared" si="536"/>
        <v/>
      </c>
      <c r="EM82" s="104" t="str">
        <f t="shared" si="537"/>
        <v/>
      </c>
      <c r="EN82" s="105" t="str">
        <f t="shared" si="538"/>
        <v/>
      </c>
      <c r="EO82" s="106" t="str">
        <f t="shared" si="539"/>
        <v/>
      </c>
      <c r="EQ82" s="98"/>
      <c r="ER82" s="98"/>
      <c r="ES82" s="99" t="str">
        <f t="shared" si="540"/>
        <v/>
      </c>
      <c r="ET82" s="100" t="str">
        <f t="shared" si="541"/>
        <v/>
      </c>
      <c r="EU82" s="101" t="str">
        <f t="shared" si="542"/>
        <v/>
      </c>
      <c r="EV82" s="101" t="str">
        <f t="shared" si="543"/>
        <v/>
      </c>
      <c r="EW82" s="102" t="str">
        <f t="shared" si="544"/>
        <v/>
      </c>
      <c r="EX82" s="103" t="str">
        <f t="shared" si="545"/>
        <v/>
      </c>
      <c r="EY82" s="104" t="str">
        <f t="shared" si="546"/>
        <v/>
      </c>
      <c r="EZ82" s="105" t="str">
        <f t="shared" si="547"/>
        <v/>
      </c>
      <c r="FA82" s="106" t="str">
        <f t="shared" si="548"/>
        <v/>
      </c>
      <c r="FC82" s="98"/>
      <c r="FD82" s="98"/>
      <c r="FE82" s="99" t="str">
        <f t="shared" si="549"/>
        <v/>
      </c>
      <c r="FF82" s="100" t="str">
        <f t="shared" si="550"/>
        <v/>
      </c>
      <c r="FG82" s="101" t="str">
        <f t="shared" si="551"/>
        <v/>
      </c>
      <c r="FH82" s="101" t="str">
        <f t="shared" si="552"/>
        <v/>
      </c>
      <c r="FI82" s="102" t="str">
        <f t="shared" si="553"/>
        <v/>
      </c>
      <c r="FJ82" s="103" t="str">
        <f t="shared" si="554"/>
        <v/>
      </c>
      <c r="FK82" s="104" t="str">
        <f t="shared" si="555"/>
        <v/>
      </c>
      <c r="FL82" s="105" t="str">
        <f t="shared" si="556"/>
        <v/>
      </c>
      <c r="FM82" s="106" t="str">
        <f t="shared" si="557"/>
        <v/>
      </c>
      <c r="FO82" s="98"/>
      <c r="FP82" s="98"/>
      <c r="FQ82" s="99" t="str">
        <f>IF(FU82="","",#REF!)</f>
        <v/>
      </c>
      <c r="FR82" s="100" t="str">
        <f t="shared" si="558"/>
        <v/>
      </c>
      <c r="FS82" s="101" t="str">
        <f t="shared" si="559"/>
        <v/>
      </c>
      <c r="FT82" s="101" t="str">
        <f t="shared" si="560"/>
        <v/>
      </c>
      <c r="FU82" s="102" t="str">
        <f t="shared" si="561"/>
        <v/>
      </c>
      <c r="FV82" s="103" t="str">
        <f t="shared" si="562"/>
        <v/>
      </c>
      <c r="FW82" s="104" t="str">
        <f t="shared" si="563"/>
        <v/>
      </c>
      <c r="FX82" s="105" t="str">
        <f t="shared" si="564"/>
        <v/>
      </c>
      <c r="FY82" s="106" t="str">
        <f t="shared" si="565"/>
        <v/>
      </c>
      <c r="GA82" s="98"/>
      <c r="GB82" s="98"/>
      <c r="GC82" s="99" t="str">
        <f t="shared" si="566"/>
        <v/>
      </c>
      <c r="GD82" s="100" t="str">
        <f t="shared" si="567"/>
        <v/>
      </c>
      <c r="GE82" s="101" t="str">
        <f t="shared" si="568"/>
        <v/>
      </c>
      <c r="GF82" s="101" t="str">
        <f t="shared" si="569"/>
        <v/>
      </c>
      <c r="GG82" s="102" t="str">
        <f t="shared" si="570"/>
        <v/>
      </c>
      <c r="GH82" s="103" t="str">
        <f t="shared" si="571"/>
        <v/>
      </c>
      <c r="GI82" s="104" t="str">
        <f t="shared" si="572"/>
        <v/>
      </c>
      <c r="GJ82" s="105" t="str">
        <f t="shared" si="573"/>
        <v/>
      </c>
      <c r="GK82" s="106" t="str">
        <f t="shared" si="574"/>
        <v/>
      </c>
      <c r="GM82" s="98"/>
      <c r="GN82" s="98"/>
      <c r="GO82" s="99" t="str">
        <f t="shared" si="575"/>
        <v/>
      </c>
      <c r="GP82" s="100" t="str">
        <f t="shared" si="576"/>
        <v/>
      </c>
      <c r="GQ82" s="101" t="str">
        <f t="shared" si="577"/>
        <v/>
      </c>
      <c r="GR82" s="101" t="str">
        <f t="shared" si="578"/>
        <v/>
      </c>
      <c r="GS82" s="102" t="str">
        <f t="shared" si="579"/>
        <v/>
      </c>
      <c r="GT82" s="103" t="str">
        <f t="shared" si="580"/>
        <v/>
      </c>
      <c r="GU82" s="104" t="str">
        <f t="shared" si="581"/>
        <v/>
      </c>
      <c r="GV82" s="105" t="str">
        <f t="shared" si="582"/>
        <v/>
      </c>
      <c r="GW82" s="106" t="str">
        <f t="shared" si="583"/>
        <v/>
      </c>
      <c r="GY82" s="98"/>
      <c r="GZ82" s="98"/>
      <c r="HA82" s="99" t="str">
        <f t="shared" si="584"/>
        <v/>
      </c>
      <c r="HB82" s="100" t="str">
        <f t="shared" si="585"/>
        <v/>
      </c>
      <c r="HC82" s="101" t="str">
        <f t="shared" si="586"/>
        <v/>
      </c>
      <c r="HD82" s="101" t="str">
        <f t="shared" si="587"/>
        <v/>
      </c>
      <c r="HE82" s="102" t="str">
        <f t="shared" si="588"/>
        <v/>
      </c>
      <c r="HF82" s="103" t="str">
        <f t="shared" si="589"/>
        <v/>
      </c>
      <c r="HG82" s="104" t="str">
        <f t="shared" si="590"/>
        <v/>
      </c>
      <c r="HH82" s="105" t="str">
        <f t="shared" si="591"/>
        <v/>
      </c>
      <c r="HI82" s="106" t="str">
        <f t="shared" si="592"/>
        <v/>
      </c>
      <c r="HK82" s="98"/>
      <c r="HL82" s="98" t="s">
        <v>291</v>
      </c>
      <c r="HM82" s="99" t="str">
        <f t="shared" si="593"/>
        <v/>
      </c>
      <c r="HN82" s="100" t="str">
        <f t="shared" si="594"/>
        <v/>
      </c>
      <c r="HO82" s="101" t="str">
        <f t="shared" si="595"/>
        <v/>
      </c>
      <c r="HP82" s="101" t="str">
        <f t="shared" si="596"/>
        <v/>
      </c>
      <c r="HQ82" s="102" t="str">
        <f t="shared" si="597"/>
        <v/>
      </c>
      <c r="HR82" s="103" t="str">
        <f t="shared" si="598"/>
        <v/>
      </c>
      <c r="HS82" s="104" t="str">
        <f t="shared" si="599"/>
        <v/>
      </c>
      <c r="HT82" s="105" t="str">
        <f t="shared" si="600"/>
        <v/>
      </c>
      <c r="HU82" s="106" t="str">
        <f t="shared" si="601"/>
        <v/>
      </c>
      <c r="HW82" s="98"/>
      <c r="HX82" s="98"/>
      <c r="HY82" s="99" t="str">
        <f t="shared" si="602"/>
        <v/>
      </c>
      <c r="HZ82" s="100" t="str">
        <f t="shared" si="603"/>
        <v/>
      </c>
      <c r="IA82" s="101" t="str">
        <f t="shared" si="604"/>
        <v/>
      </c>
      <c r="IB82" s="101" t="str">
        <f t="shared" si="605"/>
        <v/>
      </c>
      <c r="IC82" s="102" t="str">
        <f t="shared" si="606"/>
        <v/>
      </c>
      <c r="ID82" s="103" t="str">
        <f t="shared" si="607"/>
        <v/>
      </c>
      <c r="IE82" s="104" t="str">
        <f t="shared" si="608"/>
        <v/>
      </c>
      <c r="IF82" s="105" t="str">
        <f t="shared" si="609"/>
        <v/>
      </c>
      <c r="IG82" s="106" t="str">
        <f t="shared" si="610"/>
        <v/>
      </c>
      <c r="II82" s="98"/>
      <c r="IJ82" s="98"/>
      <c r="IK82" s="99" t="str">
        <f t="shared" si="611"/>
        <v/>
      </c>
      <c r="IL82" s="100" t="str">
        <f t="shared" si="612"/>
        <v/>
      </c>
      <c r="IM82" s="101" t="str">
        <f t="shared" si="613"/>
        <v/>
      </c>
      <c r="IN82" s="101" t="str">
        <f t="shared" si="614"/>
        <v/>
      </c>
      <c r="IO82" s="102" t="str">
        <f t="shared" si="615"/>
        <v/>
      </c>
      <c r="IP82" s="103" t="str">
        <f t="shared" si="616"/>
        <v/>
      </c>
      <c r="IQ82" s="104" t="str">
        <f t="shared" si="617"/>
        <v/>
      </c>
      <c r="IR82" s="105" t="str">
        <f t="shared" si="618"/>
        <v/>
      </c>
      <c r="IS82" s="106" t="str">
        <f t="shared" si="619"/>
        <v/>
      </c>
      <c r="IU82" s="98"/>
      <c r="IV82" s="98"/>
      <c r="IW82" s="99" t="str">
        <f t="shared" si="620"/>
        <v/>
      </c>
      <c r="IX82" s="100" t="str">
        <f t="shared" si="621"/>
        <v/>
      </c>
      <c r="IY82" s="101" t="str">
        <f t="shared" si="622"/>
        <v/>
      </c>
      <c r="IZ82" s="101" t="str">
        <f t="shared" si="623"/>
        <v/>
      </c>
      <c r="JA82" s="102" t="str">
        <f t="shared" si="624"/>
        <v/>
      </c>
      <c r="JB82" s="103" t="str">
        <f t="shared" si="625"/>
        <v/>
      </c>
      <c r="JC82" s="104" t="str">
        <f t="shared" si="626"/>
        <v/>
      </c>
      <c r="JD82" s="105" t="str">
        <f t="shared" si="627"/>
        <v/>
      </c>
      <c r="JE82" s="106" t="str">
        <f t="shared" si="628"/>
        <v/>
      </c>
      <c r="JG82" s="98"/>
      <c r="JH82" s="98"/>
      <c r="JI82" s="99" t="str">
        <f t="shared" si="629"/>
        <v/>
      </c>
      <c r="JJ82" s="100" t="str">
        <f t="shared" si="630"/>
        <v/>
      </c>
      <c r="JK82" s="101" t="str">
        <f t="shared" si="631"/>
        <v/>
      </c>
      <c r="JL82" s="101" t="str">
        <f t="shared" si="632"/>
        <v/>
      </c>
      <c r="JM82" s="102" t="str">
        <f t="shared" si="633"/>
        <v/>
      </c>
      <c r="JN82" s="103" t="str">
        <f t="shared" si="634"/>
        <v/>
      </c>
      <c r="JO82" s="104" t="str">
        <f t="shared" si="635"/>
        <v/>
      </c>
      <c r="JP82" s="105" t="str">
        <f t="shared" si="636"/>
        <v/>
      </c>
      <c r="JQ82" s="106" t="str">
        <f t="shared" si="637"/>
        <v/>
      </c>
      <c r="JS82" s="98"/>
      <c r="JT82" s="98"/>
      <c r="JU82" s="99" t="str">
        <f t="shared" si="638"/>
        <v/>
      </c>
      <c r="JV82" s="100" t="str">
        <f t="shared" si="639"/>
        <v/>
      </c>
      <c r="JW82" s="101" t="str">
        <f t="shared" si="640"/>
        <v/>
      </c>
      <c r="JX82" s="101" t="str">
        <f t="shared" si="641"/>
        <v/>
      </c>
      <c r="JY82" s="102" t="str">
        <f t="shared" si="642"/>
        <v/>
      </c>
      <c r="JZ82" s="103" t="str">
        <f t="shared" si="643"/>
        <v/>
      </c>
      <c r="KA82" s="104" t="str">
        <f t="shared" si="644"/>
        <v/>
      </c>
      <c r="KB82" s="105" t="str">
        <f t="shared" si="645"/>
        <v/>
      </c>
      <c r="KC82" s="106" t="str">
        <f t="shared" si="646"/>
        <v/>
      </c>
      <c r="KE82" s="98"/>
      <c r="KF82" s="98"/>
    </row>
    <row r="83" spans="1:292" ht="13.5" customHeight="1" x14ac:dyDescent="0.25">
      <c r="A83" s="16"/>
      <c r="B83" s="98" t="s">
        <v>666</v>
      </c>
      <c r="D83" s="229"/>
      <c r="E83" s="99">
        <f t="shared" si="253"/>
        <v>42439</v>
      </c>
      <c r="F83" s="100" t="str">
        <f t="shared" si="254"/>
        <v>Kenny I</v>
      </c>
      <c r="G83" s="101">
        <v>41831</v>
      </c>
      <c r="H83" s="101">
        <f>IF(I83="","",E$3)</f>
        <v>42439</v>
      </c>
      <c r="I83" s="102" t="str">
        <f t="shared" si="255"/>
        <v>Alan Kelly</v>
      </c>
      <c r="J83" s="103" t="str">
        <f t="shared" si="256"/>
        <v>1975</v>
      </c>
      <c r="K83" s="104" t="str">
        <f t="shared" si="257"/>
        <v>male</v>
      </c>
      <c r="L83" s="105" t="s">
        <v>298</v>
      </c>
      <c r="M83" s="106" t="str">
        <f t="shared" si="258"/>
        <v>Kelly_Alan_1975</v>
      </c>
      <c r="O83" s="98"/>
      <c r="P83" s="229" t="s">
        <v>934</v>
      </c>
      <c r="Q83" s="99"/>
      <c r="R83" s="100"/>
      <c r="S83" s="101"/>
      <c r="T83" s="101"/>
      <c r="U83" s="102"/>
      <c r="V83" s="103"/>
      <c r="W83" s="104"/>
      <c r="X83" s="105" t="str">
        <f t="shared" si="249"/>
        <v/>
      </c>
      <c r="Y83" s="106"/>
      <c r="AA83" s="98"/>
      <c r="AB83" s="98"/>
      <c r="AC83" s="99"/>
      <c r="AD83" s="100"/>
      <c r="AE83" s="101"/>
      <c r="AF83" s="101"/>
      <c r="AG83" s="102" t="str">
        <f t="shared" si="250"/>
        <v/>
      </c>
      <c r="AH83" s="103"/>
      <c r="AI83" s="104"/>
      <c r="AJ83" s="105" t="str">
        <f t="shared" si="251"/>
        <v/>
      </c>
      <c r="AK83" s="106" t="str">
        <f t="shared" si="252"/>
        <v/>
      </c>
      <c r="AM83" s="98"/>
      <c r="AN83" s="98"/>
      <c r="AO83" s="99" t="str">
        <f t="shared" si="12"/>
        <v/>
      </c>
      <c r="AP83" s="100"/>
      <c r="AQ83" s="101" t="str">
        <f t="shared" si="13"/>
        <v/>
      </c>
      <c r="AR83" s="101" t="str">
        <f t="shared" si="14"/>
        <v/>
      </c>
      <c r="AS83" s="102"/>
      <c r="AT83" s="103"/>
      <c r="AU83" s="104"/>
      <c r="AV83" s="105"/>
      <c r="AW83" s="106"/>
      <c r="AY83" s="98"/>
      <c r="AZ83" s="98"/>
      <c r="BA83" s="99" t="str">
        <f t="shared" si="235"/>
        <v/>
      </c>
      <c r="BB83" s="100" t="str">
        <f t="shared" si="236"/>
        <v/>
      </c>
      <c r="BC83" s="101" t="str">
        <f t="shared" si="237"/>
        <v/>
      </c>
      <c r="BD83" s="101" t="str">
        <f t="shared" si="238"/>
        <v/>
      </c>
      <c r="BE83" s="102" t="str">
        <f t="shared" si="239"/>
        <v/>
      </c>
      <c r="BF83" s="103" t="str">
        <f t="shared" si="240"/>
        <v/>
      </c>
      <c r="BG83" s="104" t="str">
        <f t="shared" si="241"/>
        <v/>
      </c>
      <c r="BH83" s="105" t="str">
        <f t="shared" si="242"/>
        <v/>
      </c>
      <c r="BI83" s="106" t="str">
        <f t="shared" si="243"/>
        <v/>
      </c>
      <c r="BK83" s="98"/>
      <c r="BL83" s="98"/>
      <c r="BM83" s="99"/>
      <c r="BN83" s="100"/>
      <c r="BO83" s="101"/>
      <c r="BP83" s="101"/>
      <c r="BQ83" s="102"/>
      <c r="BR83" s="103"/>
      <c r="BS83" s="104"/>
      <c r="BT83" s="105"/>
      <c r="BU83" s="106"/>
      <c r="BW83" s="98"/>
      <c r="BX83" s="98"/>
      <c r="BY83" s="99"/>
      <c r="BZ83" s="100"/>
      <c r="CA83" s="101"/>
      <c r="CB83" s="101"/>
      <c r="CC83" s="102"/>
      <c r="CD83" s="103"/>
      <c r="CE83" s="104"/>
      <c r="CF83" s="105"/>
      <c r="CG83" s="106"/>
      <c r="CI83" s="98"/>
      <c r="CJ83" s="98"/>
      <c r="CK83" s="99"/>
      <c r="CL83" s="100"/>
      <c r="CM83" s="101"/>
      <c r="CN83" s="101"/>
      <c r="CO83" s="102"/>
      <c r="CP83" s="103"/>
      <c r="CQ83" s="104"/>
      <c r="CR83" s="105"/>
      <c r="CS83" s="106"/>
      <c r="CU83" s="98"/>
      <c r="CV83" s="98"/>
      <c r="CW83" s="99"/>
      <c r="CX83" s="100"/>
      <c r="CY83" s="101"/>
      <c r="CZ83" s="101"/>
      <c r="DA83" s="102"/>
      <c r="DB83" s="103"/>
      <c r="DC83" s="104"/>
      <c r="DD83" s="105"/>
      <c r="DE83" s="106"/>
      <c r="DG83" s="98"/>
      <c r="DH83" s="98"/>
      <c r="DI83" s="99"/>
      <c r="DJ83" s="100"/>
      <c r="DK83" s="101"/>
      <c r="DL83" s="101"/>
      <c r="DM83" s="102"/>
      <c r="DN83" s="103"/>
      <c r="DO83" s="104"/>
      <c r="DP83" s="105"/>
      <c r="DQ83" s="106"/>
      <c r="DS83" s="98"/>
      <c r="DT83" s="98"/>
      <c r="DU83" s="99"/>
      <c r="DV83" s="100"/>
      <c r="DW83" s="101"/>
      <c r="DX83" s="101"/>
      <c r="DY83" s="102"/>
      <c r="DZ83" s="103"/>
      <c r="EA83" s="104"/>
      <c r="EB83" s="105"/>
      <c r="EC83" s="106"/>
      <c r="EE83" s="98"/>
      <c r="EF83" s="98"/>
      <c r="EG83" s="99"/>
      <c r="EH83" s="100"/>
      <c r="EI83" s="101"/>
      <c r="EJ83" s="101"/>
      <c r="EK83" s="102"/>
      <c r="EL83" s="103"/>
      <c r="EM83" s="104"/>
      <c r="EN83" s="105"/>
      <c r="EO83" s="106"/>
      <c r="EQ83" s="98"/>
      <c r="ER83" s="98"/>
      <c r="ES83" s="99"/>
      <c r="ET83" s="100"/>
      <c r="EU83" s="101"/>
      <c r="EV83" s="101"/>
      <c r="EW83" s="102"/>
      <c r="EX83" s="103"/>
      <c r="EY83" s="104"/>
      <c r="EZ83" s="105"/>
      <c r="FA83" s="106"/>
      <c r="FC83" s="98"/>
      <c r="FD83" s="98"/>
      <c r="FE83" s="99"/>
      <c r="FF83" s="100"/>
      <c r="FG83" s="101"/>
      <c r="FH83" s="101"/>
      <c r="FI83" s="102"/>
      <c r="FJ83" s="103"/>
      <c r="FK83" s="104"/>
      <c r="FL83" s="105"/>
      <c r="FM83" s="106"/>
      <c r="FO83" s="98"/>
      <c r="FP83" s="98"/>
      <c r="FQ83" s="99"/>
      <c r="FR83" s="100"/>
      <c r="FS83" s="101"/>
      <c r="FT83" s="101"/>
      <c r="FU83" s="102"/>
      <c r="FV83" s="103"/>
      <c r="FW83" s="104"/>
      <c r="FX83" s="105"/>
      <c r="FY83" s="106"/>
      <c r="GA83" s="98"/>
      <c r="GB83" s="98"/>
      <c r="GC83" s="99"/>
      <c r="GD83" s="100"/>
      <c r="GE83" s="101"/>
      <c r="GF83" s="101"/>
      <c r="GG83" s="102"/>
      <c r="GH83" s="103"/>
      <c r="GI83" s="104"/>
      <c r="GJ83" s="105"/>
      <c r="GK83" s="106"/>
      <c r="GM83" s="98"/>
      <c r="GN83" s="98"/>
      <c r="GO83" s="99"/>
      <c r="GP83" s="100"/>
      <c r="GQ83" s="101"/>
      <c r="GR83" s="101"/>
      <c r="GS83" s="102"/>
      <c r="GT83" s="103"/>
      <c r="GU83" s="104"/>
      <c r="GV83" s="105"/>
      <c r="GW83" s="106"/>
      <c r="GY83" s="98"/>
      <c r="GZ83" s="98"/>
      <c r="HA83" s="99"/>
      <c r="HB83" s="100"/>
      <c r="HC83" s="101"/>
      <c r="HD83" s="101"/>
      <c r="HE83" s="102"/>
      <c r="HF83" s="103"/>
      <c r="HG83" s="104"/>
      <c r="HH83" s="105"/>
      <c r="HI83" s="106"/>
      <c r="HK83" s="98"/>
      <c r="HL83" s="98"/>
      <c r="HM83" s="99"/>
      <c r="HN83" s="100"/>
      <c r="HO83" s="101"/>
      <c r="HP83" s="101"/>
      <c r="HQ83" s="102"/>
      <c r="HR83" s="103"/>
      <c r="HS83" s="104"/>
      <c r="HT83" s="105"/>
      <c r="HU83" s="106"/>
      <c r="HW83" s="98"/>
      <c r="HX83" s="98"/>
      <c r="HY83" s="99"/>
      <c r="HZ83" s="100"/>
      <c r="IA83" s="101"/>
      <c r="IB83" s="101"/>
      <c r="IC83" s="102"/>
      <c r="ID83" s="103"/>
      <c r="IE83" s="104"/>
      <c r="IF83" s="105"/>
      <c r="IG83" s="106"/>
      <c r="II83" s="98"/>
      <c r="IJ83" s="98"/>
      <c r="IK83" s="99"/>
      <c r="IL83" s="100"/>
      <c r="IM83" s="101"/>
      <c r="IN83" s="101"/>
      <c r="IO83" s="102"/>
      <c r="IP83" s="103"/>
      <c r="IQ83" s="104"/>
      <c r="IR83" s="105"/>
      <c r="IS83" s="106"/>
      <c r="IU83" s="98"/>
      <c r="IV83" s="98"/>
      <c r="IW83" s="99"/>
      <c r="IX83" s="100"/>
      <c r="IY83" s="101"/>
      <c r="IZ83" s="101"/>
      <c r="JA83" s="102"/>
      <c r="JB83" s="103"/>
      <c r="JC83" s="104"/>
      <c r="JD83" s="105"/>
      <c r="JE83" s="106"/>
      <c r="JG83" s="98"/>
      <c r="JH83" s="98"/>
      <c r="JI83" s="99"/>
      <c r="JJ83" s="100"/>
      <c r="JK83" s="101"/>
      <c r="JL83" s="101"/>
      <c r="JM83" s="102"/>
      <c r="JN83" s="103"/>
      <c r="JO83" s="104"/>
      <c r="JP83" s="105"/>
      <c r="JQ83" s="106"/>
      <c r="JS83" s="98"/>
      <c r="JT83" s="98"/>
      <c r="JU83" s="99"/>
      <c r="JV83" s="100"/>
      <c r="JW83" s="101"/>
      <c r="JX83" s="101"/>
      <c r="JY83" s="102"/>
      <c r="JZ83" s="103"/>
      <c r="KA83" s="104"/>
      <c r="KB83" s="105"/>
      <c r="KC83" s="106"/>
      <c r="KE83" s="98"/>
      <c r="KF83" s="98"/>
    </row>
    <row r="84" spans="1:292" ht="13.5" customHeight="1" x14ac:dyDescent="0.25">
      <c r="A84" s="16"/>
      <c r="B84" s="98" t="s">
        <v>664</v>
      </c>
      <c r="D84" s="229"/>
      <c r="E84" s="99" t="str">
        <f t="shared" si="253"/>
        <v/>
      </c>
      <c r="F84" s="100" t="str">
        <f t="shared" si="254"/>
        <v/>
      </c>
      <c r="G84" s="101" t="str">
        <f>IF(I84="","",E$2)</f>
        <v/>
      </c>
      <c r="H84" s="101" t="str">
        <f>IF(I84="","",E$3)</f>
        <v/>
      </c>
      <c r="I84" s="102" t="str">
        <f t="shared" si="255"/>
        <v/>
      </c>
      <c r="J84" s="103" t="str">
        <f t="shared" si="256"/>
        <v/>
      </c>
      <c r="K84" s="104" t="str">
        <f t="shared" si="257"/>
        <v/>
      </c>
      <c r="L84" s="105" t="str">
        <f>IF(P84="","",IF(ISERROR(MID(P84,FIND("male,",P84)+6,(FIND(")",P84)-(FIND("male,",P84)+6))))=TRUE,"missing/error",MID(P84,FIND("male,",P84)+6,(FIND(")",P84)-(FIND("male,",P84)+6)))))</f>
        <v/>
      </c>
      <c r="M84" s="106" t="str">
        <f t="shared" si="258"/>
        <v/>
      </c>
      <c r="O84" s="98"/>
      <c r="P84" s="229"/>
      <c r="Q84" s="99" t="str">
        <f>IF(U84="","",Q$3)</f>
        <v/>
      </c>
      <c r="R84" s="100" t="str">
        <f>IF(U84="","",Q$1)</f>
        <v/>
      </c>
      <c r="S84" s="101" t="str">
        <f>IF(U84="","",Q$2)</f>
        <v/>
      </c>
      <c r="T84" s="101" t="str">
        <f>IF(U84="","",Q$3)</f>
        <v/>
      </c>
      <c r="U84" s="102" t="str">
        <f>IF(AB84="","",IF(ISNUMBER(SEARCH(":",AB84)),MID(AB84,FIND(":",AB84)+2,FIND("(",AB84)-FIND(":",AB84)-3),LEFT(AB84,FIND("(",AB84)-2)))</f>
        <v/>
      </c>
      <c r="V84" s="103" t="str">
        <f>IF(AB84="","",MID(AB84,FIND("(",AB84)+1,4))</f>
        <v/>
      </c>
      <c r="W84" s="104" t="str">
        <f>IF(ISNUMBER(SEARCH("*female*",AB84)),"female",IF(ISNUMBER(SEARCH("*male*",AB84)),"male",""))</f>
        <v/>
      </c>
      <c r="X84" s="105" t="str">
        <f t="shared" si="249"/>
        <v/>
      </c>
      <c r="Y84" s="106" t="str">
        <f>IF(U84="","",(MID(U84,(SEARCH("^^",SUBSTITUTE(U84," ","^^",LEN(U84)-LEN(SUBSTITUTE(U84," ","")))))+1,99)&amp;"_"&amp;LEFT(U84,FIND(" ",U84)-1)&amp;"_"&amp;V84))</f>
        <v/>
      </c>
      <c r="AA84" s="98"/>
      <c r="AB84" s="98"/>
      <c r="AC84" s="99" t="str">
        <f>IF(AG84="","",AC$3)</f>
        <v/>
      </c>
      <c r="AD84" s="100" t="str">
        <f>IF(AG84="","",AC$1)</f>
        <v/>
      </c>
      <c r="AE84" s="101" t="str">
        <f>IF(AG84="","",AC$2)</f>
        <v/>
      </c>
      <c r="AF84" s="101" t="str">
        <f>IF(AG84="","",AC$3)</f>
        <v/>
      </c>
      <c r="AG84" s="102" t="str">
        <f t="shared" si="250"/>
        <v/>
      </c>
      <c r="AH84" s="103" t="str">
        <f>IF(AN84="","",MID(AN84,FIND("(",AN84)+1,4))</f>
        <v/>
      </c>
      <c r="AI84" s="104" t="str">
        <f>IF(ISNUMBER(SEARCH("*female*",AN84)),"female",IF(ISNUMBER(SEARCH("*male*",AN84)),"male",""))</f>
        <v/>
      </c>
      <c r="AJ84" s="105" t="str">
        <f t="shared" si="251"/>
        <v/>
      </c>
      <c r="AK84" s="106" t="str">
        <f t="shared" si="252"/>
        <v/>
      </c>
      <c r="AM84" s="98"/>
      <c r="AN84" s="98"/>
      <c r="AO84" s="99" t="str">
        <f t="shared" si="12"/>
        <v/>
      </c>
      <c r="AP84" s="100" t="str">
        <f>IF(AS84="","",AO$1)</f>
        <v/>
      </c>
      <c r="AQ84" s="101" t="str">
        <f t="shared" si="13"/>
        <v/>
      </c>
      <c r="AR84" s="101" t="str">
        <f t="shared" si="14"/>
        <v/>
      </c>
      <c r="AS84" s="102" t="str">
        <f>IF(AZ84="","",IF(ISNUMBER(SEARCH(":",AZ84)),MID(AZ84,FIND(":",AZ84)+2,FIND("(",AZ84)-FIND(":",AZ84)-3),LEFT(AZ84,FIND("(",AZ84)-2)))</f>
        <v/>
      </c>
      <c r="AT84" s="103" t="str">
        <f>IF(AZ84="","",MID(AZ84,FIND("(",AZ84)+1,4))</f>
        <v/>
      </c>
      <c r="AU84" s="104" t="str">
        <f>IF(ISNUMBER(SEARCH("*female*",AZ84)),"female",IF(ISNUMBER(SEARCH("*male*",AZ84)),"male",""))</f>
        <v/>
      </c>
      <c r="AV84" s="105" t="str">
        <f>IF(AZ84="","",IF(ISERROR(MID(AZ84,FIND("male,",AZ84)+6,(FIND(")",AZ84)-(FIND("male,",AZ84)+6))))=TRUE,"missing/error",MID(AZ84,FIND("male,",AZ84)+6,(FIND(")",AZ84)-(FIND("male,",AZ84)+6)))))</f>
        <v/>
      </c>
      <c r="AW84" s="106" t="str">
        <f>IF(AS84="","",(MID(AS84,(SEARCH("^^",SUBSTITUTE(AS84," ","^^",LEN(AS84)-LEN(SUBSTITUTE(AS84," ","")))))+1,99)&amp;"_"&amp;LEFT(AS84,FIND(" ",AS84)-1)&amp;"_"&amp;AT84))</f>
        <v/>
      </c>
      <c r="AY84" s="98"/>
      <c r="AZ84" s="98"/>
      <c r="BA84" s="99" t="str">
        <f t="shared" si="235"/>
        <v/>
      </c>
      <c r="BB84" s="100" t="str">
        <f t="shared" si="236"/>
        <v/>
      </c>
      <c r="BC84" s="101" t="str">
        <f t="shared" si="237"/>
        <v/>
      </c>
      <c r="BD84" s="101" t="str">
        <f t="shared" si="238"/>
        <v/>
      </c>
      <c r="BE84" s="102" t="str">
        <f t="shared" si="239"/>
        <v/>
      </c>
      <c r="BF84" s="103" t="str">
        <f t="shared" si="240"/>
        <v/>
      </c>
      <c r="BG84" s="104" t="str">
        <f t="shared" si="241"/>
        <v/>
      </c>
      <c r="BH84" s="105" t="str">
        <f t="shared" si="242"/>
        <v/>
      </c>
      <c r="BI84" s="106" t="str">
        <f t="shared" si="243"/>
        <v/>
      </c>
      <c r="BK84" s="98"/>
      <c r="BL84" s="98"/>
      <c r="BM84" s="99" t="str">
        <f>IF(BQ84="","",BM$3)</f>
        <v/>
      </c>
      <c r="BN84" s="100" t="str">
        <f>IF(BQ84="","",BM$1)</f>
        <v/>
      </c>
      <c r="BO84" s="101" t="str">
        <f>IF(BQ84="","",BM$2)</f>
        <v/>
      </c>
      <c r="BP84" s="101" t="str">
        <f>IF(BQ84="","",BM$3)</f>
        <v/>
      </c>
      <c r="BQ84" s="102" t="str">
        <f>IF(BX84="","",IF(ISNUMBER(SEARCH(":",BX84)),MID(BX84,FIND(":",BX84)+2,FIND("(",BX84)-FIND(":",BX84)-3),LEFT(BX84,FIND("(",BX84)-2)))</f>
        <v/>
      </c>
      <c r="BR84" s="103" t="str">
        <f>IF(BX84="","",MID(BX84,FIND("(",BX84)+1,4))</f>
        <v/>
      </c>
      <c r="BS84" s="104" t="str">
        <f>IF(ISNUMBER(SEARCH("*female*",BX84)),"female",IF(ISNUMBER(SEARCH("*male*",BX84)),"male",""))</f>
        <v/>
      </c>
      <c r="BT84" s="105" t="str">
        <f>IF(BX84="","",IF(ISERROR(MID(BX84,FIND("male,",BX84)+6,(FIND(")",BX84)-(FIND("male,",BX84)+6))))=TRUE,"missing/error",MID(BX84,FIND("male,",BX84)+6,(FIND(")",BX84)-(FIND("male,",BX84)+6)))))</f>
        <v/>
      </c>
      <c r="BU84" s="106" t="str">
        <f>IF(BQ84="","",(MID(BQ84,(SEARCH("^^",SUBSTITUTE(BQ84," ","^^",LEN(BQ84)-LEN(SUBSTITUTE(BQ84," ","")))))+1,99)&amp;"_"&amp;LEFT(BQ84,FIND(" ",BQ84)-1)&amp;"_"&amp;BR84))</f>
        <v/>
      </c>
      <c r="BW84" s="98"/>
      <c r="BX84" s="98"/>
      <c r="BY84" s="99" t="str">
        <f>IF(CC84="","",BY$3)</f>
        <v/>
      </c>
      <c r="BZ84" s="100" t="str">
        <f>IF(CC84="","",BY$1)</f>
        <v/>
      </c>
      <c r="CA84" s="101" t="str">
        <f>IF(CC84="","",BY$2)</f>
        <v/>
      </c>
      <c r="CB84" s="101" t="str">
        <f>IF(CC84="","",BY$3)</f>
        <v/>
      </c>
      <c r="CC84" s="102" t="str">
        <f>IF(CJ84="","",IF(ISNUMBER(SEARCH(":",CJ84)),MID(CJ84,FIND(":",CJ84)+2,FIND("(",CJ84)-FIND(":",CJ84)-3),LEFT(CJ84,FIND("(",CJ84)-2)))</f>
        <v/>
      </c>
      <c r="CD84" s="103" t="str">
        <f>IF(CJ84="","",MID(CJ84,FIND("(",CJ84)+1,4))</f>
        <v/>
      </c>
      <c r="CE84" s="104" t="str">
        <f>IF(ISNUMBER(SEARCH("*female*",CJ84)),"female",IF(ISNUMBER(SEARCH("*male*",CJ84)),"male",""))</f>
        <v/>
      </c>
      <c r="CF84" s="105" t="str">
        <f>IF(CJ84="","",IF(ISERROR(MID(CJ84,FIND("male,",CJ84)+6,(FIND(")",CJ84)-(FIND("male,",CJ84)+6))))=TRUE,"missing/error",MID(CJ84,FIND("male,",CJ84)+6,(FIND(")",CJ84)-(FIND("male,",CJ84)+6)))))</f>
        <v/>
      </c>
      <c r="CG84" s="106" t="str">
        <f>IF(CC84="","",(MID(CC84,(SEARCH("^^",SUBSTITUTE(CC84," ","^^",LEN(CC84)-LEN(SUBSTITUTE(CC84," ","")))))+1,99)&amp;"_"&amp;LEFT(CC84,FIND(" ",CC84)-1)&amp;"_"&amp;CD84))</f>
        <v/>
      </c>
      <c r="CI84" s="98"/>
      <c r="CJ84" s="98"/>
      <c r="CK84" s="99" t="str">
        <f>IF(CO84="","",CK$3)</f>
        <v/>
      </c>
      <c r="CL84" s="100" t="str">
        <f>IF(CO84="","",CK$1)</f>
        <v/>
      </c>
      <c r="CM84" s="101" t="str">
        <f>IF(CO84="","",CK$2)</f>
        <v/>
      </c>
      <c r="CN84" s="101" t="str">
        <f>IF(CO84="","",CK$3)</f>
        <v/>
      </c>
      <c r="CO84" s="102" t="str">
        <f>IF(CV84="","",IF(ISNUMBER(SEARCH(":",CV84)),MID(CV84,FIND(":",CV84)+2,FIND("(",CV84)-FIND(":",CV84)-3),LEFT(CV84,FIND("(",CV84)-2)))</f>
        <v/>
      </c>
      <c r="CP84" s="103" t="str">
        <f>IF(CV84="","",MID(CV84,FIND("(",CV84)+1,4))</f>
        <v/>
      </c>
      <c r="CQ84" s="104" t="str">
        <f>IF(ISNUMBER(SEARCH("*female*",CV84)),"female",IF(ISNUMBER(SEARCH("*male*",CV84)),"male",""))</f>
        <v/>
      </c>
      <c r="CR84" s="105" t="str">
        <f>IF(CV84="","",IF(ISERROR(MID(CV84,FIND("male,",CV84)+6,(FIND(")",CV84)-(FIND("male,",CV84)+6))))=TRUE,"missing/error",MID(CV84,FIND("male,",CV84)+6,(FIND(")",CV84)-(FIND("male,",CV84)+6)))))</f>
        <v/>
      </c>
      <c r="CS84" s="106" t="str">
        <f>IF(CO84="","",(MID(CO84,(SEARCH("^^",SUBSTITUTE(CO84," ","^^",LEN(CO84)-LEN(SUBSTITUTE(CO84," ","")))))+1,99)&amp;"_"&amp;LEFT(CO84,FIND(" ",CO84)-1)&amp;"_"&amp;CP84))</f>
        <v/>
      </c>
      <c r="CU84" s="98"/>
      <c r="CV84" s="98"/>
      <c r="CW84" s="99" t="str">
        <f>IF(DA84="","",CW$3)</f>
        <v/>
      </c>
      <c r="CX84" s="100" t="str">
        <f>IF(DA84="","",CW$1)</f>
        <v/>
      </c>
      <c r="CY84" s="101" t="str">
        <f>IF(DA84="","",CW$2)</f>
        <v/>
      </c>
      <c r="CZ84" s="101" t="str">
        <f>IF(DA84="","",CW$3)</f>
        <v/>
      </c>
      <c r="DA84" s="102" t="str">
        <f>IF(DH84="","",IF(ISNUMBER(SEARCH(":",DH84)),MID(DH84,FIND(":",DH84)+2,FIND("(",DH84)-FIND(":",DH84)-3),LEFT(DH84,FIND("(",DH84)-2)))</f>
        <v/>
      </c>
      <c r="DB84" s="103" t="str">
        <f>IF(DH84="","",MID(DH84,FIND("(",DH84)+1,4))</f>
        <v/>
      </c>
      <c r="DC84" s="104" t="str">
        <f>IF(ISNUMBER(SEARCH("*female*",DH84)),"female",IF(ISNUMBER(SEARCH("*male*",DH84)),"male",""))</f>
        <v/>
      </c>
      <c r="DD84" s="105" t="str">
        <f>IF(DH84="","",IF(ISERROR(MID(DH84,FIND("male,",DH84)+6,(FIND(")",DH84)-(FIND("male,",DH84)+6))))=TRUE,"missing/error",MID(DH84,FIND("male,",DH84)+6,(FIND(")",DH84)-(FIND("male,",DH84)+6)))))</f>
        <v/>
      </c>
      <c r="DE84" s="106" t="str">
        <f>IF(DA84="","",(MID(DA84,(SEARCH("^^",SUBSTITUTE(DA84," ","^^",LEN(DA84)-LEN(SUBSTITUTE(DA84," ","")))))+1,99)&amp;"_"&amp;LEFT(DA84,FIND(" ",DA84)-1)&amp;"_"&amp;DB84))</f>
        <v/>
      </c>
      <c r="DG84" s="98"/>
      <c r="DH84" s="98"/>
      <c r="DI84" s="99" t="str">
        <f>IF(DM84="","",DI$3)</f>
        <v/>
      </c>
      <c r="DJ84" s="100" t="str">
        <f>IF(DM84="","",DI$1)</f>
        <v/>
      </c>
      <c r="DK84" s="101" t="str">
        <f>IF(DM84="","",DI$2)</f>
        <v/>
      </c>
      <c r="DL84" s="101" t="str">
        <f>IF(DM84="","",DI$3)</f>
        <v/>
      </c>
      <c r="DM84" s="102" t="str">
        <f>IF(DT84="","",IF(ISNUMBER(SEARCH(":",DT84)),MID(DT84,FIND(":",DT84)+2,FIND("(",DT84)-FIND(":",DT84)-3),LEFT(DT84,FIND("(",DT84)-2)))</f>
        <v/>
      </c>
      <c r="DN84" s="103" t="str">
        <f>IF(DT84="","",MID(DT84,FIND("(",DT84)+1,4))</f>
        <v/>
      </c>
      <c r="DO84" s="104" t="str">
        <f>IF(ISNUMBER(SEARCH("*female*",DT84)),"female",IF(ISNUMBER(SEARCH("*male*",DT84)),"male",""))</f>
        <v/>
      </c>
      <c r="DP84" s="105" t="str">
        <f>IF(DT84="","",IF(ISERROR(MID(DT84,FIND("male,",DT84)+6,(FIND(")",DT84)-(FIND("male,",DT84)+6))))=TRUE,"missing/error",MID(DT84,FIND("male,",DT84)+6,(FIND(")",DT84)-(FIND("male,",DT84)+6)))))</f>
        <v/>
      </c>
      <c r="DQ84" s="106" t="str">
        <f>IF(DM84="","",(MID(DM84,(SEARCH("^^",SUBSTITUTE(DM84," ","^^",LEN(DM84)-LEN(SUBSTITUTE(DM84," ","")))))+1,99)&amp;"_"&amp;LEFT(DM84,FIND(" ",DM84)-1)&amp;"_"&amp;DN84))</f>
        <v/>
      </c>
      <c r="DS84" s="98"/>
      <c r="DT84" s="98"/>
      <c r="DU84" s="99" t="str">
        <f>IF(DY84="","",DU$3)</f>
        <v/>
      </c>
      <c r="DV84" s="100" t="str">
        <f>IF(DY84="","",DU$1)</f>
        <v/>
      </c>
      <c r="DW84" s="101" t="str">
        <f>IF(DY84="","",DU$2)</f>
        <v/>
      </c>
      <c r="DX84" s="101" t="str">
        <f>IF(DY84="","",DU$3)</f>
        <v/>
      </c>
      <c r="DY84" s="102" t="str">
        <f>IF(EF84="","",IF(ISNUMBER(SEARCH(":",EF84)),MID(EF84,FIND(":",EF84)+2,FIND("(",EF84)-FIND(":",EF84)-3),LEFT(EF84,FIND("(",EF84)-2)))</f>
        <v/>
      </c>
      <c r="DZ84" s="103" t="str">
        <f>IF(EF84="","",MID(EF84,FIND("(",EF84)+1,4))</f>
        <v/>
      </c>
      <c r="EA84" s="104" t="str">
        <f>IF(ISNUMBER(SEARCH("*female*",EF84)),"female",IF(ISNUMBER(SEARCH("*male*",EF84)),"male",""))</f>
        <v/>
      </c>
      <c r="EB84" s="105" t="str">
        <f>IF(EF84="","",IF(ISERROR(MID(EF84,FIND("male,",EF84)+6,(FIND(")",EF84)-(FIND("male,",EF84)+6))))=TRUE,"missing/error",MID(EF84,FIND("male,",EF84)+6,(FIND(")",EF84)-(FIND("male,",EF84)+6)))))</f>
        <v/>
      </c>
      <c r="EC84" s="106" t="str">
        <f>IF(DY84="","",(MID(DY84,(SEARCH("^^",SUBSTITUTE(DY84," ","^^",LEN(DY84)-LEN(SUBSTITUTE(DY84," ","")))))+1,99)&amp;"_"&amp;LEFT(DY84,FIND(" ",DY84)-1)&amp;"_"&amp;DZ84))</f>
        <v/>
      </c>
      <c r="EE84" s="98"/>
      <c r="EF84" s="98"/>
      <c r="EG84" s="99" t="str">
        <f>IF(EK84="","",EG$3)</f>
        <v/>
      </c>
      <c r="EH84" s="100" t="str">
        <f>IF(EK84="","",EG$1)</f>
        <v/>
      </c>
      <c r="EI84" s="101" t="str">
        <f>IF(EK84="","",EG$2)</f>
        <v/>
      </c>
      <c r="EJ84" s="101" t="str">
        <f>IF(EK84="","",EG$3)</f>
        <v/>
      </c>
      <c r="EK84" s="102" t="str">
        <f>IF(ER84="","",IF(ISNUMBER(SEARCH(":",ER84)),MID(ER84,FIND(":",ER84)+2,FIND("(",ER84)-FIND(":",ER84)-3),LEFT(ER84,FIND("(",ER84)-2)))</f>
        <v/>
      </c>
      <c r="EL84" s="103" t="str">
        <f>IF(ER84="","",MID(ER84,FIND("(",ER84)+1,4))</f>
        <v/>
      </c>
      <c r="EM84" s="104" t="str">
        <f>IF(ISNUMBER(SEARCH("*female*",ER84)),"female",IF(ISNUMBER(SEARCH("*male*",ER84)),"male",""))</f>
        <v/>
      </c>
      <c r="EN84" s="105" t="str">
        <f>IF(ER84="","",IF(ISERROR(MID(ER84,FIND("male,",ER84)+6,(FIND(")",ER84)-(FIND("male,",ER84)+6))))=TRUE,"missing/error",MID(ER84,FIND("male,",ER84)+6,(FIND(")",ER84)-(FIND("male,",ER84)+6)))))</f>
        <v/>
      </c>
      <c r="EO84" s="106" t="str">
        <f>IF(EK84="","",(MID(EK84,(SEARCH("^^",SUBSTITUTE(EK84," ","^^",LEN(EK84)-LEN(SUBSTITUTE(EK84," ","")))))+1,99)&amp;"_"&amp;LEFT(EK84,FIND(" ",EK84)-1)&amp;"_"&amp;EL84))</f>
        <v/>
      </c>
      <c r="EQ84" s="98"/>
      <c r="ER84" s="98"/>
      <c r="ES84" s="99" t="str">
        <f>IF(EW84="","",ES$3)</f>
        <v/>
      </c>
      <c r="ET84" s="100" t="str">
        <f>IF(EW84="","",ES$1)</f>
        <v/>
      </c>
      <c r="EU84" s="101" t="str">
        <f>IF(EW84="","",ES$2)</f>
        <v/>
      </c>
      <c r="EV84" s="101" t="str">
        <f>IF(EW84="","",ES$3)</f>
        <v/>
      </c>
      <c r="EW84" s="102" t="str">
        <f>IF(FD84="","",IF(ISNUMBER(SEARCH(":",FD84)),MID(FD84,FIND(":",FD84)+2,FIND("(",FD84)-FIND(":",FD84)-3),LEFT(FD84,FIND("(",FD84)-2)))</f>
        <v/>
      </c>
      <c r="EX84" s="103" t="str">
        <f>IF(FD84="","",MID(FD84,FIND("(",FD84)+1,4))</f>
        <v/>
      </c>
      <c r="EY84" s="104" t="str">
        <f>IF(ISNUMBER(SEARCH("*female*",FD84)),"female",IF(ISNUMBER(SEARCH("*male*",FD84)),"male",""))</f>
        <v/>
      </c>
      <c r="EZ84" s="105" t="str">
        <f>IF(FD84="","",IF(ISERROR(MID(FD84,FIND("male,",FD84)+6,(FIND(")",FD84)-(FIND("male,",FD84)+6))))=TRUE,"missing/error",MID(FD84,FIND("male,",FD84)+6,(FIND(")",FD84)-(FIND("male,",FD84)+6)))))</f>
        <v/>
      </c>
      <c r="FA84" s="106" t="str">
        <f>IF(EW84="","",(MID(EW84,(SEARCH("^^",SUBSTITUTE(EW84," ","^^",LEN(EW84)-LEN(SUBSTITUTE(EW84," ","")))))+1,99)&amp;"_"&amp;LEFT(EW84,FIND(" ",EW84)-1)&amp;"_"&amp;EX84))</f>
        <v/>
      </c>
      <c r="FC84" s="98"/>
      <c r="FD84" s="98"/>
      <c r="FE84" s="99" t="str">
        <f>IF(FI84="","",FE$3)</f>
        <v/>
      </c>
      <c r="FF84" s="100" t="str">
        <f>IF(FI84="","",FE$1)</f>
        <v/>
      </c>
      <c r="FG84" s="101" t="str">
        <f>IF(FI84="","",FE$2)</f>
        <v/>
      </c>
      <c r="FH84" s="101" t="str">
        <f>IF(FI84="","",FE$3)</f>
        <v/>
      </c>
      <c r="FI84" s="102" t="str">
        <f>IF(FP84="","",IF(ISNUMBER(SEARCH(":",FP84)),MID(FP84,FIND(":",FP84)+2,FIND("(",FP84)-FIND(":",FP84)-3),LEFT(FP84,FIND("(",FP84)-2)))</f>
        <v/>
      </c>
      <c r="FJ84" s="103" t="str">
        <f>IF(FP84="","",MID(FP84,FIND("(",FP84)+1,4))</f>
        <v/>
      </c>
      <c r="FK84" s="104" t="str">
        <f>IF(ISNUMBER(SEARCH("*female*",FP84)),"female",IF(ISNUMBER(SEARCH("*male*",FP84)),"male",""))</f>
        <v/>
      </c>
      <c r="FL84" s="105" t="str">
        <f>IF(FP84="","",IF(ISERROR(MID(FP84,FIND("male,",FP84)+6,(FIND(")",FP84)-(FIND("male,",FP84)+6))))=TRUE,"missing/error",MID(FP84,FIND("male,",FP84)+6,(FIND(")",FP84)-(FIND("male,",FP84)+6)))))</f>
        <v/>
      </c>
      <c r="FM84" s="106" t="str">
        <f>IF(FI84="","",(MID(FI84,(SEARCH("^^",SUBSTITUTE(FI84," ","^^",LEN(FI84)-LEN(SUBSTITUTE(FI84," ","")))))+1,99)&amp;"_"&amp;LEFT(FI84,FIND(" ",FI84)-1)&amp;"_"&amp;FJ84))</f>
        <v/>
      </c>
      <c r="FO84" s="98"/>
      <c r="FP84" s="98"/>
      <c r="FQ84" s="99" t="str">
        <f>IF(FU84="","",#REF!)</f>
        <v/>
      </c>
      <c r="FR84" s="100" t="str">
        <f>IF(FU84="","",FQ$1)</f>
        <v/>
      </c>
      <c r="FS84" s="101" t="str">
        <f>IF(FU84="","",FQ$2)</f>
        <v/>
      </c>
      <c r="FT84" s="101" t="str">
        <f>IF(FU84="","",FQ$3)</f>
        <v/>
      </c>
      <c r="FU84" s="102" t="str">
        <f>IF(GB84="","",IF(ISNUMBER(SEARCH(":",GB84)),MID(GB84,FIND(":",GB84)+2,FIND("(",GB84)-FIND(":",GB84)-3),LEFT(GB84,FIND("(",GB84)-2)))</f>
        <v/>
      </c>
      <c r="FV84" s="103" t="str">
        <f>IF(GB84="","",MID(GB84,FIND("(",GB84)+1,4))</f>
        <v/>
      </c>
      <c r="FW84" s="104" t="str">
        <f>IF(ISNUMBER(SEARCH("*female*",GB84)),"female",IF(ISNUMBER(SEARCH("*male*",GB84)),"male",""))</f>
        <v/>
      </c>
      <c r="FX84" s="105" t="str">
        <f>IF(GB84="","",IF(ISERROR(MID(GB84,FIND("male,",GB84)+6,(FIND(")",GB84)-(FIND("male,",GB84)+6))))=TRUE,"missing/error",MID(GB84,FIND("male,",GB84)+6,(FIND(")",GB84)-(FIND("male,",GB84)+6)))))</f>
        <v/>
      </c>
      <c r="FY84" s="106" t="str">
        <f>IF(FU84="","",(MID(FU84,(SEARCH("^^",SUBSTITUTE(FU84," ","^^",LEN(FU84)-LEN(SUBSTITUTE(FU84," ","")))))+1,99)&amp;"_"&amp;LEFT(FU84,FIND(" ",FU84)-1)&amp;"_"&amp;FV84))</f>
        <v/>
      </c>
      <c r="GA84" s="98"/>
      <c r="GB84" s="98"/>
      <c r="GC84" s="99" t="str">
        <f>IF(GG84="","",GC$3)</f>
        <v/>
      </c>
      <c r="GD84" s="100" t="str">
        <f>IF(GG84="","",GC$1)</f>
        <v/>
      </c>
      <c r="GE84" s="101" t="str">
        <f>IF(GG84="","",GC$2)</f>
        <v/>
      </c>
      <c r="GF84" s="101" t="str">
        <f>IF(GG84="","",GC$3)</f>
        <v/>
      </c>
      <c r="GG84" s="102" t="str">
        <f>IF(GN84="","",IF(ISNUMBER(SEARCH(":",GN84)),MID(GN84,FIND(":",GN84)+2,FIND("(",GN84)-FIND(":",GN84)-3),LEFT(GN84,FIND("(",GN84)-2)))</f>
        <v/>
      </c>
      <c r="GH84" s="103" t="str">
        <f>IF(GN84="","",MID(GN84,FIND("(",GN84)+1,4))</f>
        <v/>
      </c>
      <c r="GI84" s="104" t="str">
        <f>IF(ISNUMBER(SEARCH("*female*",GN84)),"female",IF(ISNUMBER(SEARCH("*male*",GN84)),"male",""))</f>
        <v/>
      </c>
      <c r="GJ84" s="105" t="str">
        <f>IF(GN84="","",IF(ISERROR(MID(GN84,FIND("male,",GN84)+6,(FIND(")",GN84)-(FIND("male,",GN84)+6))))=TRUE,"missing/error",MID(GN84,FIND("male,",GN84)+6,(FIND(")",GN84)-(FIND("male,",GN84)+6)))))</f>
        <v/>
      </c>
      <c r="GK84" s="106" t="str">
        <f>IF(GG84="","",(MID(GG84,(SEARCH("^^",SUBSTITUTE(GG84," ","^^",LEN(GG84)-LEN(SUBSTITUTE(GG84," ","")))))+1,99)&amp;"_"&amp;LEFT(GG84,FIND(" ",GG84)-1)&amp;"_"&amp;GH84))</f>
        <v/>
      </c>
      <c r="GM84" s="98"/>
      <c r="GN84" s="98"/>
      <c r="GO84" s="99" t="str">
        <f>IF(GS84="","",GO$3)</f>
        <v/>
      </c>
      <c r="GP84" s="100" t="str">
        <f>IF(GS84="","",GO$1)</f>
        <v/>
      </c>
      <c r="GQ84" s="101" t="str">
        <f>IF(GS84="","",GO$2)</f>
        <v/>
      </c>
      <c r="GR84" s="101" t="str">
        <f>IF(GS84="","",GO$3)</f>
        <v/>
      </c>
      <c r="GS84" s="102" t="str">
        <f>IF(GZ84="","",IF(ISNUMBER(SEARCH(":",GZ84)),MID(GZ84,FIND(":",GZ84)+2,FIND("(",GZ84)-FIND(":",GZ84)-3),LEFT(GZ84,FIND("(",GZ84)-2)))</f>
        <v/>
      </c>
      <c r="GT84" s="103" t="str">
        <f>IF(GZ84="","",MID(GZ84,FIND("(",GZ84)+1,4))</f>
        <v/>
      </c>
      <c r="GU84" s="104" t="str">
        <f>IF(ISNUMBER(SEARCH("*female*",GZ84)),"female",IF(ISNUMBER(SEARCH("*male*",GZ84)),"male",""))</f>
        <v/>
      </c>
      <c r="GV84" s="105" t="str">
        <f>IF(GZ84="","",IF(ISERROR(MID(GZ84,FIND("male,",GZ84)+6,(FIND(")",GZ84)-(FIND("male,",GZ84)+6))))=TRUE,"missing/error",MID(GZ84,FIND("male,",GZ84)+6,(FIND(")",GZ84)-(FIND("male,",GZ84)+6)))))</f>
        <v/>
      </c>
      <c r="GW84" s="106" t="str">
        <f>IF(GS84="","",(MID(GS84,(SEARCH("^^",SUBSTITUTE(GS84," ","^^",LEN(GS84)-LEN(SUBSTITUTE(GS84," ","")))))+1,99)&amp;"_"&amp;LEFT(GS84,FIND(" ",GS84)-1)&amp;"_"&amp;GT84))</f>
        <v/>
      </c>
      <c r="GY84" s="98"/>
      <c r="GZ84" s="98"/>
      <c r="HA84" s="99" t="str">
        <f>IF(HE84="","",HA$3)</f>
        <v/>
      </c>
      <c r="HB84" s="100" t="str">
        <f>IF(HE84="","",HA$1)</f>
        <v/>
      </c>
      <c r="HC84" s="101" t="str">
        <f>IF(HE84="","",HA$2)</f>
        <v/>
      </c>
      <c r="HD84" s="101" t="str">
        <f>IF(HE84="","",HA$3)</f>
        <v/>
      </c>
      <c r="HE84" s="102" t="str">
        <f>IF(HL84="","",IF(ISNUMBER(SEARCH(":",HL84)),MID(HL84,FIND(":",HL84)+2,FIND("(",HL84)-FIND(":",HL84)-3),LEFT(HL84,FIND("(",HL84)-2)))</f>
        <v/>
      </c>
      <c r="HF84" s="103" t="str">
        <f>IF(HL84="","",MID(HL84,FIND("(",HL84)+1,4))</f>
        <v/>
      </c>
      <c r="HG84" s="104" t="str">
        <f>IF(ISNUMBER(SEARCH("*female*",HL84)),"female",IF(ISNUMBER(SEARCH("*male*",HL84)),"male",""))</f>
        <v/>
      </c>
      <c r="HH84" s="105" t="str">
        <f>IF(HL84="","",IF(ISERROR(MID(HL84,FIND("male,",HL84)+6,(FIND(")",HL84)-(FIND("male,",HL84)+6))))=TRUE,"missing/error",MID(HL84,FIND("male,",HL84)+6,(FIND(")",HL84)-(FIND("male,",HL84)+6)))))</f>
        <v/>
      </c>
      <c r="HI84" s="106" t="str">
        <f>IF(HE84="","",(MID(HE84,(SEARCH("^^",SUBSTITUTE(HE84," ","^^",LEN(HE84)-LEN(SUBSTITUTE(HE84," ","")))))+1,99)&amp;"_"&amp;LEFT(HE84,FIND(" ",HE84)-1)&amp;"_"&amp;HF84))</f>
        <v/>
      </c>
      <c r="HK84" s="98"/>
      <c r="HL84" s="98" t="s">
        <v>291</v>
      </c>
      <c r="HM84" s="99" t="str">
        <f>IF(HQ84="","",HM$3)</f>
        <v/>
      </c>
      <c r="HN84" s="100" t="str">
        <f>IF(HQ84="","",HM$1)</f>
        <v/>
      </c>
      <c r="HO84" s="101" t="str">
        <f>IF(HQ84="","",HM$2)</f>
        <v/>
      </c>
      <c r="HP84" s="101" t="str">
        <f>IF(HQ84="","",HM$3)</f>
        <v/>
      </c>
      <c r="HQ84" s="102" t="str">
        <f>IF(HX84="","",IF(ISNUMBER(SEARCH(":",HX84)),MID(HX84,FIND(":",HX84)+2,FIND("(",HX84)-FIND(":",HX84)-3),LEFT(HX84,FIND("(",HX84)-2)))</f>
        <v/>
      </c>
      <c r="HR84" s="103" t="str">
        <f>IF(HX84="","",MID(HX84,FIND("(",HX84)+1,4))</f>
        <v/>
      </c>
      <c r="HS84" s="104" t="str">
        <f>IF(ISNUMBER(SEARCH("*female*",HX84)),"female",IF(ISNUMBER(SEARCH("*male*",HX84)),"male",""))</f>
        <v/>
      </c>
      <c r="HT84" s="105" t="str">
        <f>IF(HX84="","",IF(ISERROR(MID(HX84,FIND("male,",HX84)+6,(FIND(")",HX84)-(FIND("male,",HX84)+6))))=TRUE,"missing/error",MID(HX84,FIND("male,",HX84)+6,(FIND(")",HX84)-(FIND("male,",HX84)+6)))))</f>
        <v/>
      </c>
      <c r="HU84" s="106" t="str">
        <f>IF(HQ84="","",(MID(HQ84,(SEARCH("^^",SUBSTITUTE(HQ84," ","^^",LEN(HQ84)-LEN(SUBSTITUTE(HQ84," ","")))))+1,99)&amp;"_"&amp;LEFT(HQ84,FIND(" ",HQ84)-1)&amp;"_"&amp;HR84))</f>
        <v/>
      </c>
      <c r="HW84" s="98"/>
      <c r="HX84" s="98"/>
      <c r="HY84" s="99" t="str">
        <f>IF(IC84="","",HY$3)</f>
        <v/>
      </c>
      <c r="HZ84" s="100" t="str">
        <f>IF(IC84="","",HY$1)</f>
        <v/>
      </c>
      <c r="IA84" s="101" t="str">
        <f>IF(IC84="","",HY$2)</f>
        <v/>
      </c>
      <c r="IB84" s="101" t="str">
        <f>IF(IC84="","",HY$3)</f>
        <v/>
      </c>
      <c r="IC84" s="102" t="str">
        <f>IF(IJ84="","",IF(ISNUMBER(SEARCH(":",IJ84)),MID(IJ84,FIND(":",IJ84)+2,FIND("(",IJ84)-FIND(":",IJ84)-3),LEFT(IJ84,FIND("(",IJ84)-2)))</f>
        <v/>
      </c>
      <c r="ID84" s="103" t="str">
        <f>IF(IJ84="","",MID(IJ84,FIND("(",IJ84)+1,4))</f>
        <v/>
      </c>
      <c r="IE84" s="104" t="str">
        <f>IF(ISNUMBER(SEARCH("*female*",IJ84)),"female",IF(ISNUMBER(SEARCH("*male*",IJ84)),"male",""))</f>
        <v/>
      </c>
      <c r="IF84" s="105" t="str">
        <f>IF(IJ84="","",IF(ISERROR(MID(IJ84,FIND("male,",IJ84)+6,(FIND(")",IJ84)-(FIND("male,",IJ84)+6))))=TRUE,"missing/error",MID(IJ84,FIND("male,",IJ84)+6,(FIND(")",IJ84)-(FIND("male,",IJ84)+6)))))</f>
        <v/>
      </c>
      <c r="IG84" s="106" t="str">
        <f>IF(IC84="","",(MID(IC84,(SEARCH("^^",SUBSTITUTE(IC84," ","^^",LEN(IC84)-LEN(SUBSTITUTE(IC84," ","")))))+1,99)&amp;"_"&amp;LEFT(IC84,FIND(" ",IC84)-1)&amp;"_"&amp;ID84))</f>
        <v/>
      </c>
      <c r="II84" s="98"/>
      <c r="IJ84" s="98"/>
      <c r="IK84" s="99" t="str">
        <f>IF(IO84="","",IK$3)</f>
        <v/>
      </c>
      <c r="IL84" s="100" t="str">
        <f>IF(IO84="","",IK$1)</f>
        <v/>
      </c>
      <c r="IM84" s="101" t="str">
        <f>IF(IO84="","",IK$2)</f>
        <v/>
      </c>
      <c r="IN84" s="101" t="str">
        <f>IF(IO84="","",IK$3)</f>
        <v/>
      </c>
      <c r="IO84" s="102" t="str">
        <f>IF(IV84="","",IF(ISNUMBER(SEARCH(":",IV84)),MID(IV84,FIND(":",IV84)+2,FIND("(",IV84)-FIND(":",IV84)-3),LEFT(IV84,FIND("(",IV84)-2)))</f>
        <v/>
      </c>
      <c r="IP84" s="103" t="str">
        <f>IF(IV84="","",MID(IV84,FIND("(",IV84)+1,4))</f>
        <v/>
      </c>
      <c r="IQ84" s="104" t="str">
        <f>IF(ISNUMBER(SEARCH("*female*",IV84)),"female",IF(ISNUMBER(SEARCH("*male*",IV84)),"male",""))</f>
        <v/>
      </c>
      <c r="IR84" s="105" t="str">
        <f>IF(IV84="","",IF(ISERROR(MID(IV84,FIND("male,",IV84)+6,(FIND(")",IV84)-(FIND("male,",IV84)+6))))=TRUE,"missing/error",MID(IV84,FIND("male,",IV84)+6,(FIND(")",IV84)-(FIND("male,",IV84)+6)))))</f>
        <v/>
      </c>
      <c r="IS84" s="106" t="str">
        <f>IF(IO84="","",(MID(IO84,(SEARCH("^^",SUBSTITUTE(IO84," ","^^",LEN(IO84)-LEN(SUBSTITUTE(IO84," ","")))))+1,99)&amp;"_"&amp;LEFT(IO84,FIND(" ",IO84)-1)&amp;"_"&amp;IP84))</f>
        <v/>
      </c>
      <c r="IU84" s="98"/>
      <c r="IV84" s="98"/>
      <c r="IW84" s="99" t="str">
        <f>IF(JA84="","",IW$3)</f>
        <v/>
      </c>
      <c r="IX84" s="100" t="str">
        <f>IF(JA84="","",IW$1)</f>
        <v/>
      </c>
      <c r="IY84" s="101" t="str">
        <f>IF(JA84="","",IW$2)</f>
        <v/>
      </c>
      <c r="IZ84" s="101" t="str">
        <f>IF(JA84="","",IW$3)</f>
        <v/>
      </c>
      <c r="JA84" s="102" t="str">
        <f>IF(JH84="","",IF(ISNUMBER(SEARCH(":",JH84)),MID(JH84,FIND(":",JH84)+2,FIND("(",JH84)-FIND(":",JH84)-3),LEFT(JH84,FIND("(",JH84)-2)))</f>
        <v/>
      </c>
      <c r="JB84" s="103" t="str">
        <f>IF(JH84="","",MID(JH84,FIND("(",JH84)+1,4))</f>
        <v/>
      </c>
      <c r="JC84" s="104" t="str">
        <f>IF(ISNUMBER(SEARCH("*female*",JH84)),"female",IF(ISNUMBER(SEARCH("*male*",JH84)),"male",""))</f>
        <v/>
      </c>
      <c r="JD84" s="105" t="str">
        <f>IF(JH84="","",IF(ISERROR(MID(JH84,FIND("male,",JH84)+6,(FIND(")",JH84)-(FIND("male,",JH84)+6))))=TRUE,"missing/error",MID(JH84,FIND("male,",JH84)+6,(FIND(")",JH84)-(FIND("male,",JH84)+6)))))</f>
        <v/>
      </c>
      <c r="JE84" s="106" t="str">
        <f>IF(JA84="","",(MID(JA84,(SEARCH("^^",SUBSTITUTE(JA84," ","^^",LEN(JA84)-LEN(SUBSTITUTE(JA84," ","")))))+1,99)&amp;"_"&amp;LEFT(JA84,FIND(" ",JA84)-1)&amp;"_"&amp;JB84))</f>
        <v/>
      </c>
      <c r="JG84" s="98"/>
      <c r="JH84" s="98"/>
      <c r="JI84" s="99" t="str">
        <f>IF(JM84="","",JI$3)</f>
        <v/>
      </c>
      <c r="JJ84" s="100" t="str">
        <f>IF(JM84="","",JI$1)</f>
        <v/>
      </c>
      <c r="JK84" s="101" t="str">
        <f>IF(JM84="","",JI$2)</f>
        <v/>
      </c>
      <c r="JL84" s="101" t="str">
        <f>IF(JM84="","",JI$3)</f>
        <v/>
      </c>
      <c r="JM84" s="102" t="str">
        <f>IF(JT84="","",IF(ISNUMBER(SEARCH(":",JT84)),MID(JT84,FIND(":",JT84)+2,FIND("(",JT84)-FIND(":",JT84)-3),LEFT(JT84,FIND("(",JT84)-2)))</f>
        <v/>
      </c>
      <c r="JN84" s="103" t="str">
        <f>IF(JT84="","",MID(JT84,FIND("(",JT84)+1,4))</f>
        <v/>
      </c>
      <c r="JO84" s="104" t="str">
        <f>IF(ISNUMBER(SEARCH("*female*",JT84)),"female",IF(ISNUMBER(SEARCH("*male*",JT84)),"male",""))</f>
        <v/>
      </c>
      <c r="JP84" s="105" t="str">
        <f>IF(JT84="","",IF(ISERROR(MID(JT84,FIND("male,",JT84)+6,(FIND(")",JT84)-(FIND("male,",JT84)+6))))=TRUE,"missing/error",MID(JT84,FIND("male,",JT84)+6,(FIND(")",JT84)-(FIND("male,",JT84)+6)))))</f>
        <v/>
      </c>
      <c r="JQ84" s="106" t="str">
        <f>IF(JM84="","",(MID(JM84,(SEARCH("^^",SUBSTITUTE(JM84," ","^^",LEN(JM84)-LEN(SUBSTITUTE(JM84," ","")))))+1,99)&amp;"_"&amp;LEFT(JM84,FIND(" ",JM84)-1)&amp;"_"&amp;JN84))</f>
        <v/>
      </c>
      <c r="JS84" s="98"/>
      <c r="JT84" s="98"/>
      <c r="JU84" s="99" t="str">
        <f>IF(JY84="","",JU$3)</f>
        <v/>
      </c>
      <c r="JV84" s="100" t="str">
        <f>IF(JY84="","",JU$1)</f>
        <v/>
      </c>
      <c r="JW84" s="101" t="str">
        <f>IF(JY84="","",JU$2)</f>
        <v/>
      </c>
      <c r="JX84" s="101" t="str">
        <f>IF(JY84="","",JU$3)</f>
        <v/>
      </c>
      <c r="JY84" s="102" t="str">
        <f>IF(KF84="","",IF(ISNUMBER(SEARCH(":",KF84)),MID(KF84,FIND(":",KF84)+2,FIND("(",KF84)-FIND(":",KF84)-3),LEFT(KF84,FIND("(",KF84)-2)))</f>
        <v/>
      </c>
      <c r="JZ84" s="103" t="str">
        <f>IF(KF84="","",MID(KF84,FIND("(",KF84)+1,4))</f>
        <v/>
      </c>
      <c r="KA84" s="104" t="str">
        <f>IF(ISNUMBER(SEARCH("*female*",KF84)),"female",IF(ISNUMBER(SEARCH("*male*",KF84)),"male",""))</f>
        <v/>
      </c>
      <c r="KB84" s="105" t="str">
        <f>IF(KF84="","",IF(ISERROR(MID(KF84,FIND("male,",KF84)+6,(FIND(")",KF84)-(FIND("male,",KF84)+6))))=TRUE,"missing/error",MID(KF84,FIND("male,",KF84)+6,(FIND(")",KF84)-(FIND("male,",KF84)+6)))))</f>
        <v/>
      </c>
      <c r="KC84" s="106" t="str">
        <f>IF(JY84="","",(MID(JY84,(SEARCH("^^",SUBSTITUTE(JY84," ","^^",LEN(JY84)-LEN(SUBSTITUTE(JY84," ","")))))+1,99)&amp;"_"&amp;LEFT(JY84,FIND(" ",JY84)-1)&amp;"_"&amp;JZ84))</f>
        <v/>
      </c>
      <c r="KE84" s="98"/>
      <c r="KF84" s="98"/>
    </row>
    <row r="85" spans="1:292" ht="13.5" customHeight="1" x14ac:dyDescent="0.25">
      <c r="A85" s="16"/>
      <c r="B85" s="98" t="s">
        <v>649</v>
      </c>
      <c r="D85" s="229"/>
      <c r="E85" s="99"/>
      <c r="F85" s="100"/>
      <c r="G85" s="101"/>
      <c r="H85" s="101"/>
      <c r="I85" s="102"/>
      <c r="J85" s="103"/>
      <c r="K85" s="104"/>
      <c r="L85" s="105"/>
      <c r="M85" s="106"/>
      <c r="O85" s="98"/>
      <c r="P85" s="229"/>
      <c r="Q85" s="99"/>
      <c r="R85" s="100"/>
      <c r="S85" s="101"/>
      <c r="T85" s="101"/>
      <c r="U85" s="102"/>
      <c r="V85" s="103"/>
      <c r="W85" s="104"/>
      <c r="X85" s="105" t="str">
        <f t="shared" ref="X85:X97" si="656">IF(AB85="","",IF(ISERROR(MID(AB85,FIND("male,",AB85)+6,(FIND(")",AB85)-(FIND("male,",AB85)+6))))=TRUE,"missing/error",MID(AB85,FIND("male,",AB85)+6,(FIND(")",AB85)-(FIND("male,",AB85)+6)))))</f>
        <v/>
      </c>
      <c r="Y85" s="106"/>
      <c r="AA85" s="98"/>
      <c r="AB85" s="98"/>
      <c r="AC85" s="99"/>
      <c r="AD85" s="100"/>
      <c r="AE85" s="101"/>
      <c r="AF85" s="101"/>
      <c r="AG85" s="102" t="str">
        <f t="shared" ref="AG85:AG97" si="657">IF(AN85="","",IF(ISNUMBER(SEARCH(":",AN85)),MID(AN85,FIND(":",AN85)+2,FIND("(",AN85)-FIND(":",AN85)-3),LEFT(AN85,FIND("(",AN85)-2)))</f>
        <v/>
      </c>
      <c r="AH85" s="103"/>
      <c r="AI85" s="104"/>
      <c r="AJ85" s="105" t="str">
        <f t="shared" ref="AJ85:AJ97" si="658">IF(AN85="","",IF(ISERROR(MID(AN85,FIND("male,",AN85)+6,(FIND(")",AN85)-(FIND("male,",AN85)+6))))=TRUE,"missing/error",MID(AN85,FIND("male,",AN85)+6,(FIND(")",AN85)-(FIND("male,",AN85)+6)))))</f>
        <v/>
      </c>
      <c r="AK85" s="106" t="str">
        <f t="shared" ref="AK85:AK97" si="659">IF(AG85="","",(MID(AG85,(SEARCH("^^",SUBSTITUTE(AG85," ","^^",LEN(AG85)-LEN(SUBSTITUTE(AG85," ","")))))+1,99)&amp;"_"&amp;LEFT(AG85,FIND(" ",AG85)-1)&amp;"_"&amp;AH85))</f>
        <v/>
      </c>
      <c r="AM85" s="98"/>
      <c r="AN85" s="98"/>
      <c r="AO85" s="99" t="str">
        <f t="shared" ref="AO85:AO104" si="660">IF(AS85="","",AO$3)</f>
        <v/>
      </c>
      <c r="AP85" s="100"/>
      <c r="AQ85" s="101" t="str">
        <f t="shared" ref="AQ85:AQ108" si="661">IF(AS85="","",AO$2)</f>
        <v/>
      </c>
      <c r="AR85" s="101" t="str">
        <f t="shared" ref="AR85:AR108" si="662">IF(AS85="","",AO$3)</f>
        <v/>
      </c>
      <c r="AS85" s="102"/>
      <c r="AT85" s="103"/>
      <c r="AU85" s="104"/>
      <c r="AV85" s="105"/>
      <c r="AW85" s="106"/>
      <c r="AY85" s="98"/>
      <c r="AZ85" s="98"/>
      <c r="BA85" s="99" t="str">
        <f t="shared" si="235"/>
        <v/>
      </c>
      <c r="BB85" s="100" t="str">
        <f t="shared" si="236"/>
        <v/>
      </c>
      <c r="BC85" s="101" t="str">
        <f t="shared" si="237"/>
        <v/>
      </c>
      <c r="BD85" s="101" t="str">
        <f t="shared" si="238"/>
        <v/>
      </c>
      <c r="BE85" s="102" t="str">
        <f t="shared" si="239"/>
        <v/>
      </c>
      <c r="BF85" s="103" t="str">
        <f t="shared" si="240"/>
        <v/>
      </c>
      <c r="BG85" s="104" t="str">
        <f t="shared" si="241"/>
        <v/>
      </c>
      <c r="BH85" s="105" t="str">
        <f t="shared" si="242"/>
        <v/>
      </c>
      <c r="BI85" s="106" t="str">
        <f t="shared" si="243"/>
        <v/>
      </c>
      <c r="BK85" s="98"/>
      <c r="BL85" s="98"/>
      <c r="BM85" s="99"/>
      <c r="BN85" s="100"/>
      <c r="BO85" s="101"/>
      <c r="BP85" s="101"/>
      <c r="BQ85" s="102"/>
      <c r="BR85" s="103"/>
      <c r="BS85" s="104"/>
      <c r="BT85" s="105"/>
      <c r="BU85" s="106"/>
      <c r="BW85" s="98"/>
      <c r="BX85" s="98"/>
      <c r="BY85" s="99"/>
      <c r="BZ85" s="100"/>
      <c r="CA85" s="101"/>
      <c r="CB85" s="101"/>
      <c r="CC85" s="102"/>
      <c r="CD85" s="103"/>
      <c r="CE85" s="104"/>
      <c r="CF85" s="105"/>
      <c r="CG85" s="106"/>
      <c r="CI85" s="98"/>
      <c r="CJ85" s="98"/>
      <c r="CK85" s="99"/>
      <c r="CL85" s="100"/>
      <c r="CM85" s="101"/>
      <c r="CN85" s="101"/>
      <c r="CO85" s="102"/>
      <c r="CP85" s="103"/>
      <c r="CQ85" s="104"/>
      <c r="CR85" s="105"/>
      <c r="CS85" s="106"/>
      <c r="CU85" s="98"/>
      <c r="CV85" s="98"/>
      <c r="CW85" s="99"/>
      <c r="CX85" s="100"/>
      <c r="CY85" s="101"/>
      <c r="CZ85" s="101"/>
      <c r="DA85" s="102"/>
      <c r="DB85" s="103"/>
      <c r="DC85" s="104"/>
      <c r="DD85" s="105"/>
      <c r="DE85" s="106"/>
      <c r="DG85" s="98"/>
      <c r="DH85" s="98"/>
      <c r="DI85" s="99"/>
      <c r="DJ85" s="100"/>
      <c r="DK85" s="101"/>
      <c r="DL85" s="101"/>
      <c r="DM85" s="102"/>
      <c r="DN85" s="103"/>
      <c r="DO85" s="104"/>
      <c r="DP85" s="105"/>
      <c r="DQ85" s="106"/>
      <c r="DS85" s="98"/>
      <c r="DT85" s="98"/>
      <c r="DU85" s="99"/>
      <c r="DV85" s="100"/>
      <c r="DW85" s="101"/>
      <c r="DX85" s="101"/>
      <c r="DY85" s="102"/>
      <c r="DZ85" s="103"/>
      <c r="EA85" s="104"/>
      <c r="EB85" s="105"/>
      <c r="EC85" s="106"/>
      <c r="EE85" s="98"/>
      <c r="EF85" s="98"/>
      <c r="EG85" s="99"/>
      <c r="EH85" s="100"/>
      <c r="EI85" s="101"/>
      <c r="EJ85" s="101"/>
      <c r="EK85" s="102"/>
      <c r="EL85" s="103"/>
      <c r="EM85" s="104"/>
      <c r="EN85" s="105"/>
      <c r="EO85" s="106"/>
      <c r="EQ85" s="98"/>
      <c r="ER85" s="98"/>
      <c r="ES85" s="99"/>
      <c r="ET85" s="100"/>
      <c r="EU85" s="101"/>
      <c r="EV85" s="101"/>
      <c r="EW85" s="102"/>
      <c r="EX85" s="103"/>
      <c r="EY85" s="104"/>
      <c r="EZ85" s="105"/>
      <c r="FA85" s="106"/>
      <c r="FC85" s="98"/>
      <c r="FD85" s="98"/>
      <c r="FE85" s="99"/>
      <c r="FF85" s="100"/>
      <c r="FG85" s="101"/>
      <c r="FH85" s="101"/>
      <c r="FI85" s="102"/>
      <c r="FJ85" s="103"/>
      <c r="FK85" s="104"/>
      <c r="FL85" s="105"/>
      <c r="FM85" s="106"/>
      <c r="FO85" s="98"/>
      <c r="FP85" s="98"/>
      <c r="FQ85" s="99"/>
      <c r="FR85" s="100"/>
      <c r="FS85" s="101"/>
      <c r="FT85" s="101"/>
      <c r="FU85" s="102"/>
      <c r="FV85" s="103"/>
      <c r="FW85" s="104"/>
      <c r="FX85" s="105"/>
      <c r="FY85" s="106"/>
      <c r="GA85" s="98"/>
      <c r="GB85" s="98"/>
      <c r="GC85" s="99"/>
      <c r="GD85" s="100"/>
      <c r="GE85" s="101"/>
      <c r="GF85" s="101"/>
      <c r="GG85" s="102"/>
      <c r="GH85" s="103"/>
      <c r="GI85" s="104"/>
      <c r="GJ85" s="105"/>
      <c r="GK85" s="106"/>
      <c r="GM85" s="98"/>
      <c r="GN85" s="98"/>
      <c r="GO85" s="99"/>
      <c r="GP85" s="100"/>
      <c r="GQ85" s="101"/>
      <c r="GR85" s="101"/>
      <c r="GS85" s="102"/>
      <c r="GT85" s="103"/>
      <c r="GU85" s="104"/>
      <c r="GV85" s="105"/>
      <c r="GW85" s="106"/>
      <c r="GY85" s="98"/>
      <c r="GZ85" s="98"/>
      <c r="HA85" s="99"/>
      <c r="HB85" s="100"/>
      <c r="HC85" s="101"/>
      <c r="HD85" s="101"/>
      <c r="HE85" s="102"/>
      <c r="HF85" s="103"/>
      <c r="HG85" s="104"/>
      <c r="HH85" s="105"/>
      <c r="HI85" s="106"/>
      <c r="HK85" s="98"/>
      <c r="HL85" s="98"/>
      <c r="HM85" s="99"/>
      <c r="HN85" s="100"/>
      <c r="HO85" s="101"/>
      <c r="HP85" s="101"/>
      <c r="HQ85" s="102"/>
      <c r="HR85" s="103"/>
      <c r="HS85" s="104"/>
      <c r="HT85" s="105"/>
      <c r="HU85" s="106"/>
      <c r="HW85" s="98"/>
      <c r="HX85" s="98"/>
      <c r="HY85" s="99"/>
      <c r="HZ85" s="100"/>
      <c r="IA85" s="101"/>
      <c r="IB85" s="101"/>
      <c r="IC85" s="102"/>
      <c r="ID85" s="103"/>
      <c r="IE85" s="104"/>
      <c r="IF85" s="105"/>
      <c r="IG85" s="106"/>
      <c r="II85" s="98"/>
      <c r="IJ85" s="98"/>
      <c r="IK85" s="99"/>
      <c r="IL85" s="100"/>
      <c r="IM85" s="101"/>
      <c r="IN85" s="101"/>
      <c r="IO85" s="102"/>
      <c r="IP85" s="103"/>
      <c r="IQ85" s="104"/>
      <c r="IR85" s="105"/>
      <c r="IS85" s="106"/>
      <c r="IU85" s="98"/>
      <c r="IV85" s="98"/>
      <c r="IW85" s="99"/>
      <c r="IX85" s="100"/>
      <c r="IY85" s="101"/>
      <c r="IZ85" s="101"/>
      <c r="JA85" s="102"/>
      <c r="JB85" s="103"/>
      <c r="JC85" s="104"/>
      <c r="JD85" s="105"/>
      <c r="JE85" s="106"/>
      <c r="JG85" s="98"/>
      <c r="JH85" s="98"/>
      <c r="JI85" s="99"/>
      <c r="JJ85" s="100"/>
      <c r="JK85" s="101"/>
      <c r="JL85" s="101"/>
      <c r="JM85" s="102"/>
      <c r="JN85" s="103"/>
      <c r="JO85" s="104"/>
      <c r="JP85" s="105"/>
      <c r="JQ85" s="106"/>
      <c r="JS85" s="98"/>
      <c r="JT85" s="98"/>
      <c r="JU85" s="99"/>
      <c r="JV85" s="100"/>
      <c r="JW85" s="101"/>
      <c r="JX85" s="101"/>
      <c r="JY85" s="102"/>
      <c r="JZ85" s="103"/>
      <c r="KA85" s="104"/>
      <c r="KB85" s="105"/>
      <c r="KC85" s="106"/>
      <c r="KE85" s="98"/>
      <c r="KF85" s="98"/>
    </row>
    <row r="86" spans="1:292" ht="13.5" customHeight="1" x14ac:dyDescent="0.25">
      <c r="A86" s="16"/>
      <c r="B86" s="98" t="s">
        <v>684</v>
      </c>
      <c r="D86" s="229"/>
      <c r="E86" s="99" t="str">
        <f t="shared" ref="E86:E97" si="663">IF(I86="","",E$3)</f>
        <v/>
      </c>
      <c r="F86" s="100" t="str">
        <f t="shared" ref="F86:F97" si="664">IF(I86="","",E$1)</f>
        <v/>
      </c>
      <c r="G86" s="101" t="str">
        <f t="shared" ref="G86:G93" si="665">IF(I86="","",E$2)</f>
        <v/>
      </c>
      <c r="H86" s="101" t="str">
        <f t="shared" ref="H86:H92" si="666">IF(I86="","",E$3)</f>
        <v/>
      </c>
      <c r="I86" s="102" t="str">
        <f t="shared" ref="I86:I97" si="667">IF(P86="","",IF(ISNUMBER(SEARCH(":",P86)),MID(P86,FIND(":",P86)+2,FIND("(",P86)-FIND(":",P86)-3),LEFT(P86,FIND("(",P86)-2)))</f>
        <v/>
      </c>
      <c r="J86" s="103" t="str">
        <f t="shared" ref="J86:J97" si="668">IF(P86="","",MID(P86,FIND("(",P86)+1,4))</f>
        <v/>
      </c>
      <c r="K86" s="104" t="str">
        <f t="shared" ref="K86:K97" si="669">IF(ISNUMBER(SEARCH("*female*",P86)),"female",IF(ISNUMBER(SEARCH("*male*",P86)),"male",""))</f>
        <v/>
      </c>
      <c r="L86" s="105" t="str">
        <f t="shared" ref="L86:L92" si="670">IF(P86="","",IF(ISERROR(MID(P86,FIND("male,",P86)+6,(FIND(")",P86)-(FIND("male,",P86)+6))))=TRUE,"missing/error",MID(P86,FIND("male,",P86)+6,(FIND(")",P86)-(FIND("male,",P86)+6)))))</f>
        <v/>
      </c>
      <c r="M86" s="106" t="str">
        <f t="shared" ref="M86:M97" si="671">IF(I86="","",(MID(I86,(SEARCH("^^",SUBSTITUTE(I86," ","^^",LEN(I86)-LEN(SUBSTITUTE(I86," ","")))))+1,99)&amp;"_"&amp;LEFT(I86,FIND(" ",I86)-1)&amp;"_"&amp;J86))</f>
        <v/>
      </c>
      <c r="O86" s="98"/>
      <c r="P86" s="229"/>
      <c r="Q86" s="99" t="str">
        <f t="shared" ref="Q86:Q92" si="672">IF(U86="","",Q$3)</f>
        <v/>
      </c>
      <c r="R86" s="100" t="str">
        <f t="shared" ref="R86:R92" si="673">IF(U86="","",Q$1)</f>
        <v/>
      </c>
      <c r="S86" s="101" t="str">
        <f t="shared" ref="S86:S93" si="674">IF(U86="","",Q$2)</f>
        <v/>
      </c>
      <c r="T86" s="230" t="str">
        <f t="shared" ref="T86:T93" si="675">IF(U86="","",Q$3)</f>
        <v/>
      </c>
      <c r="U86" s="102" t="str">
        <f t="shared" ref="U86:U93" si="676">IF(AB86="","",IF(ISNUMBER(SEARCH(":",AB86)),MID(AB86,FIND(":",AB86)+2,FIND("(",AB86)-FIND(":",AB86)-3),LEFT(AB86,FIND("(",AB86)-2)))</f>
        <v/>
      </c>
      <c r="V86" s="103" t="str">
        <f t="shared" ref="V86:V92" si="677">IF(AB86="","",MID(AB86,FIND("(",AB86)+1,4))</f>
        <v/>
      </c>
      <c r="W86" s="104" t="str">
        <f t="shared" ref="W86:W92" si="678">IF(ISNUMBER(SEARCH("*female*",AB86)),"female",IF(ISNUMBER(SEARCH("*male*",AB86)),"male",""))</f>
        <v/>
      </c>
      <c r="X86" s="105" t="str">
        <f t="shared" si="656"/>
        <v/>
      </c>
      <c r="Y86" s="106" t="str">
        <f t="shared" ref="Y86:Y93" si="679">IF(U86="","",(MID(U86,(SEARCH("^^",SUBSTITUTE(U86," ","^^",LEN(U86)-LEN(SUBSTITUTE(U86," ","")))))+1,99)&amp;"_"&amp;LEFT(U86,FIND(" ",U86)-1)&amp;"_"&amp;V86))</f>
        <v/>
      </c>
      <c r="AA86" s="98"/>
      <c r="AB86" s="98"/>
      <c r="AC86" s="99" t="str">
        <f t="shared" ref="AC86:AC92" si="680">IF(AG86="","",AC$3)</f>
        <v/>
      </c>
      <c r="AD86" s="100" t="str">
        <f t="shared" ref="AD86:AD92" si="681">IF(AG86="","",AC$1)</f>
        <v/>
      </c>
      <c r="AE86" s="230" t="str">
        <f t="shared" ref="AE86:AE93" si="682">IF(AG86="","",AC$2)</f>
        <v/>
      </c>
      <c r="AF86" s="230" t="str">
        <f t="shared" ref="AF86:AF93" si="683">IF(AG86="","",AC$3)</f>
        <v/>
      </c>
      <c r="AG86" s="102" t="str">
        <f t="shared" si="657"/>
        <v/>
      </c>
      <c r="AH86" s="103" t="str">
        <f t="shared" ref="AH86:AH92" si="684">IF(AN86="","",MID(AN86,FIND("(",AN86)+1,4))</f>
        <v/>
      </c>
      <c r="AI86" s="104" t="str">
        <f t="shared" ref="AI86:AI92" si="685">IF(ISNUMBER(SEARCH("*female*",AN86)),"female",IF(ISNUMBER(SEARCH("*male*",AN86)),"male",""))</f>
        <v/>
      </c>
      <c r="AJ86" s="105" t="str">
        <f t="shared" si="658"/>
        <v/>
      </c>
      <c r="AK86" s="106" t="str">
        <f t="shared" si="659"/>
        <v/>
      </c>
      <c r="AM86" s="98"/>
      <c r="AN86" s="98"/>
      <c r="AO86" s="99" t="str">
        <f t="shared" si="660"/>
        <v/>
      </c>
      <c r="AP86" s="100" t="str">
        <f t="shared" ref="AP86:AP92" si="686">IF(AS86="","",AO$1)</f>
        <v/>
      </c>
      <c r="AQ86" s="101" t="str">
        <f t="shared" si="661"/>
        <v/>
      </c>
      <c r="AR86" s="101" t="str">
        <f t="shared" si="662"/>
        <v/>
      </c>
      <c r="AS86" s="102" t="str">
        <f t="shared" ref="AS86:AS92" si="687">IF(AZ86="","",IF(ISNUMBER(SEARCH(":",AZ86)),MID(AZ86,FIND(":",AZ86)+2,FIND("(",AZ86)-FIND(":",AZ86)-3),LEFT(AZ86,FIND("(",AZ86)-2)))</f>
        <v/>
      </c>
      <c r="AT86" s="103" t="str">
        <f t="shared" ref="AT86:AT92" si="688">IF(AZ86="","",MID(AZ86,FIND("(",AZ86)+1,4))</f>
        <v/>
      </c>
      <c r="AU86" s="104" t="str">
        <f t="shared" ref="AU86:AU92" si="689">IF(ISNUMBER(SEARCH("*female*",AZ86)),"female",IF(ISNUMBER(SEARCH("*male*",AZ86)),"male",""))</f>
        <v/>
      </c>
      <c r="AV86" s="105" t="str">
        <f t="shared" ref="AV86:AV92" si="690">IF(AZ86="","",IF(ISERROR(MID(AZ86,FIND("male,",AZ86)+6,(FIND(")",AZ86)-(FIND("male,",AZ86)+6))))=TRUE,"missing/error",MID(AZ86,FIND("male,",AZ86)+6,(FIND(")",AZ86)-(FIND("male,",AZ86)+6)))))</f>
        <v/>
      </c>
      <c r="AW86" s="106" t="str">
        <f t="shared" ref="AW86:AW92" si="691">IF(AS86="","",(MID(AS86,(SEARCH("^^",SUBSTITUTE(AS86," ","^^",LEN(AS86)-LEN(SUBSTITUTE(AS86," ","")))))+1,99)&amp;"_"&amp;LEFT(AS86,FIND(" ",AS86)-1)&amp;"_"&amp;AT86))</f>
        <v/>
      </c>
      <c r="AY86" s="98"/>
      <c r="AZ86" s="98"/>
      <c r="BA86" s="99" t="str">
        <f t="shared" si="235"/>
        <v/>
      </c>
      <c r="BB86" s="100" t="str">
        <f t="shared" si="236"/>
        <v/>
      </c>
      <c r="BC86" s="101" t="str">
        <f t="shared" si="237"/>
        <v/>
      </c>
      <c r="BD86" s="101" t="str">
        <f t="shared" si="238"/>
        <v/>
      </c>
      <c r="BE86" s="102" t="str">
        <f t="shared" si="239"/>
        <v/>
      </c>
      <c r="BF86" s="103" t="str">
        <f t="shared" si="240"/>
        <v/>
      </c>
      <c r="BG86" s="104" t="str">
        <f t="shared" si="241"/>
        <v/>
      </c>
      <c r="BH86" s="105" t="str">
        <f t="shared" si="242"/>
        <v/>
      </c>
      <c r="BI86" s="106" t="str">
        <f t="shared" si="243"/>
        <v/>
      </c>
      <c r="BK86" s="98"/>
      <c r="BL86" s="98"/>
      <c r="BM86" s="99" t="str">
        <f t="shared" ref="BM86:BM92" si="692">IF(BQ86="","",BM$3)</f>
        <v/>
      </c>
      <c r="BN86" s="100" t="str">
        <f t="shared" ref="BN86:BN92" si="693">IF(BQ86="","",BM$1)</f>
        <v/>
      </c>
      <c r="BO86" s="101" t="str">
        <f t="shared" ref="BO86:BO92" si="694">IF(BQ86="","",BM$2)</f>
        <v/>
      </c>
      <c r="BP86" s="101" t="str">
        <f t="shared" ref="BP86:BP92" si="695">IF(BQ86="","",BM$3)</f>
        <v/>
      </c>
      <c r="BQ86" s="102" t="str">
        <f t="shared" ref="BQ86:BQ92" si="696">IF(BX86="","",IF(ISNUMBER(SEARCH(":",BX86)),MID(BX86,FIND(":",BX86)+2,FIND("(",BX86)-FIND(":",BX86)-3),LEFT(BX86,FIND("(",BX86)-2)))</f>
        <v/>
      </c>
      <c r="BR86" s="103" t="str">
        <f t="shared" ref="BR86:BR92" si="697">IF(BX86="","",MID(BX86,FIND("(",BX86)+1,4))</f>
        <v/>
      </c>
      <c r="BS86" s="104" t="str">
        <f t="shared" ref="BS86:BS92" si="698">IF(ISNUMBER(SEARCH("*female*",BX86)),"female",IF(ISNUMBER(SEARCH("*male*",BX86)),"male",""))</f>
        <v/>
      </c>
      <c r="BT86" s="105" t="str">
        <f t="shared" ref="BT86:BT92" si="699">IF(BX86="","",IF(ISERROR(MID(BX86,FIND("male,",BX86)+6,(FIND(")",BX86)-(FIND("male,",BX86)+6))))=TRUE,"missing/error",MID(BX86,FIND("male,",BX86)+6,(FIND(")",BX86)-(FIND("male,",BX86)+6)))))</f>
        <v/>
      </c>
      <c r="BU86" s="106" t="str">
        <f t="shared" ref="BU86:BU92" si="700">IF(BQ86="","",(MID(BQ86,(SEARCH("^^",SUBSTITUTE(BQ86," ","^^",LEN(BQ86)-LEN(SUBSTITUTE(BQ86," ","")))))+1,99)&amp;"_"&amp;LEFT(BQ86,FIND(" ",BQ86)-1)&amp;"_"&amp;BR86))</f>
        <v/>
      </c>
      <c r="BW86" s="98"/>
      <c r="BX86" s="98"/>
      <c r="BY86" s="99" t="str">
        <f t="shared" ref="BY86:BY92" si="701">IF(CC86="","",BY$3)</f>
        <v/>
      </c>
      <c r="BZ86" s="100" t="str">
        <f t="shared" ref="BZ86:BZ92" si="702">IF(CC86="","",BY$1)</f>
        <v/>
      </c>
      <c r="CA86" s="101" t="str">
        <f t="shared" ref="CA86:CA92" si="703">IF(CC86="","",BY$2)</f>
        <v/>
      </c>
      <c r="CB86" s="101" t="str">
        <f t="shared" ref="CB86:CB92" si="704">IF(CC86="","",BY$3)</f>
        <v/>
      </c>
      <c r="CC86" s="102" t="str">
        <f t="shared" ref="CC86:CC92" si="705">IF(CJ86="","",IF(ISNUMBER(SEARCH(":",CJ86)),MID(CJ86,FIND(":",CJ86)+2,FIND("(",CJ86)-FIND(":",CJ86)-3),LEFT(CJ86,FIND("(",CJ86)-2)))</f>
        <v/>
      </c>
      <c r="CD86" s="103" t="str">
        <f t="shared" ref="CD86:CD92" si="706">IF(CJ86="","",MID(CJ86,FIND("(",CJ86)+1,4))</f>
        <v/>
      </c>
      <c r="CE86" s="104" t="str">
        <f t="shared" ref="CE86:CE92" si="707">IF(ISNUMBER(SEARCH("*female*",CJ86)),"female",IF(ISNUMBER(SEARCH("*male*",CJ86)),"male",""))</f>
        <v/>
      </c>
      <c r="CF86" s="105" t="str">
        <f t="shared" ref="CF86:CF92" si="708">IF(CJ86="","",IF(ISERROR(MID(CJ86,FIND("male,",CJ86)+6,(FIND(")",CJ86)-(FIND("male,",CJ86)+6))))=TRUE,"missing/error",MID(CJ86,FIND("male,",CJ86)+6,(FIND(")",CJ86)-(FIND("male,",CJ86)+6)))))</f>
        <v/>
      </c>
      <c r="CG86" s="106" t="str">
        <f t="shared" ref="CG86:CG92" si="709">IF(CC86="","",(MID(CC86,(SEARCH("^^",SUBSTITUTE(CC86," ","^^",LEN(CC86)-LEN(SUBSTITUTE(CC86," ","")))))+1,99)&amp;"_"&amp;LEFT(CC86,FIND(" ",CC86)-1)&amp;"_"&amp;CD86))</f>
        <v/>
      </c>
      <c r="CI86" s="98"/>
      <c r="CJ86" s="98"/>
      <c r="CK86" s="99" t="str">
        <f t="shared" ref="CK86:CK92" si="710">IF(CO86="","",CK$3)</f>
        <v/>
      </c>
      <c r="CL86" s="100" t="str">
        <f t="shared" ref="CL86:CL92" si="711">IF(CO86="","",CK$1)</f>
        <v/>
      </c>
      <c r="CM86" s="101" t="str">
        <f t="shared" ref="CM86:CM92" si="712">IF(CO86="","",CK$2)</f>
        <v/>
      </c>
      <c r="CN86" s="101" t="str">
        <f t="shared" ref="CN86:CN92" si="713">IF(CO86="","",CK$3)</f>
        <v/>
      </c>
      <c r="CO86" s="102" t="str">
        <f t="shared" ref="CO86:CO92" si="714">IF(CV86="","",IF(ISNUMBER(SEARCH(":",CV86)),MID(CV86,FIND(":",CV86)+2,FIND("(",CV86)-FIND(":",CV86)-3),LEFT(CV86,FIND("(",CV86)-2)))</f>
        <v/>
      </c>
      <c r="CP86" s="103" t="str">
        <f t="shared" ref="CP86:CP92" si="715">IF(CV86="","",MID(CV86,FIND("(",CV86)+1,4))</f>
        <v/>
      </c>
      <c r="CQ86" s="104" t="str">
        <f t="shared" ref="CQ86:CQ92" si="716">IF(ISNUMBER(SEARCH("*female*",CV86)),"female",IF(ISNUMBER(SEARCH("*male*",CV86)),"male",""))</f>
        <v/>
      </c>
      <c r="CR86" s="105" t="str">
        <f t="shared" ref="CR86:CR92" si="717">IF(CV86="","",IF(ISERROR(MID(CV86,FIND("male,",CV86)+6,(FIND(")",CV86)-(FIND("male,",CV86)+6))))=TRUE,"missing/error",MID(CV86,FIND("male,",CV86)+6,(FIND(")",CV86)-(FIND("male,",CV86)+6)))))</f>
        <v/>
      </c>
      <c r="CS86" s="106" t="str">
        <f t="shared" ref="CS86:CS92" si="718">IF(CO86="","",(MID(CO86,(SEARCH("^^",SUBSTITUTE(CO86," ","^^",LEN(CO86)-LEN(SUBSTITUTE(CO86," ","")))))+1,99)&amp;"_"&amp;LEFT(CO86,FIND(" ",CO86)-1)&amp;"_"&amp;CP86))</f>
        <v/>
      </c>
      <c r="CU86" s="98"/>
      <c r="CV86" s="98"/>
      <c r="CW86" s="99" t="str">
        <f t="shared" ref="CW86:CW92" si="719">IF(DA86="","",CW$3)</f>
        <v/>
      </c>
      <c r="CX86" s="100" t="str">
        <f t="shared" ref="CX86:CX92" si="720">IF(DA86="","",CW$1)</f>
        <v/>
      </c>
      <c r="CY86" s="101" t="str">
        <f t="shared" ref="CY86:CY92" si="721">IF(DA86="","",CW$2)</f>
        <v/>
      </c>
      <c r="CZ86" s="101" t="str">
        <f t="shared" ref="CZ86:CZ92" si="722">IF(DA86="","",CW$3)</f>
        <v/>
      </c>
      <c r="DA86" s="102" t="str">
        <f t="shared" ref="DA86:DA92" si="723">IF(DH86="","",IF(ISNUMBER(SEARCH(":",DH86)),MID(DH86,FIND(":",DH86)+2,FIND("(",DH86)-FIND(":",DH86)-3),LEFT(DH86,FIND("(",DH86)-2)))</f>
        <v/>
      </c>
      <c r="DB86" s="103" t="str">
        <f t="shared" ref="DB86:DB92" si="724">IF(DH86="","",MID(DH86,FIND("(",DH86)+1,4))</f>
        <v/>
      </c>
      <c r="DC86" s="104" t="str">
        <f t="shared" ref="DC86:DC92" si="725">IF(ISNUMBER(SEARCH("*female*",DH86)),"female",IF(ISNUMBER(SEARCH("*male*",DH86)),"male",""))</f>
        <v/>
      </c>
      <c r="DD86" s="105" t="str">
        <f t="shared" ref="DD86:DD92" si="726">IF(DH86="","",IF(ISERROR(MID(DH86,FIND("male,",DH86)+6,(FIND(")",DH86)-(FIND("male,",DH86)+6))))=TRUE,"missing/error",MID(DH86,FIND("male,",DH86)+6,(FIND(")",DH86)-(FIND("male,",DH86)+6)))))</f>
        <v/>
      </c>
      <c r="DE86" s="106" t="str">
        <f t="shared" ref="DE86:DE92" si="727">IF(DA86="","",(MID(DA86,(SEARCH("^^",SUBSTITUTE(DA86," ","^^",LEN(DA86)-LEN(SUBSTITUTE(DA86," ","")))))+1,99)&amp;"_"&amp;LEFT(DA86,FIND(" ",DA86)-1)&amp;"_"&amp;DB86))</f>
        <v/>
      </c>
      <c r="DG86" s="98"/>
      <c r="DH86" s="98"/>
      <c r="DI86" s="99" t="str">
        <f t="shared" ref="DI86:DI92" si="728">IF(DM86="","",DI$3)</f>
        <v/>
      </c>
      <c r="DJ86" s="100" t="str">
        <f t="shared" ref="DJ86:DJ92" si="729">IF(DM86="","",DI$1)</f>
        <v/>
      </c>
      <c r="DK86" s="101" t="str">
        <f t="shared" ref="DK86:DK92" si="730">IF(DM86="","",DI$2)</f>
        <v/>
      </c>
      <c r="DL86" s="101" t="str">
        <f t="shared" ref="DL86:DL92" si="731">IF(DM86="","",DI$3)</f>
        <v/>
      </c>
      <c r="DM86" s="102" t="str">
        <f t="shared" ref="DM86:DM92" si="732">IF(DT86="","",IF(ISNUMBER(SEARCH(":",DT86)),MID(DT86,FIND(":",DT86)+2,FIND("(",DT86)-FIND(":",DT86)-3),LEFT(DT86,FIND("(",DT86)-2)))</f>
        <v/>
      </c>
      <c r="DN86" s="103" t="str">
        <f t="shared" ref="DN86:DN92" si="733">IF(DT86="","",MID(DT86,FIND("(",DT86)+1,4))</f>
        <v/>
      </c>
      <c r="DO86" s="104" t="str">
        <f t="shared" ref="DO86:DO92" si="734">IF(ISNUMBER(SEARCH("*female*",DT86)),"female",IF(ISNUMBER(SEARCH("*male*",DT86)),"male",""))</f>
        <v/>
      </c>
      <c r="DP86" s="105" t="str">
        <f t="shared" ref="DP86:DP92" si="735">IF(DT86="","",IF(ISERROR(MID(DT86,FIND("male,",DT86)+6,(FIND(")",DT86)-(FIND("male,",DT86)+6))))=TRUE,"missing/error",MID(DT86,FIND("male,",DT86)+6,(FIND(")",DT86)-(FIND("male,",DT86)+6)))))</f>
        <v/>
      </c>
      <c r="DQ86" s="106" t="str">
        <f t="shared" ref="DQ86:DQ92" si="736">IF(DM86="","",(MID(DM86,(SEARCH("^^",SUBSTITUTE(DM86," ","^^",LEN(DM86)-LEN(SUBSTITUTE(DM86," ","")))))+1,99)&amp;"_"&amp;LEFT(DM86,FIND(" ",DM86)-1)&amp;"_"&amp;DN86))</f>
        <v/>
      </c>
      <c r="DS86" s="98"/>
      <c r="DT86" s="98"/>
      <c r="DU86" s="99" t="str">
        <f t="shared" ref="DU86:DU92" si="737">IF(DY86="","",DU$3)</f>
        <v/>
      </c>
      <c r="DV86" s="100" t="str">
        <f t="shared" ref="DV86:DV92" si="738">IF(DY86="","",DU$1)</f>
        <v/>
      </c>
      <c r="DW86" s="101" t="str">
        <f t="shared" ref="DW86:DW92" si="739">IF(DY86="","",DU$2)</f>
        <v/>
      </c>
      <c r="DX86" s="101" t="str">
        <f t="shared" ref="DX86:DX92" si="740">IF(DY86="","",DU$3)</f>
        <v/>
      </c>
      <c r="DY86" s="102" t="str">
        <f t="shared" ref="DY86:DY92" si="741">IF(EF86="","",IF(ISNUMBER(SEARCH(":",EF86)),MID(EF86,FIND(":",EF86)+2,FIND("(",EF86)-FIND(":",EF86)-3),LEFT(EF86,FIND("(",EF86)-2)))</f>
        <v/>
      </c>
      <c r="DZ86" s="103" t="str">
        <f t="shared" ref="DZ86:DZ92" si="742">IF(EF86="","",MID(EF86,FIND("(",EF86)+1,4))</f>
        <v/>
      </c>
      <c r="EA86" s="104" t="str">
        <f t="shared" ref="EA86:EA92" si="743">IF(ISNUMBER(SEARCH("*female*",EF86)),"female",IF(ISNUMBER(SEARCH("*male*",EF86)),"male",""))</f>
        <v/>
      </c>
      <c r="EB86" s="105" t="str">
        <f t="shared" ref="EB86:EB92" si="744">IF(EF86="","",IF(ISERROR(MID(EF86,FIND("male,",EF86)+6,(FIND(")",EF86)-(FIND("male,",EF86)+6))))=TRUE,"missing/error",MID(EF86,FIND("male,",EF86)+6,(FIND(")",EF86)-(FIND("male,",EF86)+6)))))</f>
        <v/>
      </c>
      <c r="EC86" s="106" t="str">
        <f t="shared" ref="EC86:EC92" si="745">IF(DY86="","",(MID(DY86,(SEARCH("^^",SUBSTITUTE(DY86," ","^^",LEN(DY86)-LEN(SUBSTITUTE(DY86," ","")))))+1,99)&amp;"_"&amp;LEFT(DY86,FIND(" ",DY86)-1)&amp;"_"&amp;DZ86))</f>
        <v/>
      </c>
      <c r="EE86" s="98"/>
      <c r="EF86" s="98"/>
      <c r="EG86" s="99" t="str">
        <f t="shared" ref="EG86:EG92" si="746">IF(EK86="","",EG$3)</f>
        <v/>
      </c>
      <c r="EH86" s="100" t="str">
        <f t="shared" ref="EH86:EH92" si="747">IF(EK86="","",EG$1)</f>
        <v/>
      </c>
      <c r="EI86" s="101" t="str">
        <f t="shared" ref="EI86:EI92" si="748">IF(EK86="","",EG$2)</f>
        <v/>
      </c>
      <c r="EJ86" s="101" t="str">
        <f t="shared" ref="EJ86:EJ92" si="749">IF(EK86="","",EG$3)</f>
        <v/>
      </c>
      <c r="EK86" s="102" t="str">
        <f t="shared" ref="EK86:EK92" si="750">IF(ER86="","",IF(ISNUMBER(SEARCH(":",ER86)),MID(ER86,FIND(":",ER86)+2,FIND("(",ER86)-FIND(":",ER86)-3),LEFT(ER86,FIND("(",ER86)-2)))</f>
        <v/>
      </c>
      <c r="EL86" s="103" t="str">
        <f t="shared" ref="EL86:EL92" si="751">IF(ER86="","",MID(ER86,FIND("(",ER86)+1,4))</f>
        <v/>
      </c>
      <c r="EM86" s="104" t="str">
        <f t="shared" ref="EM86:EM92" si="752">IF(ISNUMBER(SEARCH("*female*",ER86)),"female",IF(ISNUMBER(SEARCH("*male*",ER86)),"male",""))</f>
        <v/>
      </c>
      <c r="EN86" s="105" t="str">
        <f t="shared" ref="EN86:EN92" si="753">IF(ER86="","",IF(ISERROR(MID(ER86,FIND("male,",ER86)+6,(FIND(")",ER86)-(FIND("male,",ER86)+6))))=TRUE,"missing/error",MID(ER86,FIND("male,",ER86)+6,(FIND(")",ER86)-(FIND("male,",ER86)+6)))))</f>
        <v/>
      </c>
      <c r="EO86" s="106" t="str">
        <f t="shared" ref="EO86:EO92" si="754">IF(EK86="","",(MID(EK86,(SEARCH("^^",SUBSTITUTE(EK86," ","^^",LEN(EK86)-LEN(SUBSTITUTE(EK86," ","")))))+1,99)&amp;"_"&amp;LEFT(EK86,FIND(" ",EK86)-1)&amp;"_"&amp;EL86))</f>
        <v/>
      </c>
      <c r="EQ86" s="98"/>
      <c r="ER86" s="98"/>
      <c r="ES86" s="99" t="str">
        <f t="shared" ref="ES86:ES92" si="755">IF(EW86="","",ES$3)</f>
        <v/>
      </c>
      <c r="ET86" s="100" t="str">
        <f t="shared" ref="ET86:ET92" si="756">IF(EW86="","",ES$1)</f>
        <v/>
      </c>
      <c r="EU86" s="101" t="str">
        <f t="shared" ref="EU86:EU92" si="757">IF(EW86="","",ES$2)</f>
        <v/>
      </c>
      <c r="EV86" s="101" t="str">
        <f t="shared" ref="EV86:EV92" si="758">IF(EW86="","",ES$3)</f>
        <v/>
      </c>
      <c r="EW86" s="102" t="str">
        <f t="shared" ref="EW86:EW92" si="759">IF(FD86="","",IF(ISNUMBER(SEARCH(":",FD86)),MID(FD86,FIND(":",FD86)+2,FIND("(",FD86)-FIND(":",FD86)-3),LEFT(FD86,FIND("(",FD86)-2)))</f>
        <v/>
      </c>
      <c r="EX86" s="103" t="str">
        <f t="shared" ref="EX86:EX92" si="760">IF(FD86="","",MID(FD86,FIND("(",FD86)+1,4))</f>
        <v/>
      </c>
      <c r="EY86" s="104" t="str">
        <f t="shared" ref="EY86:EY92" si="761">IF(ISNUMBER(SEARCH("*female*",FD86)),"female",IF(ISNUMBER(SEARCH("*male*",FD86)),"male",""))</f>
        <v/>
      </c>
      <c r="EZ86" s="105" t="str">
        <f t="shared" ref="EZ86:EZ92" si="762">IF(FD86="","",IF(ISERROR(MID(FD86,FIND("male,",FD86)+6,(FIND(")",FD86)-(FIND("male,",FD86)+6))))=TRUE,"missing/error",MID(FD86,FIND("male,",FD86)+6,(FIND(")",FD86)-(FIND("male,",FD86)+6)))))</f>
        <v/>
      </c>
      <c r="FA86" s="106" t="str">
        <f t="shared" ref="FA86:FA92" si="763">IF(EW86="","",(MID(EW86,(SEARCH("^^",SUBSTITUTE(EW86," ","^^",LEN(EW86)-LEN(SUBSTITUTE(EW86," ","")))))+1,99)&amp;"_"&amp;LEFT(EW86,FIND(" ",EW86)-1)&amp;"_"&amp;EX86))</f>
        <v/>
      </c>
      <c r="FC86" s="98"/>
      <c r="FD86" s="98"/>
      <c r="FE86" s="99" t="str">
        <f t="shared" ref="FE86:FE92" si="764">IF(FI86="","",FE$3)</f>
        <v/>
      </c>
      <c r="FF86" s="100" t="str">
        <f t="shared" ref="FF86:FF92" si="765">IF(FI86="","",FE$1)</f>
        <v/>
      </c>
      <c r="FG86" s="101" t="str">
        <f t="shared" ref="FG86:FG92" si="766">IF(FI86="","",FE$2)</f>
        <v/>
      </c>
      <c r="FH86" s="101" t="str">
        <f t="shared" ref="FH86:FH92" si="767">IF(FI86="","",FE$3)</f>
        <v/>
      </c>
      <c r="FI86" s="102" t="str">
        <f t="shared" ref="FI86:FI92" si="768">IF(FP86="","",IF(ISNUMBER(SEARCH(":",FP86)),MID(FP86,FIND(":",FP86)+2,FIND("(",FP86)-FIND(":",FP86)-3),LEFT(FP86,FIND("(",FP86)-2)))</f>
        <v/>
      </c>
      <c r="FJ86" s="103" t="str">
        <f t="shared" ref="FJ86:FJ92" si="769">IF(FP86="","",MID(FP86,FIND("(",FP86)+1,4))</f>
        <v/>
      </c>
      <c r="FK86" s="104" t="str">
        <f t="shared" ref="FK86:FK92" si="770">IF(ISNUMBER(SEARCH("*female*",FP86)),"female",IF(ISNUMBER(SEARCH("*male*",FP86)),"male",""))</f>
        <v/>
      </c>
      <c r="FL86" s="105" t="str">
        <f t="shared" ref="FL86:FL92" si="771">IF(FP86="","",IF(ISERROR(MID(FP86,FIND("male,",FP86)+6,(FIND(")",FP86)-(FIND("male,",FP86)+6))))=TRUE,"missing/error",MID(FP86,FIND("male,",FP86)+6,(FIND(")",FP86)-(FIND("male,",FP86)+6)))))</f>
        <v/>
      </c>
      <c r="FM86" s="106" t="str">
        <f t="shared" ref="FM86:FM92" si="772">IF(FI86="","",(MID(FI86,(SEARCH("^^",SUBSTITUTE(FI86," ","^^",LEN(FI86)-LEN(SUBSTITUTE(FI86," ","")))))+1,99)&amp;"_"&amp;LEFT(FI86,FIND(" ",FI86)-1)&amp;"_"&amp;FJ86))</f>
        <v/>
      </c>
      <c r="FO86" s="98"/>
      <c r="FP86" s="98"/>
      <c r="FQ86" s="99" t="str">
        <f>IF(FU86="","",#REF!)</f>
        <v/>
      </c>
      <c r="FR86" s="100" t="str">
        <f t="shared" ref="FR86:FR92" si="773">IF(FU86="","",FQ$1)</f>
        <v/>
      </c>
      <c r="FS86" s="101" t="str">
        <f t="shared" ref="FS86:FS92" si="774">IF(FU86="","",FQ$2)</f>
        <v/>
      </c>
      <c r="FT86" s="101" t="str">
        <f t="shared" ref="FT86:FT92" si="775">IF(FU86="","",FQ$3)</f>
        <v/>
      </c>
      <c r="FU86" s="102" t="str">
        <f t="shared" ref="FU86:FU92" si="776">IF(GB86="","",IF(ISNUMBER(SEARCH(":",GB86)),MID(GB86,FIND(":",GB86)+2,FIND("(",GB86)-FIND(":",GB86)-3),LEFT(GB86,FIND("(",GB86)-2)))</f>
        <v/>
      </c>
      <c r="FV86" s="103" t="str">
        <f t="shared" ref="FV86:FV92" si="777">IF(GB86="","",MID(GB86,FIND("(",GB86)+1,4))</f>
        <v/>
      </c>
      <c r="FW86" s="104" t="str">
        <f t="shared" ref="FW86:FW92" si="778">IF(ISNUMBER(SEARCH("*female*",GB86)),"female",IF(ISNUMBER(SEARCH("*male*",GB86)),"male",""))</f>
        <v/>
      </c>
      <c r="FX86" s="105" t="str">
        <f t="shared" ref="FX86:FX92" si="779">IF(GB86="","",IF(ISERROR(MID(GB86,FIND("male,",GB86)+6,(FIND(")",GB86)-(FIND("male,",GB86)+6))))=TRUE,"missing/error",MID(GB86,FIND("male,",GB86)+6,(FIND(")",GB86)-(FIND("male,",GB86)+6)))))</f>
        <v/>
      </c>
      <c r="FY86" s="106" t="str">
        <f t="shared" ref="FY86:FY92" si="780">IF(FU86="","",(MID(FU86,(SEARCH("^^",SUBSTITUTE(FU86," ","^^",LEN(FU86)-LEN(SUBSTITUTE(FU86," ","")))))+1,99)&amp;"_"&amp;LEFT(FU86,FIND(" ",FU86)-1)&amp;"_"&amp;FV86))</f>
        <v/>
      </c>
      <c r="GA86" s="98"/>
      <c r="GB86" s="98"/>
      <c r="GC86" s="99" t="str">
        <f t="shared" ref="GC86:GC92" si="781">IF(GG86="","",GC$3)</f>
        <v/>
      </c>
      <c r="GD86" s="100" t="str">
        <f t="shared" ref="GD86:GD92" si="782">IF(GG86="","",GC$1)</f>
        <v/>
      </c>
      <c r="GE86" s="101" t="str">
        <f t="shared" ref="GE86:GE92" si="783">IF(GG86="","",GC$2)</f>
        <v/>
      </c>
      <c r="GF86" s="101" t="str">
        <f t="shared" ref="GF86:GF92" si="784">IF(GG86="","",GC$3)</f>
        <v/>
      </c>
      <c r="GG86" s="102" t="str">
        <f t="shared" ref="GG86:GG92" si="785">IF(GN86="","",IF(ISNUMBER(SEARCH(":",GN86)),MID(GN86,FIND(":",GN86)+2,FIND("(",GN86)-FIND(":",GN86)-3),LEFT(GN86,FIND("(",GN86)-2)))</f>
        <v/>
      </c>
      <c r="GH86" s="103" t="str">
        <f t="shared" ref="GH86:GH92" si="786">IF(GN86="","",MID(GN86,FIND("(",GN86)+1,4))</f>
        <v/>
      </c>
      <c r="GI86" s="104" t="str">
        <f t="shared" ref="GI86:GI92" si="787">IF(ISNUMBER(SEARCH("*female*",GN86)),"female",IF(ISNUMBER(SEARCH("*male*",GN86)),"male",""))</f>
        <v/>
      </c>
      <c r="GJ86" s="105" t="str">
        <f t="shared" ref="GJ86:GJ92" si="788">IF(GN86="","",IF(ISERROR(MID(GN86,FIND("male,",GN86)+6,(FIND(")",GN86)-(FIND("male,",GN86)+6))))=TRUE,"missing/error",MID(GN86,FIND("male,",GN86)+6,(FIND(")",GN86)-(FIND("male,",GN86)+6)))))</f>
        <v/>
      </c>
      <c r="GK86" s="106" t="str">
        <f t="shared" ref="GK86:GK92" si="789">IF(GG86="","",(MID(GG86,(SEARCH("^^",SUBSTITUTE(GG86," ","^^",LEN(GG86)-LEN(SUBSTITUTE(GG86," ","")))))+1,99)&amp;"_"&amp;LEFT(GG86,FIND(" ",GG86)-1)&amp;"_"&amp;GH86))</f>
        <v/>
      </c>
      <c r="GM86" s="98"/>
      <c r="GN86" s="98"/>
      <c r="GO86" s="99" t="str">
        <f t="shared" ref="GO86:GO92" si="790">IF(GS86="","",GO$3)</f>
        <v/>
      </c>
      <c r="GP86" s="100" t="str">
        <f t="shared" ref="GP86:GP92" si="791">IF(GS86="","",GO$1)</f>
        <v/>
      </c>
      <c r="GQ86" s="101" t="str">
        <f t="shared" ref="GQ86:GQ92" si="792">IF(GS86="","",GO$2)</f>
        <v/>
      </c>
      <c r="GR86" s="101" t="str">
        <f t="shared" ref="GR86:GR92" si="793">IF(GS86="","",GO$3)</f>
        <v/>
      </c>
      <c r="GS86" s="102" t="str">
        <f t="shared" ref="GS86:GS92" si="794">IF(GZ86="","",IF(ISNUMBER(SEARCH(":",GZ86)),MID(GZ86,FIND(":",GZ86)+2,FIND("(",GZ86)-FIND(":",GZ86)-3),LEFT(GZ86,FIND("(",GZ86)-2)))</f>
        <v/>
      </c>
      <c r="GT86" s="103" t="str">
        <f t="shared" ref="GT86:GT92" si="795">IF(GZ86="","",MID(GZ86,FIND("(",GZ86)+1,4))</f>
        <v/>
      </c>
      <c r="GU86" s="104" t="str">
        <f t="shared" ref="GU86:GU92" si="796">IF(ISNUMBER(SEARCH("*female*",GZ86)),"female",IF(ISNUMBER(SEARCH("*male*",GZ86)),"male",""))</f>
        <v/>
      </c>
      <c r="GV86" s="105" t="str">
        <f t="shared" ref="GV86:GV92" si="797">IF(GZ86="","",IF(ISERROR(MID(GZ86,FIND("male,",GZ86)+6,(FIND(")",GZ86)-(FIND("male,",GZ86)+6))))=TRUE,"missing/error",MID(GZ86,FIND("male,",GZ86)+6,(FIND(")",GZ86)-(FIND("male,",GZ86)+6)))))</f>
        <v/>
      </c>
      <c r="GW86" s="106" t="str">
        <f t="shared" ref="GW86:GW92" si="798">IF(GS86="","",(MID(GS86,(SEARCH("^^",SUBSTITUTE(GS86," ","^^",LEN(GS86)-LEN(SUBSTITUTE(GS86," ","")))))+1,99)&amp;"_"&amp;LEFT(GS86,FIND(" ",GS86)-1)&amp;"_"&amp;GT86))</f>
        <v/>
      </c>
      <c r="GY86" s="98"/>
      <c r="GZ86" s="98"/>
      <c r="HA86" s="99" t="str">
        <f t="shared" ref="HA86:HA92" si="799">IF(HE86="","",HA$3)</f>
        <v/>
      </c>
      <c r="HB86" s="100" t="str">
        <f t="shared" ref="HB86:HB92" si="800">IF(HE86="","",HA$1)</f>
        <v/>
      </c>
      <c r="HC86" s="101" t="str">
        <f t="shared" ref="HC86:HC92" si="801">IF(HE86="","",HA$2)</f>
        <v/>
      </c>
      <c r="HD86" s="101" t="str">
        <f t="shared" ref="HD86:HD92" si="802">IF(HE86="","",HA$3)</f>
        <v/>
      </c>
      <c r="HE86" s="102" t="str">
        <f t="shared" ref="HE86:HE92" si="803">IF(HL86="","",IF(ISNUMBER(SEARCH(":",HL86)),MID(HL86,FIND(":",HL86)+2,FIND("(",HL86)-FIND(":",HL86)-3),LEFT(HL86,FIND("(",HL86)-2)))</f>
        <v/>
      </c>
      <c r="HF86" s="103" t="str">
        <f t="shared" ref="HF86:HF92" si="804">IF(HL86="","",MID(HL86,FIND("(",HL86)+1,4))</f>
        <v/>
      </c>
      <c r="HG86" s="104" t="str">
        <f t="shared" ref="HG86:HG92" si="805">IF(ISNUMBER(SEARCH("*female*",HL86)),"female",IF(ISNUMBER(SEARCH("*male*",HL86)),"male",""))</f>
        <v/>
      </c>
      <c r="HH86" s="105" t="str">
        <f t="shared" ref="HH86:HH92" si="806">IF(HL86="","",IF(ISERROR(MID(HL86,FIND("male,",HL86)+6,(FIND(")",HL86)-(FIND("male,",HL86)+6))))=TRUE,"missing/error",MID(HL86,FIND("male,",HL86)+6,(FIND(")",HL86)-(FIND("male,",HL86)+6)))))</f>
        <v/>
      </c>
      <c r="HI86" s="106" t="str">
        <f t="shared" ref="HI86:HI92" si="807">IF(HE86="","",(MID(HE86,(SEARCH("^^",SUBSTITUTE(HE86," ","^^",LEN(HE86)-LEN(SUBSTITUTE(HE86," ","")))))+1,99)&amp;"_"&amp;LEFT(HE86,FIND(" ",HE86)-1)&amp;"_"&amp;HF86))</f>
        <v/>
      </c>
      <c r="HK86" s="98"/>
      <c r="HL86" s="98" t="s">
        <v>291</v>
      </c>
      <c r="HM86" s="99" t="str">
        <f t="shared" ref="HM86:HM92" si="808">IF(HQ86="","",HM$3)</f>
        <v/>
      </c>
      <c r="HN86" s="100" t="str">
        <f t="shared" ref="HN86:HN92" si="809">IF(HQ86="","",HM$1)</f>
        <v/>
      </c>
      <c r="HO86" s="101" t="str">
        <f t="shared" ref="HO86:HO92" si="810">IF(HQ86="","",HM$2)</f>
        <v/>
      </c>
      <c r="HP86" s="101" t="str">
        <f t="shared" ref="HP86:HP92" si="811">IF(HQ86="","",HM$3)</f>
        <v/>
      </c>
      <c r="HQ86" s="102" t="str">
        <f t="shared" ref="HQ86:HQ92" si="812">IF(HX86="","",IF(ISNUMBER(SEARCH(":",HX86)),MID(HX86,FIND(":",HX86)+2,FIND("(",HX86)-FIND(":",HX86)-3),LEFT(HX86,FIND("(",HX86)-2)))</f>
        <v/>
      </c>
      <c r="HR86" s="103" t="str">
        <f t="shared" ref="HR86:HR92" si="813">IF(HX86="","",MID(HX86,FIND("(",HX86)+1,4))</f>
        <v/>
      </c>
      <c r="HS86" s="104" t="str">
        <f t="shared" ref="HS86:HS92" si="814">IF(ISNUMBER(SEARCH("*female*",HX86)),"female",IF(ISNUMBER(SEARCH("*male*",HX86)),"male",""))</f>
        <v/>
      </c>
      <c r="HT86" s="105" t="str">
        <f t="shared" ref="HT86:HT92" si="815">IF(HX86="","",IF(ISERROR(MID(HX86,FIND("male,",HX86)+6,(FIND(")",HX86)-(FIND("male,",HX86)+6))))=TRUE,"missing/error",MID(HX86,FIND("male,",HX86)+6,(FIND(")",HX86)-(FIND("male,",HX86)+6)))))</f>
        <v/>
      </c>
      <c r="HU86" s="106" t="str">
        <f t="shared" ref="HU86:HU92" si="816">IF(HQ86="","",(MID(HQ86,(SEARCH("^^",SUBSTITUTE(HQ86," ","^^",LEN(HQ86)-LEN(SUBSTITUTE(HQ86," ","")))))+1,99)&amp;"_"&amp;LEFT(HQ86,FIND(" ",HQ86)-1)&amp;"_"&amp;HR86))</f>
        <v/>
      </c>
      <c r="HW86" s="98"/>
      <c r="HX86" s="98"/>
      <c r="HY86" s="99" t="str">
        <f t="shared" ref="HY86:HY92" si="817">IF(IC86="","",HY$3)</f>
        <v/>
      </c>
      <c r="HZ86" s="100" t="str">
        <f t="shared" ref="HZ86:HZ92" si="818">IF(IC86="","",HY$1)</f>
        <v/>
      </c>
      <c r="IA86" s="101" t="str">
        <f t="shared" ref="IA86:IA92" si="819">IF(IC86="","",HY$2)</f>
        <v/>
      </c>
      <c r="IB86" s="101" t="str">
        <f t="shared" ref="IB86:IB92" si="820">IF(IC86="","",HY$3)</f>
        <v/>
      </c>
      <c r="IC86" s="102" t="str">
        <f t="shared" ref="IC86:IC92" si="821">IF(IJ86="","",IF(ISNUMBER(SEARCH(":",IJ86)),MID(IJ86,FIND(":",IJ86)+2,FIND("(",IJ86)-FIND(":",IJ86)-3),LEFT(IJ86,FIND("(",IJ86)-2)))</f>
        <v/>
      </c>
      <c r="ID86" s="103" t="str">
        <f t="shared" ref="ID86:ID92" si="822">IF(IJ86="","",MID(IJ86,FIND("(",IJ86)+1,4))</f>
        <v/>
      </c>
      <c r="IE86" s="104" t="str">
        <f t="shared" ref="IE86:IE92" si="823">IF(ISNUMBER(SEARCH("*female*",IJ86)),"female",IF(ISNUMBER(SEARCH("*male*",IJ86)),"male",""))</f>
        <v/>
      </c>
      <c r="IF86" s="105" t="str">
        <f t="shared" ref="IF86:IF92" si="824">IF(IJ86="","",IF(ISERROR(MID(IJ86,FIND("male,",IJ86)+6,(FIND(")",IJ86)-(FIND("male,",IJ86)+6))))=TRUE,"missing/error",MID(IJ86,FIND("male,",IJ86)+6,(FIND(")",IJ86)-(FIND("male,",IJ86)+6)))))</f>
        <v/>
      </c>
      <c r="IG86" s="106" t="str">
        <f t="shared" ref="IG86:IG92" si="825">IF(IC86="","",(MID(IC86,(SEARCH("^^",SUBSTITUTE(IC86," ","^^",LEN(IC86)-LEN(SUBSTITUTE(IC86," ","")))))+1,99)&amp;"_"&amp;LEFT(IC86,FIND(" ",IC86)-1)&amp;"_"&amp;ID86))</f>
        <v/>
      </c>
      <c r="II86" s="98"/>
      <c r="IJ86" s="98"/>
      <c r="IK86" s="99" t="str">
        <f t="shared" ref="IK86:IK92" si="826">IF(IO86="","",IK$3)</f>
        <v/>
      </c>
      <c r="IL86" s="100" t="str">
        <f t="shared" ref="IL86:IL92" si="827">IF(IO86="","",IK$1)</f>
        <v/>
      </c>
      <c r="IM86" s="101" t="str">
        <f t="shared" ref="IM86:IM92" si="828">IF(IO86="","",IK$2)</f>
        <v/>
      </c>
      <c r="IN86" s="101" t="str">
        <f t="shared" ref="IN86:IN92" si="829">IF(IO86="","",IK$3)</f>
        <v/>
      </c>
      <c r="IO86" s="102" t="str">
        <f t="shared" ref="IO86:IO92" si="830">IF(IV86="","",IF(ISNUMBER(SEARCH(":",IV86)),MID(IV86,FIND(":",IV86)+2,FIND("(",IV86)-FIND(":",IV86)-3),LEFT(IV86,FIND("(",IV86)-2)))</f>
        <v/>
      </c>
      <c r="IP86" s="103" t="str">
        <f t="shared" ref="IP86:IP92" si="831">IF(IV86="","",MID(IV86,FIND("(",IV86)+1,4))</f>
        <v/>
      </c>
      <c r="IQ86" s="104" t="str">
        <f t="shared" ref="IQ86:IQ92" si="832">IF(ISNUMBER(SEARCH("*female*",IV86)),"female",IF(ISNUMBER(SEARCH("*male*",IV86)),"male",""))</f>
        <v/>
      </c>
      <c r="IR86" s="105" t="str">
        <f t="shared" ref="IR86:IR92" si="833">IF(IV86="","",IF(ISERROR(MID(IV86,FIND("male,",IV86)+6,(FIND(")",IV86)-(FIND("male,",IV86)+6))))=TRUE,"missing/error",MID(IV86,FIND("male,",IV86)+6,(FIND(")",IV86)-(FIND("male,",IV86)+6)))))</f>
        <v/>
      </c>
      <c r="IS86" s="106" t="str">
        <f t="shared" ref="IS86:IS92" si="834">IF(IO86="","",(MID(IO86,(SEARCH("^^",SUBSTITUTE(IO86," ","^^",LEN(IO86)-LEN(SUBSTITUTE(IO86," ","")))))+1,99)&amp;"_"&amp;LEFT(IO86,FIND(" ",IO86)-1)&amp;"_"&amp;IP86))</f>
        <v/>
      </c>
      <c r="IU86" s="98"/>
      <c r="IV86" s="98"/>
      <c r="IW86" s="99" t="str">
        <f t="shared" ref="IW86:IW92" si="835">IF(JA86="","",IW$3)</f>
        <v/>
      </c>
      <c r="IX86" s="100" t="str">
        <f t="shared" ref="IX86:IX92" si="836">IF(JA86="","",IW$1)</f>
        <v/>
      </c>
      <c r="IY86" s="101" t="str">
        <f t="shared" ref="IY86:IY92" si="837">IF(JA86="","",IW$2)</f>
        <v/>
      </c>
      <c r="IZ86" s="101" t="str">
        <f t="shared" ref="IZ86:IZ92" si="838">IF(JA86="","",IW$3)</f>
        <v/>
      </c>
      <c r="JA86" s="102" t="str">
        <f t="shared" ref="JA86:JA92" si="839">IF(JH86="","",IF(ISNUMBER(SEARCH(":",JH86)),MID(JH86,FIND(":",JH86)+2,FIND("(",JH86)-FIND(":",JH86)-3),LEFT(JH86,FIND("(",JH86)-2)))</f>
        <v/>
      </c>
      <c r="JB86" s="103" t="str">
        <f t="shared" ref="JB86:JB92" si="840">IF(JH86="","",MID(JH86,FIND("(",JH86)+1,4))</f>
        <v/>
      </c>
      <c r="JC86" s="104" t="str">
        <f t="shared" ref="JC86:JC92" si="841">IF(ISNUMBER(SEARCH("*female*",JH86)),"female",IF(ISNUMBER(SEARCH("*male*",JH86)),"male",""))</f>
        <v/>
      </c>
      <c r="JD86" s="105" t="str">
        <f t="shared" ref="JD86:JD92" si="842">IF(JH86="","",IF(ISERROR(MID(JH86,FIND("male,",JH86)+6,(FIND(")",JH86)-(FIND("male,",JH86)+6))))=TRUE,"missing/error",MID(JH86,FIND("male,",JH86)+6,(FIND(")",JH86)-(FIND("male,",JH86)+6)))))</f>
        <v/>
      </c>
      <c r="JE86" s="106" t="str">
        <f t="shared" ref="JE86:JE92" si="843">IF(JA86="","",(MID(JA86,(SEARCH("^^",SUBSTITUTE(JA86," ","^^",LEN(JA86)-LEN(SUBSTITUTE(JA86," ","")))))+1,99)&amp;"_"&amp;LEFT(JA86,FIND(" ",JA86)-1)&amp;"_"&amp;JB86))</f>
        <v/>
      </c>
      <c r="JG86" s="98"/>
      <c r="JH86" s="98"/>
      <c r="JI86" s="99" t="str">
        <f t="shared" ref="JI86:JI92" si="844">IF(JM86="","",JI$3)</f>
        <v/>
      </c>
      <c r="JJ86" s="100" t="str">
        <f t="shared" ref="JJ86:JJ92" si="845">IF(JM86="","",JI$1)</f>
        <v/>
      </c>
      <c r="JK86" s="101" t="str">
        <f t="shared" ref="JK86:JK92" si="846">IF(JM86="","",JI$2)</f>
        <v/>
      </c>
      <c r="JL86" s="101" t="str">
        <f t="shared" ref="JL86:JL92" si="847">IF(JM86="","",JI$3)</f>
        <v/>
      </c>
      <c r="JM86" s="102" t="str">
        <f t="shared" ref="JM86:JM92" si="848">IF(JT86="","",IF(ISNUMBER(SEARCH(":",JT86)),MID(JT86,FIND(":",JT86)+2,FIND("(",JT86)-FIND(":",JT86)-3),LEFT(JT86,FIND("(",JT86)-2)))</f>
        <v/>
      </c>
      <c r="JN86" s="103" t="str">
        <f t="shared" ref="JN86:JN92" si="849">IF(JT86="","",MID(JT86,FIND("(",JT86)+1,4))</f>
        <v/>
      </c>
      <c r="JO86" s="104" t="str">
        <f t="shared" ref="JO86:JO92" si="850">IF(ISNUMBER(SEARCH("*female*",JT86)),"female",IF(ISNUMBER(SEARCH("*male*",JT86)),"male",""))</f>
        <v/>
      </c>
      <c r="JP86" s="105" t="str">
        <f t="shared" ref="JP86:JP92" si="851">IF(JT86="","",IF(ISERROR(MID(JT86,FIND("male,",JT86)+6,(FIND(")",JT86)-(FIND("male,",JT86)+6))))=TRUE,"missing/error",MID(JT86,FIND("male,",JT86)+6,(FIND(")",JT86)-(FIND("male,",JT86)+6)))))</f>
        <v/>
      </c>
      <c r="JQ86" s="106" t="str">
        <f t="shared" ref="JQ86:JQ92" si="852">IF(JM86="","",(MID(JM86,(SEARCH("^^",SUBSTITUTE(JM86," ","^^",LEN(JM86)-LEN(SUBSTITUTE(JM86," ","")))))+1,99)&amp;"_"&amp;LEFT(JM86,FIND(" ",JM86)-1)&amp;"_"&amp;JN86))</f>
        <v/>
      </c>
      <c r="JS86" s="98"/>
      <c r="JT86" s="98"/>
      <c r="JU86" s="99" t="str">
        <f t="shared" ref="JU86:JU92" si="853">IF(JY86="","",JU$3)</f>
        <v/>
      </c>
      <c r="JV86" s="100" t="str">
        <f t="shared" ref="JV86:JV92" si="854">IF(JY86="","",JU$1)</f>
        <v/>
      </c>
      <c r="JW86" s="101" t="str">
        <f t="shared" ref="JW86:JW92" si="855">IF(JY86="","",JU$2)</f>
        <v/>
      </c>
      <c r="JX86" s="101" t="str">
        <f t="shared" ref="JX86:JX92" si="856">IF(JY86="","",JU$3)</f>
        <v/>
      </c>
      <c r="JY86" s="102" t="str">
        <f t="shared" ref="JY86:JY92" si="857">IF(KF86="","",IF(ISNUMBER(SEARCH(":",KF86)),MID(KF86,FIND(":",KF86)+2,FIND("(",KF86)-FIND(":",KF86)-3),LEFT(KF86,FIND("(",KF86)-2)))</f>
        <v/>
      </c>
      <c r="JZ86" s="103" t="str">
        <f t="shared" ref="JZ86:JZ92" si="858">IF(KF86="","",MID(KF86,FIND("(",KF86)+1,4))</f>
        <v/>
      </c>
      <c r="KA86" s="104" t="str">
        <f t="shared" ref="KA86:KA92" si="859">IF(ISNUMBER(SEARCH("*female*",KF86)),"female",IF(ISNUMBER(SEARCH("*male*",KF86)),"male",""))</f>
        <v/>
      </c>
      <c r="KB86" s="105" t="str">
        <f t="shared" ref="KB86:KB92" si="860">IF(KF86="","",IF(ISERROR(MID(KF86,FIND("male,",KF86)+6,(FIND(")",KF86)-(FIND("male,",KF86)+6))))=TRUE,"missing/error",MID(KF86,FIND("male,",KF86)+6,(FIND(")",KF86)-(FIND("male,",KF86)+6)))))</f>
        <v/>
      </c>
      <c r="KC86" s="106" t="str">
        <f t="shared" ref="KC86:KC92" si="861">IF(JY86="","",(MID(JY86,(SEARCH("^^",SUBSTITUTE(JY86," ","^^",LEN(JY86)-LEN(SUBSTITUTE(JY86," ","")))))+1,99)&amp;"_"&amp;LEFT(JY86,FIND(" ",JY86)-1)&amp;"_"&amp;JZ86))</f>
        <v/>
      </c>
      <c r="KE86" s="98"/>
      <c r="KF86" s="98"/>
    </row>
    <row r="87" spans="1:292" ht="13.5" customHeight="1" x14ac:dyDescent="0.25">
      <c r="A87" s="16"/>
      <c r="B87" s="98" t="s">
        <v>683</v>
      </c>
      <c r="D87" s="229"/>
      <c r="E87" s="99" t="str">
        <f t="shared" si="663"/>
        <v/>
      </c>
      <c r="F87" s="100" t="str">
        <f t="shared" si="664"/>
        <v/>
      </c>
      <c r="G87" s="101" t="str">
        <f t="shared" si="665"/>
        <v/>
      </c>
      <c r="H87" s="101" t="str">
        <f t="shared" si="666"/>
        <v/>
      </c>
      <c r="I87" s="102" t="str">
        <f t="shared" si="667"/>
        <v/>
      </c>
      <c r="J87" s="103" t="str">
        <f t="shared" si="668"/>
        <v/>
      </c>
      <c r="K87" s="104" t="str">
        <f t="shared" si="669"/>
        <v/>
      </c>
      <c r="L87" s="105" t="str">
        <f t="shared" si="670"/>
        <v/>
      </c>
      <c r="M87" s="106" t="str">
        <f t="shared" si="671"/>
        <v/>
      </c>
      <c r="O87" s="98"/>
      <c r="P87" s="229"/>
      <c r="Q87" s="99" t="str">
        <f t="shared" si="672"/>
        <v/>
      </c>
      <c r="R87" s="100" t="str">
        <f t="shared" si="673"/>
        <v/>
      </c>
      <c r="S87" s="101" t="str">
        <f t="shared" si="674"/>
        <v/>
      </c>
      <c r="T87" s="101" t="str">
        <f t="shared" si="675"/>
        <v/>
      </c>
      <c r="U87" s="102" t="str">
        <f t="shared" si="676"/>
        <v/>
      </c>
      <c r="V87" s="103" t="str">
        <f t="shared" si="677"/>
        <v/>
      </c>
      <c r="W87" s="104" t="str">
        <f t="shared" si="678"/>
        <v/>
      </c>
      <c r="X87" s="105" t="str">
        <f t="shared" si="656"/>
        <v/>
      </c>
      <c r="Y87" s="106" t="str">
        <f t="shared" si="679"/>
        <v/>
      </c>
      <c r="AA87" s="98"/>
      <c r="AB87" s="98"/>
      <c r="AC87" s="99" t="str">
        <f t="shared" si="680"/>
        <v/>
      </c>
      <c r="AD87" s="100" t="str">
        <f t="shared" si="681"/>
        <v/>
      </c>
      <c r="AE87" s="101" t="str">
        <f t="shared" si="682"/>
        <v/>
      </c>
      <c r="AF87" s="101" t="str">
        <f t="shared" si="683"/>
        <v/>
      </c>
      <c r="AG87" s="102" t="str">
        <f t="shared" si="657"/>
        <v/>
      </c>
      <c r="AH87" s="103" t="str">
        <f t="shared" si="684"/>
        <v/>
      </c>
      <c r="AI87" s="104" t="str">
        <f t="shared" si="685"/>
        <v/>
      </c>
      <c r="AJ87" s="105" t="str">
        <f t="shared" si="658"/>
        <v/>
      </c>
      <c r="AK87" s="106" t="str">
        <f t="shared" si="659"/>
        <v/>
      </c>
      <c r="AM87" s="98"/>
      <c r="AN87" s="98"/>
      <c r="AO87" s="99" t="str">
        <f t="shared" si="660"/>
        <v/>
      </c>
      <c r="AP87" s="100" t="str">
        <f t="shared" si="686"/>
        <v/>
      </c>
      <c r="AQ87" s="101" t="str">
        <f t="shared" si="661"/>
        <v/>
      </c>
      <c r="AR87" s="101" t="str">
        <f t="shared" si="662"/>
        <v/>
      </c>
      <c r="AS87" s="102" t="str">
        <f t="shared" si="687"/>
        <v/>
      </c>
      <c r="AT87" s="103" t="str">
        <f t="shared" si="688"/>
        <v/>
      </c>
      <c r="AU87" s="104" t="str">
        <f t="shared" si="689"/>
        <v/>
      </c>
      <c r="AV87" s="105" t="str">
        <f t="shared" si="690"/>
        <v/>
      </c>
      <c r="AW87" s="106" t="str">
        <f t="shared" si="691"/>
        <v/>
      </c>
      <c r="AY87" s="98"/>
      <c r="AZ87" s="98"/>
      <c r="BA87" s="99" t="str">
        <f t="shared" si="235"/>
        <v/>
      </c>
      <c r="BB87" s="100" t="str">
        <f t="shared" si="236"/>
        <v/>
      </c>
      <c r="BC87" s="101" t="str">
        <f t="shared" si="237"/>
        <v/>
      </c>
      <c r="BD87" s="101" t="str">
        <f t="shared" si="238"/>
        <v/>
      </c>
      <c r="BE87" s="102" t="str">
        <f t="shared" si="239"/>
        <v/>
      </c>
      <c r="BF87" s="103" t="str">
        <f t="shared" si="240"/>
        <v/>
      </c>
      <c r="BG87" s="104" t="str">
        <f t="shared" si="241"/>
        <v/>
      </c>
      <c r="BH87" s="105" t="str">
        <f t="shared" si="242"/>
        <v/>
      </c>
      <c r="BI87" s="106" t="str">
        <f t="shared" si="243"/>
        <v/>
      </c>
      <c r="BK87" s="98"/>
      <c r="BL87" s="98"/>
      <c r="BM87" s="99" t="str">
        <f t="shared" si="692"/>
        <v/>
      </c>
      <c r="BN87" s="100" t="str">
        <f t="shared" si="693"/>
        <v/>
      </c>
      <c r="BO87" s="101" t="str">
        <f t="shared" si="694"/>
        <v/>
      </c>
      <c r="BP87" s="101" t="str">
        <f t="shared" si="695"/>
        <v/>
      </c>
      <c r="BQ87" s="102" t="str">
        <f t="shared" si="696"/>
        <v/>
      </c>
      <c r="BR87" s="103" t="str">
        <f t="shared" si="697"/>
        <v/>
      </c>
      <c r="BS87" s="104" t="str">
        <f t="shared" si="698"/>
        <v/>
      </c>
      <c r="BT87" s="105" t="str">
        <f t="shared" si="699"/>
        <v/>
      </c>
      <c r="BU87" s="106" t="str">
        <f t="shared" si="700"/>
        <v/>
      </c>
      <c r="BW87" s="98"/>
      <c r="BX87" s="98"/>
      <c r="BY87" s="99" t="str">
        <f t="shared" si="701"/>
        <v/>
      </c>
      <c r="BZ87" s="100" t="str">
        <f t="shared" si="702"/>
        <v/>
      </c>
      <c r="CA87" s="101" t="str">
        <f t="shared" si="703"/>
        <v/>
      </c>
      <c r="CB87" s="101" t="str">
        <f t="shared" si="704"/>
        <v/>
      </c>
      <c r="CC87" s="102" t="str">
        <f t="shared" si="705"/>
        <v/>
      </c>
      <c r="CD87" s="103" t="str">
        <f t="shared" si="706"/>
        <v/>
      </c>
      <c r="CE87" s="104" t="str">
        <f t="shared" si="707"/>
        <v/>
      </c>
      <c r="CF87" s="105" t="str">
        <f t="shared" si="708"/>
        <v/>
      </c>
      <c r="CG87" s="106" t="str">
        <f t="shared" si="709"/>
        <v/>
      </c>
      <c r="CI87" s="98"/>
      <c r="CJ87" s="98"/>
      <c r="CK87" s="99" t="str">
        <f t="shared" si="710"/>
        <v/>
      </c>
      <c r="CL87" s="100" t="str">
        <f t="shared" si="711"/>
        <v/>
      </c>
      <c r="CM87" s="101" t="str">
        <f t="shared" si="712"/>
        <v/>
      </c>
      <c r="CN87" s="101" t="str">
        <f t="shared" si="713"/>
        <v/>
      </c>
      <c r="CO87" s="102" t="str">
        <f t="shared" si="714"/>
        <v/>
      </c>
      <c r="CP87" s="103" t="str">
        <f t="shared" si="715"/>
        <v/>
      </c>
      <c r="CQ87" s="104" t="str">
        <f t="shared" si="716"/>
        <v/>
      </c>
      <c r="CR87" s="105" t="str">
        <f t="shared" si="717"/>
        <v/>
      </c>
      <c r="CS87" s="106" t="str">
        <f t="shared" si="718"/>
        <v/>
      </c>
      <c r="CU87" s="98"/>
      <c r="CV87" s="98"/>
      <c r="CW87" s="99" t="str">
        <f t="shared" si="719"/>
        <v/>
      </c>
      <c r="CX87" s="100" t="str">
        <f t="shared" si="720"/>
        <v/>
      </c>
      <c r="CY87" s="101" t="str">
        <f t="shared" si="721"/>
        <v/>
      </c>
      <c r="CZ87" s="101" t="str">
        <f t="shared" si="722"/>
        <v/>
      </c>
      <c r="DA87" s="102" t="str">
        <f t="shared" si="723"/>
        <v/>
      </c>
      <c r="DB87" s="103" t="str">
        <f t="shared" si="724"/>
        <v/>
      </c>
      <c r="DC87" s="104" t="str">
        <f t="shared" si="725"/>
        <v/>
      </c>
      <c r="DD87" s="105" t="str">
        <f t="shared" si="726"/>
        <v/>
      </c>
      <c r="DE87" s="106" t="str">
        <f t="shared" si="727"/>
        <v/>
      </c>
      <c r="DG87" s="98"/>
      <c r="DH87" s="98"/>
      <c r="DI87" s="99" t="str">
        <f t="shared" si="728"/>
        <v/>
      </c>
      <c r="DJ87" s="100" t="str">
        <f t="shared" si="729"/>
        <v/>
      </c>
      <c r="DK87" s="101" t="str">
        <f t="shared" si="730"/>
        <v/>
      </c>
      <c r="DL87" s="101" t="str">
        <f t="shared" si="731"/>
        <v/>
      </c>
      <c r="DM87" s="102" t="str">
        <f t="shared" si="732"/>
        <v/>
      </c>
      <c r="DN87" s="103" t="str">
        <f t="shared" si="733"/>
        <v/>
      </c>
      <c r="DO87" s="104" t="str">
        <f t="shared" si="734"/>
        <v/>
      </c>
      <c r="DP87" s="105" t="str">
        <f t="shared" si="735"/>
        <v/>
      </c>
      <c r="DQ87" s="106" t="str">
        <f t="shared" si="736"/>
        <v/>
      </c>
      <c r="DS87" s="98"/>
      <c r="DT87" s="98"/>
      <c r="DU87" s="99" t="str">
        <f t="shared" si="737"/>
        <v/>
      </c>
      <c r="DV87" s="100" t="str">
        <f t="shared" si="738"/>
        <v/>
      </c>
      <c r="DW87" s="101" t="str">
        <f t="shared" si="739"/>
        <v/>
      </c>
      <c r="DX87" s="101" t="str">
        <f t="shared" si="740"/>
        <v/>
      </c>
      <c r="DY87" s="102" t="str">
        <f t="shared" si="741"/>
        <v/>
      </c>
      <c r="DZ87" s="103" t="str">
        <f t="shared" si="742"/>
        <v/>
      </c>
      <c r="EA87" s="104" t="str">
        <f t="shared" si="743"/>
        <v/>
      </c>
      <c r="EB87" s="105" t="str">
        <f t="shared" si="744"/>
        <v/>
      </c>
      <c r="EC87" s="106" t="str">
        <f t="shared" si="745"/>
        <v/>
      </c>
      <c r="EE87" s="98"/>
      <c r="EF87" s="98"/>
      <c r="EG87" s="99" t="str">
        <f t="shared" si="746"/>
        <v/>
      </c>
      <c r="EH87" s="100" t="str">
        <f t="shared" si="747"/>
        <v/>
      </c>
      <c r="EI87" s="101" t="str">
        <f t="shared" si="748"/>
        <v/>
      </c>
      <c r="EJ87" s="101" t="str">
        <f t="shared" si="749"/>
        <v/>
      </c>
      <c r="EK87" s="102" t="str">
        <f t="shared" si="750"/>
        <v/>
      </c>
      <c r="EL87" s="103" t="str">
        <f t="shared" si="751"/>
        <v/>
      </c>
      <c r="EM87" s="104" t="str">
        <f t="shared" si="752"/>
        <v/>
      </c>
      <c r="EN87" s="105" t="str">
        <f t="shared" si="753"/>
        <v/>
      </c>
      <c r="EO87" s="106" t="str">
        <f t="shared" si="754"/>
        <v/>
      </c>
      <c r="EQ87" s="98"/>
      <c r="ER87" s="98"/>
      <c r="ES87" s="99" t="str">
        <f t="shared" si="755"/>
        <v/>
      </c>
      <c r="ET87" s="100" t="str">
        <f t="shared" si="756"/>
        <v/>
      </c>
      <c r="EU87" s="101" t="str">
        <f t="shared" si="757"/>
        <v/>
      </c>
      <c r="EV87" s="101" t="str">
        <f t="shared" si="758"/>
        <v/>
      </c>
      <c r="EW87" s="102" t="str">
        <f t="shared" si="759"/>
        <v/>
      </c>
      <c r="EX87" s="103" t="str">
        <f t="shared" si="760"/>
        <v/>
      </c>
      <c r="EY87" s="104" t="str">
        <f t="shared" si="761"/>
        <v/>
      </c>
      <c r="EZ87" s="105" t="str">
        <f t="shared" si="762"/>
        <v/>
      </c>
      <c r="FA87" s="106" t="str">
        <f t="shared" si="763"/>
        <v/>
      </c>
      <c r="FC87" s="98"/>
      <c r="FD87" s="98"/>
      <c r="FE87" s="99" t="str">
        <f t="shared" si="764"/>
        <v/>
      </c>
      <c r="FF87" s="100" t="str">
        <f t="shared" si="765"/>
        <v/>
      </c>
      <c r="FG87" s="101" t="str">
        <f t="shared" si="766"/>
        <v/>
      </c>
      <c r="FH87" s="101" t="str">
        <f t="shared" si="767"/>
        <v/>
      </c>
      <c r="FI87" s="102" t="str">
        <f t="shared" si="768"/>
        <v/>
      </c>
      <c r="FJ87" s="103" t="str">
        <f t="shared" si="769"/>
        <v/>
      </c>
      <c r="FK87" s="104" t="str">
        <f t="shared" si="770"/>
        <v/>
      </c>
      <c r="FL87" s="105" t="str">
        <f t="shared" si="771"/>
        <v/>
      </c>
      <c r="FM87" s="106" t="str">
        <f t="shared" si="772"/>
        <v/>
      </c>
      <c r="FO87" s="98"/>
      <c r="FP87" s="98"/>
      <c r="FQ87" s="99" t="str">
        <f>IF(FU87="","",#REF!)</f>
        <v/>
      </c>
      <c r="FR87" s="100" t="str">
        <f t="shared" si="773"/>
        <v/>
      </c>
      <c r="FS87" s="101" t="str">
        <f t="shared" si="774"/>
        <v/>
      </c>
      <c r="FT87" s="101" t="str">
        <f t="shared" si="775"/>
        <v/>
      </c>
      <c r="FU87" s="102" t="str">
        <f t="shared" si="776"/>
        <v/>
      </c>
      <c r="FV87" s="103" t="str">
        <f t="shared" si="777"/>
        <v/>
      </c>
      <c r="FW87" s="104" t="str">
        <f t="shared" si="778"/>
        <v/>
      </c>
      <c r="FX87" s="105" t="str">
        <f t="shared" si="779"/>
        <v/>
      </c>
      <c r="FY87" s="106" t="str">
        <f t="shared" si="780"/>
        <v/>
      </c>
      <c r="GA87" s="98"/>
      <c r="GB87" s="98"/>
      <c r="GC87" s="99" t="str">
        <f t="shared" si="781"/>
        <v/>
      </c>
      <c r="GD87" s="100" t="str">
        <f t="shared" si="782"/>
        <v/>
      </c>
      <c r="GE87" s="101" t="str">
        <f t="shared" si="783"/>
        <v/>
      </c>
      <c r="GF87" s="101" t="str">
        <f t="shared" si="784"/>
        <v/>
      </c>
      <c r="GG87" s="102" t="str">
        <f t="shared" si="785"/>
        <v/>
      </c>
      <c r="GH87" s="103" t="str">
        <f t="shared" si="786"/>
        <v/>
      </c>
      <c r="GI87" s="104" t="str">
        <f t="shared" si="787"/>
        <v/>
      </c>
      <c r="GJ87" s="105" t="str">
        <f t="shared" si="788"/>
        <v/>
      </c>
      <c r="GK87" s="106" t="str">
        <f t="shared" si="789"/>
        <v/>
      </c>
      <c r="GM87" s="98"/>
      <c r="GN87" s="98"/>
      <c r="GO87" s="99" t="str">
        <f t="shared" si="790"/>
        <v/>
      </c>
      <c r="GP87" s="100" t="str">
        <f t="shared" si="791"/>
        <v/>
      </c>
      <c r="GQ87" s="101" t="str">
        <f t="shared" si="792"/>
        <v/>
      </c>
      <c r="GR87" s="101" t="str">
        <f t="shared" si="793"/>
        <v/>
      </c>
      <c r="GS87" s="102" t="str">
        <f t="shared" si="794"/>
        <v/>
      </c>
      <c r="GT87" s="103" t="str">
        <f t="shared" si="795"/>
        <v/>
      </c>
      <c r="GU87" s="104" t="str">
        <f t="shared" si="796"/>
        <v/>
      </c>
      <c r="GV87" s="105" t="str">
        <f t="shared" si="797"/>
        <v/>
      </c>
      <c r="GW87" s="106" t="str">
        <f t="shared" si="798"/>
        <v/>
      </c>
      <c r="GY87" s="98"/>
      <c r="GZ87" s="98"/>
      <c r="HA87" s="99" t="str">
        <f t="shared" si="799"/>
        <v/>
      </c>
      <c r="HB87" s="100" t="str">
        <f t="shared" si="800"/>
        <v/>
      </c>
      <c r="HC87" s="101" t="str">
        <f t="shared" si="801"/>
        <v/>
      </c>
      <c r="HD87" s="101" t="str">
        <f t="shared" si="802"/>
        <v/>
      </c>
      <c r="HE87" s="102" t="str">
        <f t="shared" si="803"/>
        <v/>
      </c>
      <c r="HF87" s="103" t="str">
        <f t="shared" si="804"/>
        <v/>
      </c>
      <c r="HG87" s="104" t="str">
        <f t="shared" si="805"/>
        <v/>
      </c>
      <c r="HH87" s="105" t="str">
        <f t="shared" si="806"/>
        <v/>
      </c>
      <c r="HI87" s="106" t="str">
        <f t="shared" si="807"/>
        <v/>
      </c>
      <c r="HK87" s="98"/>
      <c r="HL87" s="98" t="s">
        <v>291</v>
      </c>
      <c r="HM87" s="99" t="str">
        <f t="shared" si="808"/>
        <v/>
      </c>
      <c r="HN87" s="100" t="str">
        <f t="shared" si="809"/>
        <v/>
      </c>
      <c r="HO87" s="101" t="str">
        <f t="shared" si="810"/>
        <v/>
      </c>
      <c r="HP87" s="101" t="str">
        <f t="shared" si="811"/>
        <v/>
      </c>
      <c r="HQ87" s="102" t="str">
        <f t="shared" si="812"/>
        <v/>
      </c>
      <c r="HR87" s="103" t="str">
        <f t="shared" si="813"/>
        <v/>
      </c>
      <c r="HS87" s="104" t="str">
        <f t="shared" si="814"/>
        <v/>
      </c>
      <c r="HT87" s="105" t="str">
        <f t="shared" si="815"/>
        <v/>
      </c>
      <c r="HU87" s="106" t="str">
        <f t="shared" si="816"/>
        <v/>
      </c>
      <c r="HW87" s="98"/>
      <c r="HX87" s="98"/>
      <c r="HY87" s="99" t="str">
        <f t="shared" si="817"/>
        <v/>
      </c>
      <c r="HZ87" s="100" t="str">
        <f t="shared" si="818"/>
        <v/>
      </c>
      <c r="IA87" s="101" t="str">
        <f t="shared" si="819"/>
        <v/>
      </c>
      <c r="IB87" s="101" t="str">
        <f t="shared" si="820"/>
        <v/>
      </c>
      <c r="IC87" s="102" t="str">
        <f t="shared" si="821"/>
        <v/>
      </c>
      <c r="ID87" s="103" t="str">
        <f t="shared" si="822"/>
        <v/>
      </c>
      <c r="IE87" s="104" t="str">
        <f t="shared" si="823"/>
        <v/>
      </c>
      <c r="IF87" s="105" t="str">
        <f t="shared" si="824"/>
        <v/>
      </c>
      <c r="IG87" s="106" t="str">
        <f t="shared" si="825"/>
        <v/>
      </c>
      <c r="II87" s="98"/>
      <c r="IJ87" s="98"/>
      <c r="IK87" s="99" t="str">
        <f t="shared" si="826"/>
        <v/>
      </c>
      <c r="IL87" s="100" t="str">
        <f t="shared" si="827"/>
        <v/>
      </c>
      <c r="IM87" s="101" t="str">
        <f t="shared" si="828"/>
        <v/>
      </c>
      <c r="IN87" s="101" t="str">
        <f t="shared" si="829"/>
        <v/>
      </c>
      <c r="IO87" s="102" t="str">
        <f t="shared" si="830"/>
        <v/>
      </c>
      <c r="IP87" s="103" t="str">
        <f t="shared" si="831"/>
        <v/>
      </c>
      <c r="IQ87" s="104" t="str">
        <f t="shared" si="832"/>
        <v/>
      </c>
      <c r="IR87" s="105" t="str">
        <f t="shared" si="833"/>
        <v/>
      </c>
      <c r="IS87" s="106" t="str">
        <f t="shared" si="834"/>
        <v/>
      </c>
      <c r="IU87" s="98"/>
      <c r="IV87" s="98"/>
      <c r="IW87" s="99" t="str">
        <f t="shared" si="835"/>
        <v/>
      </c>
      <c r="IX87" s="100" t="str">
        <f t="shared" si="836"/>
        <v/>
      </c>
      <c r="IY87" s="101" t="str">
        <f t="shared" si="837"/>
        <v/>
      </c>
      <c r="IZ87" s="101" t="str">
        <f t="shared" si="838"/>
        <v/>
      </c>
      <c r="JA87" s="102" t="str">
        <f t="shared" si="839"/>
        <v/>
      </c>
      <c r="JB87" s="103" t="str">
        <f t="shared" si="840"/>
        <v/>
      </c>
      <c r="JC87" s="104" t="str">
        <f t="shared" si="841"/>
        <v/>
      </c>
      <c r="JD87" s="105" t="str">
        <f t="shared" si="842"/>
        <v/>
      </c>
      <c r="JE87" s="106" t="str">
        <f t="shared" si="843"/>
        <v/>
      </c>
      <c r="JG87" s="98"/>
      <c r="JH87" s="98"/>
      <c r="JI87" s="99" t="str">
        <f t="shared" si="844"/>
        <v/>
      </c>
      <c r="JJ87" s="100" t="str">
        <f t="shared" si="845"/>
        <v/>
      </c>
      <c r="JK87" s="101" t="str">
        <f t="shared" si="846"/>
        <v/>
      </c>
      <c r="JL87" s="101" t="str">
        <f t="shared" si="847"/>
        <v/>
      </c>
      <c r="JM87" s="102" t="str">
        <f t="shared" si="848"/>
        <v/>
      </c>
      <c r="JN87" s="103" t="str">
        <f t="shared" si="849"/>
        <v/>
      </c>
      <c r="JO87" s="104" t="str">
        <f t="shared" si="850"/>
        <v/>
      </c>
      <c r="JP87" s="105" t="str">
        <f t="shared" si="851"/>
        <v/>
      </c>
      <c r="JQ87" s="106" t="str">
        <f t="shared" si="852"/>
        <v/>
      </c>
      <c r="JS87" s="98"/>
      <c r="JT87" s="98"/>
      <c r="JU87" s="99" t="str">
        <f t="shared" si="853"/>
        <v/>
      </c>
      <c r="JV87" s="100" t="str">
        <f t="shared" si="854"/>
        <v/>
      </c>
      <c r="JW87" s="101" t="str">
        <f t="shared" si="855"/>
        <v/>
      </c>
      <c r="JX87" s="101" t="str">
        <f t="shared" si="856"/>
        <v/>
      </c>
      <c r="JY87" s="102" t="str">
        <f t="shared" si="857"/>
        <v/>
      </c>
      <c r="JZ87" s="103" t="str">
        <f t="shared" si="858"/>
        <v/>
      </c>
      <c r="KA87" s="104" t="str">
        <f t="shared" si="859"/>
        <v/>
      </c>
      <c r="KB87" s="105" t="str">
        <f t="shared" si="860"/>
        <v/>
      </c>
      <c r="KC87" s="106" t="str">
        <f t="shared" si="861"/>
        <v/>
      </c>
      <c r="KE87" s="98"/>
      <c r="KF87" s="98"/>
    </row>
    <row r="88" spans="1:292" ht="13.5" customHeight="1" x14ac:dyDescent="0.25">
      <c r="A88" s="16"/>
      <c r="B88" s="98" t="s">
        <v>694</v>
      </c>
      <c r="C88" s="98"/>
      <c r="E88" s="99" t="str">
        <f t="shared" si="663"/>
        <v/>
      </c>
      <c r="F88" s="100" t="str">
        <f t="shared" si="664"/>
        <v/>
      </c>
      <c r="G88" s="101" t="str">
        <f t="shared" si="665"/>
        <v/>
      </c>
      <c r="H88" s="101" t="str">
        <f t="shared" si="666"/>
        <v/>
      </c>
      <c r="I88" s="102" t="str">
        <f t="shared" si="667"/>
        <v/>
      </c>
      <c r="J88" s="103" t="str">
        <f t="shared" si="668"/>
        <v/>
      </c>
      <c r="K88" s="104" t="str">
        <f t="shared" si="669"/>
        <v/>
      </c>
      <c r="L88" s="105" t="str">
        <f t="shared" si="670"/>
        <v/>
      </c>
      <c r="M88" s="106" t="str">
        <f t="shared" si="671"/>
        <v/>
      </c>
      <c r="O88" s="98"/>
      <c r="P88" s="98"/>
      <c r="Q88" s="99" t="str">
        <f t="shared" si="672"/>
        <v/>
      </c>
      <c r="R88" s="100" t="str">
        <f t="shared" si="673"/>
        <v/>
      </c>
      <c r="S88" s="101" t="str">
        <f t="shared" si="674"/>
        <v/>
      </c>
      <c r="T88" s="101" t="str">
        <f t="shared" si="675"/>
        <v/>
      </c>
      <c r="U88" s="102" t="str">
        <f t="shared" si="676"/>
        <v/>
      </c>
      <c r="V88" s="103" t="str">
        <f t="shared" si="677"/>
        <v/>
      </c>
      <c r="W88" s="104" t="str">
        <f t="shared" si="678"/>
        <v/>
      </c>
      <c r="X88" s="105" t="str">
        <f t="shared" si="656"/>
        <v/>
      </c>
      <c r="Y88" s="106" t="str">
        <f t="shared" si="679"/>
        <v/>
      </c>
      <c r="AA88" s="98"/>
      <c r="AB88" s="98"/>
      <c r="AC88" s="99" t="str">
        <f t="shared" si="680"/>
        <v/>
      </c>
      <c r="AD88" s="100" t="str">
        <f t="shared" si="681"/>
        <v/>
      </c>
      <c r="AE88" s="101" t="str">
        <f t="shared" si="682"/>
        <v/>
      </c>
      <c r="AF88" s="101" t="str">
        <f t="shared" si="683"/>
        <v/>
      </c>
      <c r="AG88" s="102" t="str">
        <f t="shared" si="657"/>
        <v/>
      </c>
      <c r="AH88" s="103" t="str">
        <f t="shared" si="684"/>
        <v/>
      </c>
      <c r="AI88" s="104" t="str">
        <f t="shared" si="685"/>
        <v/>
      </c>
      <c r="AJ88" s="105" t="str">
        <f t="shared" si="658"/>
        <v/>
      </c>
      <c r="AK88" s="106" t="str">
        <f t="shared" si="659"/>
        <v/>
      </c>
      <c r="AM88" s="98"/>
      <c r="AN88" s="98"/>
      <c r="AO88" s="99" t="str">
        <f t="shared" si="660"/>
        <v/>
      </c>
      <c r="AP88" s="100" t="str">
        <f t="shared" si="686"/>
        <v/>
      </c>
      <c r="AQ88" s="101" t="str">
        <f t="shared" si="661"/>
        <v/>
      </c>
      <c r="AR88" s="101" t="str">
        <f t="shared" si="662"/>
        <v/>
      </c>
      <c r="AS88" s="102" t="str">
        <f t="shared" si="687"/>
        <v/>
      </c>
      <c r="AT88" s="103" t="str">
        <f t="shared" si="688"/>
        <v/>
      </c>
      <c r="AU88" s="104" t="str">
        <f t="shared" si="689"/>
        <v/>
      </c>
      <c r="AV88" s="105" t="str">
        <f t="shared" si="690"/>
        <v/>
      </c>
      <c r="AW88" s="106" t="str">
        <f t="shared" si="691"/>
        <v/>
      </c>
      <c r="AY88" s="98"/>
      <c r="AZ88" s="98"/>
      <c r="BA88" s="99" t="str">
        <f t="shared" si="235"/>
        <v/>
      </c>
      <c r="BB88" s="100" t="str">
        <f t="shared" si="236"/>
        <v/>
      </c>
      <c r="BC88" s="101" t="str">
        <f t="shared" si="237"/>
        <v/>
      </c>
      <c r="BD88" s="101" t="str">
        <f t="shared" si="238"/>
        <v/>
      </c>
      <c r="BE88" s="102" t="str">
        <f t="shared" si="239"/>
        <v/>
      </c>
      <c r="BF88" s="103" t="str">
        <f t="shared" si="240"/>
        <v/>
      </c>
      <c r="BG88" s="104" t="str">
        <f t="shared" si="241"/>
        <v/>
      </c>
      <c r="BH88" s="105" t="str">
        <f t="shared" si="242"/>
        <v/>
      </c>
      <c r="BI88" s="106" t="str">
        <f t="shared" si="243"/>
        <v/>
      </c>
      <c r="BK88" s="98"/>
      <c r="BL88" s="98"/>
      <c r="BM88" s="99" t="str">
        <f t="shared" si="692"/>
        <v/>
      </c>
      <c r="BN88" s="100" t="str">
        <f t="shared" si="693"/>
        <v/>
      </c>
      <c r="BO88" s="101" t="str">
        <f t="shared" si="694"/>
        <v/>
      </c>
      <c r="BP88" s="101" t="str">
        <f t="shared" si="695"/>
        <v/>
      </c>
      <c r="BQ88" s="102" t="str">
        <f t="shared" si="696"/>
        <v/>
      </c>
      <c r="BR88" s="103" t="str">
        <f t="shared" si="697"/>
        <v/>
      </c>
      <c r="BS88" s="104" t="str">
        <f t="shared" si="698"/>
        <v/>
      </c>
      <c r="BT88" s="105" t="str">
        <f t="shared" si="699"/>
        <v/>
      </c>
      <c r="BU88" s="106" t="str">
        <f t="shared" si="700"/>
        <v/>
      </c>
      <c r="BW88" s="98"/>
      <c r="BX88" s="98"/>
      <c r="BY88" s="99" t="str">
        <f t="shared" si="701"/>
        <v/>
      </c>
      <c r="BZ88" s="100" t="str">
        <f t="shared" si="702"/>
        <v/>
      </c>
      <c r="CA88" s="101" t="str">
        <f t="shared" si="703"/>
        <v/>
      </c>
      <c r="CB88" s="101" t="str">
        <f t="shared" si="704"/>
        <v/>
      </c>
      <c r="CC88" s="102" t="str">
        <f t="shared" si="705"/>
        <v/>
      </c>
      <c r="CD88" s="103" t="str">
        <f t="shared" si="706"/>
        <v/>
      </c>
      <c r="CE88" s="104" t="str">
        <f t="shared" si="707"/>
        <v/>
      </c>
      <c r="CF88" s="105" t="str">
        <f t="shared" si="708"/>
        <v/>
      </c>
      <c r="CG88" s="106" t="str">
        <f t="shared" si="709"/>
        <v/>
      </c>
      <c r="CI88" s="98"/>
      <c r="CJ88" s="98"/>
      <c r="CK88" s="99" t="str">
        <f t="shared" si="710"/>
        <v/>
      </c>
      <c r="CL88" s="100" t="str">
        <f t="shared" si="711"/>
        <v/>
      </c>
      <c r="CM88" s="101" t="str">
        <f t="shared" si="712"/>
        <v/>
      </c>
      <c r="CN88" s="101" t="str">
        <f t="shared" si="713"/>
        <v/>
      </c>
      <c r="CO88" s="102" t="str">
        <f t="shared" si="714"/>
        <v/>
      </c>
      <c r="CP88" s="103" t="str">
        <f t="shared" si="715"/>
        <v/>
      </c>
      <c r="CQ88" s="104" t="str">
        <f t="shared" si="716"/>
        <v/>
      </c>
      <c r="CR88" s="105" t="str">
        <f t="shared" si="717"/>
        <v/>
      </c>
      <c r="CS88" s="106" t="str">
        <f t="shared" si="718"/>
        <v/>
      </c>
      <c r="CU88" s="98"/>
      <c r="CV88" s="98"/>
      <c r="CW88" s="99" t="str">
        <f t="shared" si="719"/>
        <v/>
      </c>
      <c r="CX88" s="100" t="str">
        <f t="shared" si="720"/>
        <v/>
      </c>
      <c r="CY88" s="101" t="str">
        <f t="shared" si="721"/>
        <v/>
      </c>
      <c r="CZ88" s="101" t="str">
        <f t="shared" si="722"/>
        <v/>
      </c>
      <c r="DA88" s="102" t="str">
        <f t="shared" si="723"/>
        <v/>
      </c>
      <c r="DB88" s="103" t="str">
        <f t="shared" si="724"/>
        <v/>
      </c>
      <c r="DC88" s="104" t="str">
        <f t="shared" si="725"/>
        <v/>
      </c>
      <c r="DD88" s="105" t="str">
        <f t="shared" si="726"/>
        <v/>
      </c>
      <c r="DE88" s="106" t="str">
        <f t="shared" si="727"/>
        <v/>
      </c>
      <c r="DG88" s="98"/>
      <c r="DH88" s="98"/>
      <c r="DI88" s="99" t="str">
        <f t="shared" si="728"/>
        <v/>
      </c>
      <c r="DJ88" s="100" t="str">
        <f t="shared" si="729"/>
        <v/>
      </c>
      <c r="DK88" s="101" t="str">
        <f t="shared" si="730"/>
        <v/>
      </c>
      <c r="DL88" s="101" t="str">
        <f t="shared" si="731"/>
        <v/>
      </c>
      <c r="DM88" s="102" t="str">
        <f t="shared" si="732"/>
        <v/>
      </c>
      <c r="DN88" s="103" t="str">
        <f t="shared" si="733"/>
        <v/>
      </c>
      <c r="DO88" s="104" t="str">
        <f t="shared" si="734"/>
        <v/>
      </c>
      <c r="DP88" s="105" t="str">
        <f t="shared" si="735"/>
        <v/>
      </c>
      <c r="DQ88" s="106" t="str">
        <f t="shared" si="736"/>
        <v/>
      </c>
      <c r="DS88" s="98"/>
      <c r="DT88" s="98"/>
      <c r="DU88" s="99" t="str">
        <f t="shared" si="737"/>
        <v/>
      </c>
      <c r="DV88" s="100" t="str">
        <f t="shared" si="738"/>
        <v/>
      </c>
      <c r="DW88" s="101" t="str">
        <f t="shared" si="739"/>
        <v/>
      </c>
      <c r="DX88" s="101" t="str">
        <f t="shared" si="740"/>
        <v/>
      </c>
      <c r="DY88" s="102" t="str">
        <f t="shared" si="741"/>
        <v/>
      </c>
      <c r="DZ88" s="103" t="str">
        <f t="shared" si="742"/>
        <v/>
      </c>
      <c r="EA88" s="104" t="str">
        <f t="shared" si="743"/>
        <v/>
      </c>
      <c r="EB88" s="105" t="str">
        <f t="shared" si="744"/>
        <v/>
      </c>
      <c r="EC88" s="106" t="str">
        <f t="shared" si="745"/>
        <v/>
      </c>
      <c r="EE88" s="98"/>
      <c r="EF88" s="98"/>
      <c r="EG88" s="99" t="str">
        <f t="shared" si="746"/>
        <v/>
      </c>
      <c r="EH88" s="100" t="str">
        <f t="shared" si="747"/>
        <v/>
      </c>
      <c r="EI88" s="101" t="str">
        <f t="shared" si="748"/>
        <v/>
      </c>
      <c r="EJ88" s="101" t="str">
        <f t="shared" si="749"/>
        <v/>
      </c>
      <c r="EK88" s="102" t="str">
        <f t="shared" si="750"/>
        <v/>
      </c>
      <c r="EL88" s="103" t="str">
        <f t="shared" si="751"/>
        <v/>
      </c>
      <c r="EM88" s="104" t="str">
        <f t="shared" si="752"/>
        <v/>
      </c>
      <c r="EN88" s="105" t="str">
        <f t="shared" si="753"/>
        <v/>
      </c>
      <c r="EO88" s="106" t="str">
        <f t="shared" si="754"/>
        <v/>
      </c>
      <c r="EQ88" s="98"/>
      <c r="ER88" s="98"/>
      <c r="ES88" s="99" t="str">
        <f t="shared" si="755"/>
        <v/>
      </c>
      <c r="ET88" s="100" t="str">
        <f t="shared" si="756"/>
        <v/>
      </c>
      <c r="EU88" s="101" t="str">
        <f t="shared" si="757"/>
        <v/>
      </c>
      <c r="EV88" s="101" t="str">
        <f t="shared" si="758"/>
        <v/>
      </c>
      <c r="EW88" s="102" t="str">
        <f t="shared" si="759"/>
        <v/>
      </c>
      <c r="EX88" s="103" t="str">
        <f t="shared" si="760"/>
        <v/>
      </c>
      <c r="EY88" s="104" t="str">
        <f t="shared" si="761"/>
        <v/>
      </c>
      <c r="EZ88" s="105" t="str">
        <f t="shared" si="762"/>
        <v/>
      </c>
      <c r="FA88" s="106" t="str">
        <f t="shared" si="763"/>
        <v/>
      </c>
      <c r="FC88" s="98"/>
      <c r="FD88" s="98"/>
      <c r="FE88" s="99" t="str">
        <f t="shared" si="764"/>
        <v/>
      </c>
      <c r="FF88" s="100" t="str">
        <f t="shared" si="765"/>
        <v/>
      </c>
      <c r="FG88" s="101" t="str">
        <f t="shared" si="766"/>
        <v/>
      </c>
      <c r="FH88" s="101" t="str">
        <f t="shared" si="767"/>
        <v/>
      </c>
      <c r="FI88" s="102" t="str">
        <f t="shared" si="768"/>
        <v/>
      </c>
      <c r="FJ88" s="103" t="str">
        <f t="shared" si="769"/>
        <v/>
      </c>
      <c r="FK88" s="104" t="str">
        <f t="shared" si="770"/>
        <v/>
      </c>
      <c r="FL88" s="105" t="str">
        <f t="shared" si="771"/>
        <v/>
      </c>
      <c r="FM88" s="106" t="str">
        <f t="shared" si="772"/>
        <v/>
      </c>
      <c r="FO88" s="98"/>
      <c r="FP88" s="98"/>
      <c r="FQ88" s="99" t="str">
        <f>IF(FU88="","",#REF!)</f>
        <v/>
      </c>
      <c r="FR88" s="100" t="str">
        <f t="shared" si="773"/>
        <v/>
      </c>
      <c r="FS88" s="101" t="str">
        <f t="shared" si="774"/>
        <v/>
      </c>
      <c r="FT88" s="101" t="str">
        <f t="shared" si="775"/>
        <v/>
      </c>
      <c r="FU88" s="102" t="str">
        <f t="shared" si="776"/>
        <v/>
      </c>
      <c r="FV88" s="103" t="str">
        <f t="shared" si="777"/>
        <v/>
      </c>
      <c r="FW88" s="104" t="str">
        <f t="shared" si="778"/>
        <v/>
      </c>
      <c r="FX88" s="105" t="str">
        <f t="shared" si="779"/>
        <v/>
      </c>
      <c r="FY88" s="106" t="str">
        <f t="shared" si="780"/>
        <v/>
      </c>
      <c r="GA88" s="98"/>
      <c r="GB88" s="98"/>
      <c r="GC88" s="99" t="str">
        <f t="shared" si="781"/>
        <v/>
      </c>
      <c r="GD88" s="100" t="str">
        <f t="shared" si="782"/>
        <v/>
      </c>
      <c r="GE88" s="101" t="str">
        <f t="shared" si="783"/>
        <v/>
      </c>
      <c r="GF88" s="101" t="str">
        <f t="shared" si="784"/>
        <v/>
      </c>
      <c r="GG88" s="102" t="str">
        <f t="shared" si="785"/>
        <v/>
      </c>
      <c r="GH88" s="103" t="str">
        <f t="shared" si="786"/>
        <v/>
      </c>
      <c r="GI88" s="104" t="str">
        <f t="shared" si="787"/>
        <v/>
      </c>
      <c r="GJ88" s="105" t="str">
        <f t="shared" si="788"/>
        <v/>
      </c>
      <c r="GK88" s="106" t="str">
        <f t="shared" si="789"/>
        <v/>
      </c>
      <c r="GM88" s="98"/>
      <c r="GN88" s="98"/>
      <c r="GO88" s="99" t="str">
        <f t="shared" si="790"/>
        <v/>
      </c>
      <c r="GP88" s="100" t="str">
        <f t="shared" si="791"/>
        <v/>
      </c>
      <c r="GQ88" s="101" t="str">
        <f t="shared" si="792"/>
        <v/>
      </c>
      <c r="GR88" s="101" t="str">
        <f t="shared" si="793"/>
        <v/>
      </c>
      <c r="GS88" s="102" t="str">
        <f t="shared" si="794"/>
        <v/>
      </c>
      <c r="GT88" s="103" t="str">
        <f t="shared" si="795"/>
        <v/>
      </c>
      <c r="GU88" s="104" t="str">
        <f t="shared" si="796"/>
        <v/>
      </c>
      <c r="GV88" s="105" t="str">
        <f t="shared" si="797"/>
        <v/>
      </c>
      <c r="GW88" s="106" t="str">
        <f t="shared" si="798"/>
        <v/>
      </c>
      <c r="GY88" s="98"/>
      <c r="GZ88" s="98"/>
      <c r="HA88" s="99" t="str">
        <f t="shared" si="799"/>
        <v/>
      </c>
      <c r="HB88" s="100" t="str">
        <f t="shared" si="800"/>
        <v/>
      </c>
      <c r="HC88" s="101" t="str">
        <f t="shared" si="801"/>
        <v/>
      </c>
      <c r="HD88" s="101" t="str">
        <f t="shared" si="802"/>
        <v/>
      </c>
      <c r="HE88" s="102" t="str">
        <f t="shared" si="803"/>
        <v/>
      </c>
      <c r="HF88" s="103" t="str">
        <f t="shared" si="804"/>
        <v/>
      </c>
      <c r="HG88" s="104" t="str">
        <f t="shared" si="805"/>
        <v/>
      </c>
      <c r="HH88" s="105" t="str">
        <f t="shared" si="806"/>
        <v/>
      </c>
      <c r="HI88" s="106" t="str">
        <f t="shared" si="807"/>
        <v/>
      </c>
      <c r="HK88" s="98"/>
      <c r="HL88" s="98"/>
      <c r="HM88" s="99" t="str">
        <f t="shared" si="808"/>
        <v/>
      </c>
      <c r="HN88" s="100" t="str">
        <f t="shared" si="809"/>
        <v/>
      </c>
      <c r="HO88" s="101" t="str">
        <f t="shared" si="810"/>
        <v/>
      </c>
      <c r="HP88" s="101" t="str">
        <f t="shared" si="811"/>
        <v/>
      </c>
      <c r="HQ88" s="102" t="str">
        <f t="shared" si="812"/>
        <v/>
      </c>
      <c r="HR88" s="103" t="str">
        <f t="shared" si="813"/>
        <v/>
      </c>
      <c r="HS88" s="104" t="str">
        <f t="shared" si="814"/>
        <v/>
      </c>
      <c r="HT88" s="105" t="str">
        <f t="shared" si="815"/>
        <v/>
      </c>
      <c r="HU88" s="106" t="str">
        <f t="shared" si="816"/>
        <v/>
      </c>
      <c r="HW88" s="98"/>
      <c r="HX88" s="98"/>
      <c r="HY88" s="99" t="str">
        <f t="shared" si="817"/>
        <v/>
      </c>
      <c r="HZ88" s="100" t="str">
        <f t="shared" si="818"/>
        <v/>
      </c>
      <c r="IA88" s="101" t="str">
        <f t="shared" si="819"/>
        <v/>
      </c>
      <c r="IB88" s="101" t="str">
        <f t="shared" si="820"/>
        <v/>
      </c>
      <c r="IC88" s="102" t="str">
        <f t="shared" si="821"/>
        <v/>
      </c>
      <c r="ID88" s="103" t="str">
        <f t="shared" si="822"/>
        <v/>
      </c>
      <c r="IE88" s="104" t="str">
        <f t="shared" si="823"/>
        <v/>
      </c>
      <c r="IF88" s="105" t="str">
        <f t="shared" si="824"/>
        <v/>
      </c>
      <c r="IG88" s="106" t="str">
        <f t="shared" si="825"/>
        <v/>
      </c>
      <c r="II88" s="98"/>
      <c r="IJ88" s="98"/>
      <c r="IK88" s="99" t="str">
        <f t="shared" si="826"/>
        <v/>
      </c>
      <c r="IL88" s="100" t="str">
        <f t="shared" si="827"/>
        <v/>
      </c>
      <c r="IM88" s="101" t="str">
        <f t="shared" si="828"/>
        <v/>
      </c>
      <c r="IN88" s="101" t="str">
        <f t="shared" si="829"/>
        <v/>
      </c>
      <c r="IO88" s="102" t="str">
        <f t="shared" si="830"/>
        <v/>
      </c>
      <c r="IP88" s="103" t="str">
        <f t="shared" si="831"/>
        <v/>
      </c>
      <c r="IQ88" s="104" t="str">
        <f t="shared" si="832"/>
        <v/>
      </c>
      <c r="IR88" s="105" t="str">
        <f t="shared" si="833"/>
        <v/>
      </c>
      <c r="IS88" s="106" t="str">
        <f t="shared" si="834"/>
        <v/>
      </c>
      <c r="IU88" s="98"/>
      <c r="IV88" s="98"/>
      <c r="IW88" s="99" t="str">
        <f t="shared" si="835"/>
        <v/>
      </c>
      <c r="IX88" s="100" t="str">
        <f t="shared" si="836"/>
        <v/>
      </c>
      <c r="IY88" s="101" t="str">
        <f t="shared" si="837"/>
        <v/>
      </c>
      <c r="IZ88" s="101" t="str">
        <f t="shared" si="838"/>
        <v/>
      </c>
      <c r="JA88" s="102" t="str">
        <f t="shared" si="839"/>
        <v/>
      </c>
      <c r="JB88" s="103" t="str">
        <f t="shared" si="840"/>
        <v/>
      </c>
      <c r="JC88" s="104" t="str">
        <f t="shared" si="841"/>
        <v/>
      </c>
      <c r="JD88" s="105" t="str">
        <f t="shared" si="842"/>
        <v/>
      </c>
      <c r="JE88" s="106" t="str">
        <f t="shared" si="843"/>
        <v/>
      </c>
      <c r="JG88" s="98"/>
      <c r="JH88" s="98"/>
      <c r="JI88" s="99" t="str">
        <f t="shared" si="844"/>
        <v/>
      </c>
      <c r="JJ88" s="100" t="str">
        <f t="shared" si="845"/>
        <v/>
      </c>
      <c r="JK88" s="101" t="str">
        <f t="shared" si="846"/>
        <v/>
      </c>
      <c r="JL88" s="101" t="str">
        <f t="shared" si="847"/>
        <v/>
      </c>
      <c r="JM88" s="102" t="str">
        <f t="shared" si="848"/>
        <v/>
      </c>
      <c r="JN88" s="103" t="str">
        <f t="shared" si="849"/>
        <v/>
      </c>
      <c r="JO88" s="104" t="str">
        <f t="shared" si="850"/>
        <v/>
      </c>
      <c r="JP88" s="105" t="str">
        <f t="shared" si="851"/>
        <v/>
      </c>
      <c r="JQ88" s="106" t="str">
        <f t="shared" si="852"/>
        <v/>
      </c>
      <c r="JS88" s="98"/>
      <c r="JT88" s="98"/>
      <c r="JU88" s="99" t="str">
        <f t="shared" si="853"/>
        <v/>
      </c>
      <c r="JV88" s="100" t="str">
        <f t="shared" si="854"/>
        <v/>
      </c>
      <c r="JW88" s="101" t="str">
        <f t="shared" si="855"/>
        <v/>
      </c>
      <c r="JX88" s="101" t="str">
        <f t="shared" si="856"/>
        <v/>
      </c>
      <c r="JY88" s="102" t="str">
        <f t="shared" si="857"/>
        <v/>
      </c>
      <c r="JZ88" s="103" t="str">
        <f t="shared" si="858"/>
        <v/>
      </c>
      <c r="KA88" s="104" t="str">
        <f t="shared" si="859"/>
        <v/>
      </c>
      <c r="KB88" s="105" t="str">
        <f t="shared" si="860"/>
        <v/>
      </c>
      <c r="KC88" s="106" t="str">
        <f t="shared" si="861"/>
        <v/>
      </c>
      <c r="KE88" s="98"/>
      <c r="KF88" s="98"/>
    </row>
    <row r="89" spans="1:292" ht="13.5" customHeight="1" x14ac:dyDescent="0.25">
      <c r="A89" s="16"/>
      <c r="B89" s="98" t="s">
        <v>691</v>
      </c>
      <c r="C89" s="98"/>
      <c r="E89" s="99" t="str">
        <f t="shared" si="663"/>
        <v/>
      </c>
      <c r="F89" s="100" t="str">
        <f t="shared" si="664"/>
        <v/>
      </c>
      <c r="G89" s="101" t="str">
        <f t="shared" si="665"/>
        <v/>
      </c>
      <c r="H89" s="101" t="str">
        <f t="shared" si="666"/>
        <v/>
      </c>
      <c r="I89" s="102" t="str">
        <f t="shared" si="667"/>
        <v/>
      </c>
      <c r="J89" s="103" t="str">
        <f t="shared" si="668"/>
        <v/>
      </c>
      <c r="K89" s="104" t="str">
        <f t="shared" si="669"/>
        <v/>
      </c>
      <c r="L89" s="105" t="str">
        <f t="shared" si="670"/>
        <v/>
      </c>
      <c r="M89" s="106" t="str">
        <f t="shared" si="671"/>
        <v/>
      </c>
      <c r="O89" s="98"/>
      <c r="P89" s="98"/>
      <c r="Q89" s="99" t="str">
        <f t="shared" si="672"/>
        <v/>
      </c>
      <c r="R89" s="100" t="str">
        <f t="shared" si="673"/>
        <v/>
      </c>
      <c r="S89" s="101" t="str">
        <f t="shared" si="674"/>
        <v/>
      </c>
      <c r="T89" s="101" t="str">
        <f t="shared" si="675"/>
        <v/>
      </c>
      <c r="U89" s="102" t="str">
        <f t="shared" si="676"/>
        <v/>
      </c>
      <c r="V89" s="103" t="str">
        <f t="shared" si="677"/>
        <v/>
      </c>
      <c r="W89" s="104" t="str">
        <f t="shared" si="678"/>
        <v/>
      </c>
      <c r="X89" s="105" t="str">
        <f t="shared" si="656"/>
        <v/>
      </c>
      <c r="Y89" s="106" t="str">
        <f t="shared" si="679"/>
        <v/>
      </c>
      <c r="AA89" s="98"/>
      <c r="AB89" s="98"/>
      <c r="AC89" s="99" t="str">
        <f t="shared" si="680"/>
        <v/>
      </c>
      <c r="AD89" s="100" t="str">
        <f t="shared" si="681"/>
        <v/>
      </c>
      <c r="AE89" s="101" t="str">
        <f t="shared" si="682"/>
        <v/>
      </c>
      <c r="AF89" s="101" t="str">
        <f t="shared" si="683"/>
        <v/>
      </c>
      <c r="AG89" s="102" t="str">
        <f t="shared" si="657"/>
        <v/>
      </c>
      <c r="AH89" s="103" t="str">
        <f t="shared" si="684"/>
        <v/>
      </c>
      <c r="AI89" s="104" t="str">
        <f t="shared" si="685"/>
        <v/>
      </c>
      <c r="AJ89" s="105" t="str">
        <f t="shared" si="658"/>
        <v/>
      </c>
      <c r="AK89" s="106" t="str">
        <f t="shared" si="659"/>
        <v/>
      </c>
      <c r="AM89" s="98"/>
      <c r="AN89" s="98"/>
      <c r="AO89" s="99" t="str">
        <f t="shared" si="660"/>
        <v/>
      </c>
      <c r="AP89" s="100" t="str">
        <f t="shared" si="686"/>
        <v/>
      </c>
      <c r="AQ89" s="101" t="str">
        <f t="shared" si="661"/>
        <v/>
      </c>
      <c r="AR89" s="101" t="str">
        <f t="shared" si="662"/>
        <v/>
      </c>
      <c r="AS89" s="102" t="str">
        <f t="shared" si="687"/>
        <v/>
      </c>
      <c r="AT89" s="103" t="str">
        <f t="shared" si="688"/>
        <v/>
      </c>
      <c r="AU89" s="104" t="str">
        <f t="shared" si="689"/>
        <v/>
      </c>
      <c r="AV89" s="105" t="str">
        <f t="shared" si="690"/>
        <v/>
      </c>
      <c r="AW89" s="106" t="str">
        <f t="shared" si="691"/>
        <v/>
      </c>
      <c r="AY89" s="98"/>
      <c r="AZ89" s="98"/>
      <c r="BA89" s="99" t="str">
        <f t="shared" si="235"/>
        <v/>
      </c>
      <c r="BB89" s="100" t="str">
        <f t="shared" si="236"/>
        <v/>
      </c>
      <c r="BC89" s="101" t="str">
        <f t="shared" si="237"/>
        <v/>
      </c>
      <c r="BD89" s="101" t="str">
        <f t="shared" si="238"/>
        <v/>
      </c>
      <c r="BE89" s="102" t="str">
        <f t="shared" si="239"/>
        <v/>
      </c>
      <c r="BF89" s="103" t="str">
        <f t="shared" si="240"/>
        <v/>
      </c>
      <c r="BG89" s="104" t="str">
        <f t="shared" si="241"/>
        <v/>
      </c>
      <c r="BH89" s="105" t="str">
        <f t="shared" si="242"/>
        <v/>
      </c>
      <c r="BI89" s="106" t="str">
        <f t="shared" si="243"/>
        <v/>
      </c>
      <c r="BK89" s="98"/>
      <c r="BL89" s="98"/>
      <c r="BM89" s="99" t="str">
        <f t="shared" si="692"/>
        <v/>
      </c>
      <c r="BN89" s="100" t="str">
        <f t="shared" si="693"/>
        <v/>
      </c>
      <c r="BO89" s="101" t="str">
        <f t="shared" si="694"/>
        <v/>
      </c>
      <c r="BP89" s="101" t="str">
        <f t="shared" si="695"/>
        <v/>
      </c>
      <c r="BQ89" s="102" t="str">
        <f t="shared" si="696"/>
        <v/>
      </c>
      <c r="BR89" s="103" t="str">
        <f t="shared" si="697"/>
        <v/>
      </c>
      <c r="BS89" s="104" t="str">
        <f t="shared" si="698"/>
        <v/>
      </c>
      <c r="BT89" s="105" t="str">
        <f t="shared" si="699"/>
        <v/>
      </c>
      <c r="BU89" s="106" t="str">
        <f t="shared" si="700"/>
        <v/>
      </c>
      <c r="BW89" s="98"/>
      <c r="BX89" s="98"/>
      <c r="BY89" s="99" t="str">
        <f t="shared" si="701"/>
        <v/>
      </c>
      <c r="BZ89" s="100" t="str">
        <f t="shared" si="702"/>
        <v/>
      </c>
      <c r="CA89" s="101" t="str">
        <f t="shared" si="703"/>
        <v/>
      </c>
      <c r="CB89" s="101" t="str">
        <f t="shared" si="704"/>
        <v/>
      </c>
      <c r="CC89" s="102" t="str">
        <f t="shared" si="705"/>
        <v/>
      </c>
      <c r="CD89" s="103" t="str">
        <f t="shared" si="706"/>
        <v/>
      </c>
      <c r="CE89" s="104" t="str">
        <f t="shared" si="707"/>
        <v/>
      </c>
      <c r="CF89" s="105" t="str">
        <f t="shared" si="708"/>
        <v/>
      </c>
      <c r="CG89" s="106" t="str">
        <f t="shared" si="709"/>
        <v/>
      </c>
      <c r="CI89" s="98"/>
      <c r="CJ89" s="98"/>
      <c r="CK89" s="99" t="str">
        <f t="shared" si="710"/>
        <v/>
      </c>
      <c r="CL89" s="100" t="str">
        <f t="shared" si="711"/>
        <v/>
      </c>
      <c r="CM89" s="101" t="str">
        <f t="shared" si="712"/>
        <v/>
      </c>
      <c r="CN89" s="101" t="str">
        <f t="shared" si="713"/>
        <v/>
      </c>
      <c r="CO89" s="102" t="str">
        <f t="shared" si="714"/>
        <v/>
      </c>
      <c r="CP89" s="103" t="str">
        <f t="shared" si="715"/>
        <v/>
      </c>
      <c r="CQ89" s="104" t="str">
        <f t="shared" si="716"/>
        <v/>
      </c>
      <c r="CR89" s="105" t="str">
        <f t="shared" si="717"/>
        <v/>
      </c>
      <c r="CS89" s="106" t="str">
        <f t="shared" si="718"/>
        <v/>
      </c>
      <c r="CU89" s="98"/>
      <c r="CV89" s="98"/>
      <c r="CW89" s="99" t="str">
        <f t="shared" si="719"/>
        <v/>
      </c>
      <c r="CX89" s="100" t="str">
        <f t="shared" si="720"/>
        <v/>
      </c>
      <c r="CY89" s="101" t="str">
        <f t="shared" si="721"/>
        <v/>
      </c>
      <c r="CZ89" s="101" t="str">
        <f t="shared" si="722"/>
        <v/>
      </c>
      <c r="DA89" s="102" t="str">
        <f t="shared" si="723"/>
        <v/>
      </c>
      <c r="DB89" s="103" t="str">
        <f t="shared" si="724"/>
        <v/>
      </c>
      <c r="DC89" s="104" t="str">
        <f t="shared" si="725"/>
        <v/>
      </c>
      <c r="DD89" s="105" t="str">
        <f t="shared" si="726"/>
        <v/>
      </c>
      <c r="DE89" s="106" t="str">
        <f t="shared" si="727"/>
        <v/>
      </c>
      <c r="DG89" s="98"/>
      <c r="DH89" s="98"/>
      <c r="DI89" s="99" t="str">
        <f t="shared" si="728"/>
        <v/>
      </c>
      <c r="DJ89" s="100" t="str">
        <f t="shared" si="729"/>
        <v/>
      </c>
      <c r="DK89" s="101" t="str">
        <f t="shared" si="730"/>
        <v/>
      </c>
      <c r="DL89" s="101" t="str">
        <f t="shared" si="731"/>
        <v/>
      </c>
      <c r="DM89" s="102" t="str">
        <f t="shared" si="732"/>
        <v/>
      </c>
      <c r="DN89" s="103" t="str">
        <f t="shared" si="733"/>
        <v/>
      </c>
      <c r="DO89" s="104" t="str">
        <f t="shared" si="734"/>
        <v/>
      </c>
      <c r="DP89" s="105" t="str">
        <f t="shared" si="735"/>
        <v/>
      </c>
      <c r="DQ89" s="106" t="str">
        <f t="shared" si="736"/>
        <v/>
      </c>
      <c r="DS89" s="98"/>
      <c r="DT89" s="98"/>
      <c r="DU89" s="99" t="str">
        <f t="shared" si="737"/>
        <v/>
      </c>
      <c r="DV89" s="100" t="str">
        <f t="shared" si="738"/>
        <v/>
      </c>
      <c r="DW89" s="101" t="str">
        <f t="shared" si="739"/>
        <v/>
      </c>
      <c r="DX89" s="101" t="str">
        <f t="shared" si="740"/>
        <v/>
      </c>
      <c r="DY89" s="102" t="str">
        <f t="shared" si="741"/>
        <v/>
      </c>
      <c r="DZ89" s="103" t="str">
        <f t="shared" si="742"/>
        <v/>
      </c>
      <c r="EA89" s="104" t="str">
        <f t="shared" si="743"/>
        <v/>
      </c>
      <c r="EB89" s="105" t="str">
        <f t="shared" si="744"/>
        <v/>
      </c>
      <c r="EC89" s="106" t="str">
        <f t="shared" si="745"/>
        <v/>
      </c>
      <c r="EE89" s="98"/>
      <c r="EF89" s="98"/>
      <c r="EG89" s="99" t="str">
        <f t="shared" si="746"/>
        <v/>
      </c>
      <c r="EH89" s="100" t="str">
        <f t="shared" si="747"/>
        <v/>
      </c>
      <c r="EI89" s="101" t="str">
        <f t="shared" si="748"/>
        <v/>
      </c>
      <c r="EJ89" s="101" t="str">
        <f t="shared" si="749"/>
        <v/>
      </c>
      <c r="EK89" s="102" t="str">
        <f t="shared" si="750"/>
        <v/>
      </c>
      <c r="EL89" s="103" t="str">
        <f t="shared" si="751"/>
        <v/>
      </c>
      <c r="EM89" s="104" t="str">
        <f t="shared" si="752"/>
        <v/>
      </c>
      <c r="EN89" s="105" t="str">
        <f t="shared" si="753"/>
        <v/>
      </c>
      <c r="EO89" s="106" t="str">
        <f t="shared" si="754"/>
        <v/>
      </c>
      <c r="EQ89" s="98"/>
      <c r="ER89" s="98"/>
      <c r="ES89" s="99" t="str">
        <f t="shared" si="755"/>
        <v/>
      </c>
      <c r="ET89" s="100" t="str">
        <f t="shared" si="756"/>
        <v/>
      </c>
      <c r="EU89" s="101" t="str">
        <f t="shared" si="757"/>
        <v/>
      </c>
      <c r="EV89" s="101" t="str">
        <f t="shared" si="758"/>
        <v/>
      </c>
      <c r="EW89" s="102" t="str">
        <f t="shared" si="759"/>
        <v/>
      </c>
      <c r="EX89" s="103" t="str">
        <f t="shared" si="760"/>
        <v/>
      </c>
      <c r="EY89" s="104" t="str">
        <f t="shared" si="761"/>
        <v/>
      </c>
      <c r="EZ89" s="105" t="str">
        <f t="shared" si="762"/>
        <v/>
      </c>
      <c r="FA89" s="106" t="str">
        <f t="shared" si="763"/>
        <v/>
      </c>
      <c r="FC89" s="98"/>
      <c r="FD89" s="98"/>
      <c r="FE89" s="99" t="str">
        <f t="shared" si="764"/>
        <v/>
      </c>
      <c r="FF89" s="100" t="str">
        <f t="shared" si="765"/>
        <v/>
      </c>
      <c r="FG89" s="101" t="str">
        <f t="shared" si="766"/>
        <v/>
      </c>
      <c r="FH89" s="101" t="str">
        <f t="shared" si="767"/>
        <v/>
      </c>
      <c r="FI89" s="102" t="str">
        <f t="shared" si="768"/>
        <v/>
      </c>
      <c r="FJ89" s="103" t="str">
        <f t="shared" si="769"/>
        <v/>
      </c>
      <c r="FK89" s="104" t="str">
        <f t="shared" si="770"/>
        <v/>
      </c>
      <c r="FL89" s="105" t="str">
        <f t="shared" si="771"/>
        <v/>
      </c>
      <c r="FM89" s="106" t="str">
        <f t="shared" si="772"/>
        <v/>
      </c>
      <c r="FO89" s="98"/>
      <c r="FP89" s="98"/>
      <c r="FQ89" s="99" t="str">
        <f>IF(FU89="","",#REF!)</f>
        <v/>
      </c>
      <c r="FR89" s="100" t="str">
        <f t="shared" si="773"/>
        <v/>
      </c>
      <c r="FS89" s="101" t="str">
        <f t="shared" si="774"/>
        <v/>
      </c>
      <c r="FT89" s="101" t="str">
        <f t="shared" si="775"/>
        <v/>
      </c>
      <c r="FU89" s="102" t="str">
        <f t="shared" si="776"/>
        <v/>
      </c>
      <c r="FV89" s="103" t="str">
        <f t="shared" si="777"/>
        <v/>
      </c>
      <c r="FW89" s="104" t="str">
        <f t="shared" si="778"/>
        <v/>
      </c>
      <c r="FX89" s="105" t="str">
        <f t="shared" si="779"/>
        <v/>
      </c>
      <c r="FY89" s="106" t="str">
        <f t="shared" si="780"/>
        <v/>
      </c>
      <c r="GA89" s="98"/>
      <c r="GB89" s="98"/>
      <c r="GC89" s="99" t="str">
        <f t="shared" si="781"/>
        <v/>
      </c>
      <c r="GD89" s="100" t="str">
        <f t="shared" si="782"/>
        <v/>
      </c>
      <c r="GE89" s="101" t="str">
        <f t="shared" si="783"/>
        <v/>
      </c>
      <c r="GF89" s="101" t="str">
        <f t="shared" si="784"/>
        <v/>
      </c>
      <c r="GG89" s="102" t="str">
        <f t="shared" si="785"/>
        <v/>
      </c>
      <c r="GH89" s="103" t="str">
        <f t="shared" si="786"/>
        <v/>
      </c>
      <c r="GI89" s="104" t="str">
        <f t="shared" si="787"/>
        <v/>
      </c>
      <c r="GJ89" s="105" t="str">
        <f t="shared" si="788"/>
        <v/>
      </c>
      <c r="GK89" s="106" t="str">
        <f t="shared" si="789"/>
        <v/>
      </c>
      <c r="GM89" s="98"/>
      <c r="GN89" s="98"/>
      <c r="GO89" s="99" t="str">
        <f t="shared" si="790"/>
        <v/>
      </c>
      <c r="GP89" s="100" t="str">
        <f t="shared" si="791"/>
        <v/>
      </c>
      <c r="GQ89" s="101" t="str">
        <f t="shared" si="792"/>
        <v/>
      </c>
      <c r="GR89" s="101" t="str">
        <f t="shared" si="793"/>
        <v/>
      </c>
      <c r="GS89" s="102" t="str">
        <f t="shared" si="794"/>
        <v/>
      </c>
      <c r="GT89" s="103" t="str">
        <f t="shared" si="795"/>
        <v/>
      </c>
      <c r="GU89" s="104" t="str">
        <f t="shared" si="796"/>
        <v/>
      </c>
      <c r="GV89" s="105" t="str">
        <f t="shared" si="797"/>
        <v/>
      </c>
      <c r="GW89" s="106" t="str">
        <f t="shared" si="798"/>
        <v/>
      </c>
      <c r="GY89" s="98"/>
      <c r="GZ89" s="98"/>
      <c r="HA89" s="99" t="str">
        <f t="shared" si="799"/>
        <v/>
      </c>
      <c r="HB89" s="100" t="str">
        <f t="shared" si="800"/>
        <v/>
      </c>
      <c r="HC89" s="101" t="str">
        <f t="shared" si="801"/>
        <v/>
      </c>
      <c r="HD89" s="101" t="str">
        <f t="shared" si="802"/>
        <v/>
      </c>
      <c r="HE89" s="102" t="str">
        <f t="shared" si="803"/>
        <v/>
      </c>
      <c r="HF89" s="103" t="str">
        <f t="shared" si="804"/>
        <v/>
      </c>
      <c r="HG89" s="104" t="str">
        <f t="shared" si="805"/>
        <v/>
      </c>
      <c r="HH89" s="105" t="str">
        <f t="shared" si="806"/>
        <v/>
      </c>
      <c r="HI89" s="106" t="str">
        <f t="shared" si="807"/>
        <v/>
      </c>
      <c r="HK89" s="98"/>
      <c r="HL89" s="98"/>
      <c r="HM89" s="99" t="str">
        <f t="shared" si="808"/>
        <v/>
      </c>
      <c r="HN89" s="100" t="str">
        <f t="shared" si="809"/>
        <v/>
      </c>
      <c r="HO89" s="101" t="str">
        <f t="shared" si="810"/>
        <v/>
      </c>
      <c r="HP89" s="101" t="str">
        <f t="shared" si="811"/>
        <v/>
      </c>
      <c r="HQ89" s="102" t="str">
        <f t="shared" si="812"/>
        <v/>
      </c>
      <c r="HR89" s="103" t="str">
        <f t="shared" si="813"/>
        <v/>
      </c>
      <c r="HS89" s="104" t="str">
        <f t="shared" si="814"/>
        <v/>
      </c>
      <c r="HT89" s="105" t="str">
        <f t="shared" si="815"/>
        <v/>
      </c>
      <c r="HU89" s="106" t="str">
        <f t="shared" si="816"/>
        <v/>
      </c>
      <c r="HW89" s="98"/>
      <c r="HX89" s="98"/>
      <c r="HY89" s="99" t="str">
        <f t="shared" si="817"/>
        <v/>
      </c>
      <c r="HZ89" s="100" t="str">
        <f t="shared" si="818"/>
        <v/>
      </c>
      <c r="IA89" s="101" t="str">
        <f t="shared" si="819"/>
        <v/>
      </c>
      <c r="IB89" s="101" t="str">
        <f t="shared" si="820"/>
        <v/>
      </c>
      <c r="IC89" s="102" t="str">
        <f t="shared" si="821"/>
        <v/>
      </c>
      <c r="ID89" s="103" t="str">
        <f t="shared" si="822"/>
        <v/>
      </c>
      <c r="IE89" s="104" t="str">
        <f t="shared" si="823"/>
        <v/>
      </c>
      <c r="IF89" s="105" t="str">
        <f t="shared" si="824"/>
        <v/>
      </c>
      <c r="IG89" s="106" t="str">
        <f t="shared" si="825"/>
        <v/>
      </c>
      <c r="II89" s="98"/>
      <c r="IJ89" s="98"/>
      <c r="IK89" s="99" t="str">
        <f t="shared" si="826"/>
        <v/>
      </c>
      <c r="IL89" s="100" t="str">
        <f t="shared" si="827"/>
        <v/>
      </c>
      <c r="IM89" s="101" t="str">
        <f t="shared" si="828"/>
        <v/>
      </c>
      <c r="IN89" s="101" t="str">
        <f t="shared" si="829"/>
        <v/>
      </c>
      <c r="IO89" s="102" t="str">
        <f t="shared" si="830"/>
        <v/>
      </c>
      <c r="IP89" s="103" t="str">
        <f t="shared" si="831"/>
        <v/>
      </c>
      <c r="IQ89" s="104" t="str">
        <f t="shared" si="832"/>
        <v/>
      </c>
      <c r="IR89" s="105" t="str">
        <f t="shared" si="833"/>
        <v/>
      </c>
      <c r="IS89" s="106" t="str">
        <f t="shared" si="834"/>
        <v/>
      </c>
      <c r="IU89" s="98"/>
      <c r="IV89" s="98"/>
      <c r="IW89" s="99" t="str">
        <f t="shared" si="835"/>
        <v/>
      </c>
      <c r="IX89" s="100" t="str">
        <f t="shared" si="836"/>
        <v/>
      </c>
      <c r="IY89" s="101" t="str">
        <f t="shared" si="837"/>
        <v/>
      </c>
      <c r="IZ89" s="101" t="str">
        <f t="shared" si="838"/>
        <v/>
      </c>
      <c r="JA89" s="102" t="str">
        <f t="shared" si="839"/>
        <v/>
      </c>
      <c r="JB89" s="103" t="str">
        <f t="shared" si="840"/>
        <v/>
      </c>
      <c r="JC89" s="104" t="str">
        <f t="shared" si="841"/>
        <v/>
      </c>
      <c r="JD89" s="105" t="str">
        <f t="shared" si="842"/>
        <v/>
      </c>
      <c r="JE89" s="106" t="str">
        <f t="shared" si="843"/>
        <v/>
      </c>
      <c r="JG89" s="98"/>
      <c r="JH89" s="98"/>
      <c r="JI89" s="99" t="str">
        <f t="shared" si="844"/>
        <v/>
      </c>
      <c r="JJ89" s="100" t="str">
        <f t="shared" si="845"/>
        <v/>
      </c>
      <c r="JK89" s="101" t="str">
        <f t="shared" si="846"/>
        <v/>
      </c>
      <c r="JL89" s="101" t="str">
        <f t="shared" si="847"/>
        <v/>
      </c>
      <c r="JM89" s="102" t="str">
        <f t="shared" si="848"/>
        <v/>
      </c>
      <c r="JN89" s="103" t="str">
        <f t="shared" si="849"/>
        <v/>
      </c>
      <c r="JO89" s="104" t="str">
        <f t="shared" si="850"/>
        <v/>
      </c>
      <c r="JP89" s="105" t="str">
        <f t="shared" si="851"/>
        <v/>
      </c>
      <c r="JQ89" s="106" t="str">
        <f t="shared" si="852"/>
        <v/>
      </c>
      <c r="JS89" s="98"/>
      <c r="JT89" s="98"/>
      <c r="JU89" s="99" t="str">
        <f t="shared" si="853"/>
        <v/>
      </c>
      <c r="JV89" s="100" t="str">
        <f t="shared" si="854"/>
        <v/>
      </c>
      <c r="JW89" s="101" t="str">
        <f t="shared" si="855"/>
        <v/>
      </c>
      <c r="JX89" s="101" t="str">
        <f t="shared" si="856"/>
        <v/>
      </c>
      <c r="JY89" s="102" t="str">
        <f t="shared" si="857"/>
        <v/>
      </c>
      <c r="JZ89" s="103" t="str">
        <f t="shared" si="858"/>
        <v/>
      </c>
      <c r="KA89" s="104" t="str">
        <f t="shared" si="859"/>
        <v/>
      </c>
      <c r="KB89" s="105" t="str">
        <f t="shared" si="860"/>
        <v/>
      </c>
      <c r="KC89" s="106" t="str">
        <f t="shared" si="861"/>
        <v/>
      </c>
      <c r="KE89" s="98"/>
      <c r="KF89" s="98"/>
    </row>
    <row r="90" spans="1:292" ht="13.5" customHeight="1" x14ac:dyDescent="0.25">
      <c r="A90" s="16"/>
      <c r="B90" s="98" t="s">
        <v>693</v>
      </c>
      <c r="C90" s="98"/>
      <c r="E90" s="99" t="str">
        <f t="shared" si="663"/>
        <v/>
      </c>
      <c r="F90" s="100" t="str">
        <f t="shared" si="664"/>
        <v/>
      </c>
      <c r="G90" s="101" t="str">
        <f t="shared" si="665"/>
        <v/>
      </c>
      <c r="H90" s="101" t="str">
        <f t="shared" si="666"/>
        <v/>
      </c>
      <c r="I90" s="102" t="str">
        <f t="shared" si="667"/>
        <v/>
      </c>
      <c r="J90" s="103" t="str">
        <f t="shared" si="668"/>
        <v/>
      </c>
      <c r="K90" s="104" t="str">
        <f t="shared" si="669"/>
        <v/>
      </c>
      <c r="L90" s="105" t="str">
        <f t="shared" si="670"/>
        <v/>
      </c>
      <c r="M90" s="106" t="str">
        <f t="shared" si="671"/>
        <v/>
      </c>
      <c r="O90" s="98"/>
      <c r="P90" s="98"/>
      <c r="Q90" s="99" t="str">
        <f t="shared" si="672"/>
        <v/>
      </c>
      <c r="R90" s="100" t="str">
        <f t="shared" si="673"/>
        <v/>
      </c>
      <c r="S90" s="101" t="str">
        <f t="shared" si="674"/>
        <v/>
      </c>
      <c r="T90" s="101" t="str">
        <f t="shared" si="675"/>
        <v/>
      </c>
      <c r="U90" s="102" t="str">
        <f t="shared" si="676"/>
        <v/>
      </c>
      <c r="V90" s="103" t="str">
        <f t="shared" si="677"/>
        <v/>
      </c>
      <c r="W90" s="104" t="str">
        <f t="shared" si="678"/>
        <v/>
      </c>
      <c r="X90" s="105" t="str">
        <f t="shared" si="656"/>
        <v/>
      </c>
      <c r="Y90" s="106" t="str">
        <f t="shared" si="679"/>
        <v/>
      </c>
      <c r="AA90" s="98"/>
      <c r="AB90" s="98"/>
      <c r="AC90" s="99" t="str">
        <f t="shared" si="680"/>
        <v/>
      </c>
      <c r="AD90" s="100" t="str">
        <f t="shared" si="681"/>
        <v/>
      </c>
      <c r="AE90" s="101" t="str">
        <f t="shared" si="682"/>
        <v/>
      </c>
      <c r="AF90" s="101" t="str">
        <f t="shared" si="683"/>
        <v/>
      </c>
      <c r="AG90" s="102" t="str">
        <f t="shared" si="657"/>
        <v/>
      </c>
      <c r="AH90" s="103" t="str">
        <f t="shared" si="684"/>
        <v/>
      </c>
      <c r="AI90" s="104" t="str">
        <f t="shared" si="685"/>
        <v/>
      </c>
      <c r="AJ90" s="105" t="str">
        <f t="shared" si="658"/>
        <v/>
      </c>
      <c r="AK90" s="106" t="str">
        <f t="shared" si="659"/>
        <v/>
      </c>
      <c r="AM90" s="98"/>
      <c r="AN90" s="98"/>
      <c r="AO90" s="99" t="str">
        <f t="shared" si="660"/>
        <v/>
      </c>
      <c r="AP90" s="100" t="str">
        <f t="shared" si="686"/>
        <v/>
      </c>
      <c r="AQ90" s="101" t="str">
        <f t="shared" si="661"/>
        <v/>
      </c>
      <c r="AR90" s="101" t="str">
        <f t="shared" si="662"/>
        <v/>
      </c>
      <c r="AS90" s="102" t="str">
        <f t="shared" si="687"/>
        <v/>
      </c>
      <c r="AT90" s="103" t="str">
        <f t="shared" si="688"/>
        <v/>
      </c>
      <c r="AU90" s="104" t="str">
        <f t="shared" si="689"/>
        <v/>
      </c>
      <c r="AV90" s="105" t="str">
        <f t="shared" si="690"/>
        <v/>
      </c>
      <c r="AW90" s="106" t="str">
        <f t="shared" si="691"/>
        <v/>
      </c>
      <c r="AY90" s="98"/>
      <c r="AZ90" s="98"/>
      <c r="BA90" s="99" t="str">
        <f t="shared" si="235"/>
        <v/>
      </c>
      <c r="BB90" s="100" t="str">
        <f t="shared" si="236"/>
        <v/>
      </c>
      <c r="BC90" s="101" t="str">
        <f t="shared" si="237"/>
        <v/>
      </c>
      <c r="BD90" s="101" t="str">
        <f t="shared" si="238"/>
        <v/>
      </c>
      <c r="BE90" s="102" t="str">
        <f t="shared" si="239"/>
        <v/>
      </c>
      <c r="BF90" s="103" t="str">
        <f t="shared" si="240"/>
        <v/>
      </c>
      <c r="BG90" s="104" t="str">
        <f t="shared" si="241"/>
        <v/>
      </c>
      <c r="BH90" s="105" t="str">
        <f t="shared" si="242"/>
        <v/>
      </c>
      <c r="BI90" s="106" t="str">
        <f t="shared" si="243"/>
        <v/>
      </c>
      <c r="BK90" s="98"/>
      <c r="BL90" s="98"/>
      <c r="BM90" s="99" t="str">
        <f t="shared" si="692"/>
        <v/>
      </c>
      <c r="BN90" s="100" t="str">
        <f t="shared" si="693"/>
        <v/>
      </c>
      <c r="BO90" s="101" t="str">
        <f t="shared" si="694"/>
        <v/>
      </c>
      <c r="BP90" s="101" t="str">
        <f t="shared" si="695"/>
        <v/>
      </c>
      <c r="BQ90" s="102" t="str">
        <f t="shared" si="696"/>
        <v/>
      </c>
      <c r="BR90" s="103" t="str">
        <f t="shared" si="697"/>
        <v/>
      </c>
      <c r="BS90" s="104" t="str">
        <f t="shared" si="698"/>
        <v/>
      </c>
      <c r="BT90" s="105" t="str">
        <f t="shared" si="699"/>
        <v/>
      </c>
      <c r="BU90" s="106" t="str">
        <f t="shared" si="700"/>
        <v/>
      </c>
      <c r="BW90" s="98"/>
      <c r="BX90" s="98"/>
      <c r="BY90" s="99" t="str">
        <f t="shared" si="701"/>
        <v/>
      </c>
      <c r="BZ90" s="100" t="str">
        <f t="shared" si="702"/>
        <v/>
      </c>
      <c r="CA90" s="101" t="str">
        <f t="shared" si="703"/>
        <v/>
      </c>
      <c r="CB90" s="101" t="str">
        <f t="shared" si="704"/>
        <v/>
      </c>
      <c r="CC90" s="102" t="str">
        <f t="shared" si="705"/>
        <v/>
      </c>
      <c r="CD90" s="103" t="str">
        <f t="shared" si="706"/>
        <v/>
      </c>
      <c r="CE90" s="104" t="str">
        <f t="shared" si="707"/>
        <v/>
      </c>
      <c r="CF90" s="105" t="str">
        <f t="shared" si="708"/>
        <v/>
      </c>
      <c r="CG90" s="106" t="str">
        <f t="shared" si="709"/>
        <v/>
      </c>
      <c r="CI90" s="98"/>
      <c r="CJ90" s="98"/>
      <c r="CK90" s="99" t="str">
        <f t="shared" si="710"/>
        <v/>
      </c>
      <c r="CL90" s="100" t="str">
        <f t="shared" si="711"/>
        <v/>
      </c>
      <c r="CM90" s="101" t="str">
        <f t="shared" si="712"/>
        <v/>
      </c>
      <c r="CN90" s="101" t="str">
        <f t="shared" si="713"/>
        <v/>
      </c>
      <c r="CO90" s="102" t="str">
        <f t="shared" si="714"/>
        <v/>
      </c>
      <c r="CP90" s="103" t="str">
        <f t="shared" si="715"/>
        <v/>
      </c>
      <c r="CQ90" s="104" t="str">
        <f t="shared" si="716"/>
        <v/>
      </c>
      <c r="CR90" s="105" t="str">
        <f t="shared" si="717"/>
        <v/>
      </c>
      <c r="CS90" s="106" t="str">
        <f t="shared" si="718"/>
        <v/>
      </c>
      <c r="CU90" s="98"/>
      <c r="CV90" s="98"/>
      <c r="CW90" s="99" t="str">
        <f t="shared" si="719"/>
        <v/>
      </c>
      <c r="CX90" s="100" t="str">
        <f t="shared" si="720"/>
        <v/>
      </c>
      <c r="CY90" s="101" t="str">
        <f t="shared" si="721"/>
        <v/>
      </c>
      <c r="CZ90" s="101" t="str">
        <f t="shared" si="722"/>
        <v/>
      </c>
      <c r="DA90" s="102" t="str">
        <f t="shared" si="723"/>
        <v/>
      </c>
      <c r="DB90" s="103" t="str">
        <f t="shared" si="724"/>
        <v/>
      </c>
      <c r="DC90" s="104" t="str">
        <f t="shared" si="725"/>
        <v/>
      </c>
      <c r="DD90" s="105" t="str">
        <f t="shared" si="726"/>
        <v/>
      </c>
      <c r="DE90" s="106" t="str">
        <f t="shared" si="727"/>
        <v/>
      </c>
      <c r="DG90" s="98"/>
      <c r="DH90" s="98"/>
      <c r="DI90" s="99" t="str">
        <f t="shared" si="728"/>
        <v/>
      </c>
      <c r="DJ90" s="100" t="str">
        <f t="shared" si="729"/>
        <v/>
      </c>
      <c r="DK90" s="101" t="str">
        <f t="shared" si="730"/>
        <v/>
      </c>
      <c r="DL90" s="101" t="str">
        <f t="shared" si="731"/>
        <v/>
      </c>
      <c r="DM90" s="102" t="str">
        <f t="shared" si="732"/>
        <v/>
      </c>
      <c r="DN90" s="103" t="str">
        <f t="shared" si="733"/>
        <v/>
      </c>
      <c r="DO90" s="104" t="str">
        <f t="shared" si="734"/>
        <v/>
      </c>
      <c r="DP90" s="105" t="str">
        <f t="shared" si="735"/>
        <v/>
      </c>
      <c r="DQ90" s="106" t="str">
        <f t="shared" si="736"/>
        <v/>
      </c>
      <c r="DS90" s="98"/>
      <c r="DT90" s="98"/>
      <c r="DU90" s="99" t="str">
        <f t="shared" si="737"/>
        <v/>
      </c>
      <c r="DV90" s="100" t="str">
        <f t="shared" si="738"/>
        <v/>
      </c>
      <c r="DW90" s="101" t="str">
        <f t="shared" si="739"/>
        <v/>
      </c>
      <c r="DX90" s="101" t="str">
        <f t="shared" si="740"/>
        <v/>
      </c>
      <c r="DY90" s="102" t="str">
        <f t="shared" si="741"/>
        <v/>
      </c>
      <c r="DZ90" s="103" t="str">
        <f t="shared" si="742"/>
        <v/>
      </c>
      <c r="EA90" s="104" t="str">
        <f t="shared" si="743"/>
        <v/>
      </c>
      <c r="EB90" s="105" t="str">
        <f t="shared" si="744"/>
        <v/>
      </c>
      <c r="EC90" s="106" t="str">
        <f t="shared" si="745"/>
        <v/>
      </c>
      <c r="EE90" s="98"/>
      <c r="EF90" s="98"/>
      <c r="EG90" s="99" t="str">
        <f t="shared" si="746"/>
        <v/>
      </c>
      <c r="EH90" s="100" t="str">
        <f t="shared" si="747"/>
        <v/>
      </c>
      <c r="EI90" s="101" t="str">
        <f t="shared" si="748"/>
        <v/>
      </c>
      <c r="EJ90" s="101" t="str">
        <f t="shared" si="749"/>
        <v/>
      </c>
      <c r="EK90" s="102" t="str">
        <f t="shared" si="750"/>
        <v/>
      </c>
      <c r="EL90" s="103" t="str">
        <f t="shared" si="751"/>
        <v/>
      </c>
      <c r="EM90" s="104" t="str">
        <f t="shared" si="752"/>
        <v/>
      </c>
      <c r="EN90" s="105" t="str">
        <f t="shared" si="753"/>
        <v/>
      </c>
      <c r="EO90" s="106" t="str">
        <f t="shared" si="754"/>
        <v/>
      </c>
      <c r="EQ90" s="98"/>
      <c r="ER90" s="98"/>
      <c r="ES90" s="99" t="str">
        <f t="shared" si="755"/>
        <v/>
      </c>
      <c r="ET90" s="100" t="str">
        <f t="shared" si="756"/>
        <v/>
      </c>
      <c r="EU90" s="101" t="str">
        <f t="shared" si="757"/>
        <v/>
      </c>
      <c r="EV90" s="101" t="str">
        <f t="shared" si="758"/>
        <v/>
      </c>
      <c r="EW90" s="102" t="str">
        <f t="shared" si="759"/>
        <v/>
      </c>
      <c r="EX90" s="103" t="str">
        <f t="shared" si="760"/>
        <v/>
      </c>
      <c r="EY90" s="104" t="str">
        <f t="shared" si="761"/>
        <v/>
      </c>
      <c r="EZ90" s="105" t="str">
        <f t="shared" si="762"/>
        <v/>
      </c>
      <c r="FA90" s="106" t="str">
        <f t="shared" si="763"/>
        <v/>
      </c>
      <c r="FC90" s="98"/>
      <c r="FD90" s="98"/>
      <c r="FE90" s="99" t="str">
        <f t="shared" si="764"/>
        <v/>
      </c>
      <c r="FF90" s="100" t="str">
        <f t="shared" si="765"/>
        <v/>
      </c>
      <c r="FG90" s="101" t="str">
        <f t="shared" si="766"/>
        <v/>
      </c>
      <c r="FH90" s="101" t="str">
        <f t="shared" si="767"/>
        <v/>
      </c>
      <c r="FI90" s="102" t="str">
        <f t="shared" si="768"/>
        <v/>
      </c>
      <c r="FJ90" s="103" t="str">
        <f t="shared" si="769"/>
        <v/>
      </c>
      <c r="FK90" s="104" t="str">
        <f t="shared" si="770"/>
        <v/>
      </c>
      <c r="FL90" s="105" t="str">
        <f t="shared" si="771"/>
        <v/>
      </c>
      <c r="FM90" s="106" t="str">
        <f t="shared" si="772"/>
        <v/>
      </c>
      <c r="FO90" s="98"/>
      <c r="FP90" s="98"/>
      <c r="FQ90" s="99" t="str">
        <f>IF(FU90="","",#REF!)</f>
        <v/>
      </c>
      <c r="FR90" s="100" t="str">
        <f t="shared" si="773"/>
        <v/>
      </c>
      <c r="FS90" s="101" t="str">
        <f t="shared" si="774"/>
        <v/>
      </c>
      <c r="FT90" s="101" t="str">
        <f t="shared" si="775"/>
        <v/>
      </c>
      <c r="FU90" s="102" t="str">
        <f t="shared" si="776"/>
        <v/>
      </c>
      <c r="FV90" s="103" t="str">
        <f t="shared" si="777"/>
        <v/>
      </c>
      <c r="FW90" s="104" t="str">
        <f t="shared" si="778"/>
        <v/>
      </c>
      <c r="FX90" s="105" t="str">
        <f t="shared" si="779"/>
        <v/>
      </c>
      <c r="FY90" s="106" t="str">
        <f t="shared" si="780"/>
        <v/>
      </c>
      <c r="GA90" s="98"/>
      <c r="GB90" s="98"/>
      <c r="GC90" s="99" t="str">
        <f t="shared" si="781"/>
        <v/>
      </c>
      <c r="GD90" s="100" t="str">
        <f t="shared" si="782"/>
        <v/>
      </c>
      <c r="GE90" s="101" t="str">
        <f t="shared" si="783"/>
        <v/>
      </c>
      <c r="GF90" s="101" t="str">
        <f t="shared" si="784"/>
        <v/>
      </c>
      <c r="GG90" s="102" t="str">
        <f t="shared" si="785"/>
        <v/>
      </c>
      <c r="GH90" s="103" t="str">
        <f t="shared" si="786"/>
        <v/>
      </c>
      <c r="GI90" s="104" t="str">
        <f t="shared" si="787"/>
        <v/>
      </c>
      <c r="GJ90" s="105" t="str">
        <f t="shared" si="788"/>
        <v/>
      </c>
      <c r="GK90" s="106" t="str">
        <f t="shared" si="789"/>
        <v/>
      </c>
      <c r="GM90" s="98"/>
      <c r="GN90" s="98"/>
      <c r="GO90" s="99" t="str">
        <f t="shared" si="790"/>
        <v/>
      </c>
      <c r="GP90" s="100" t="str">
        <f t="shared" si="791"/>
        <v/>
      </c>
      <c r="GQ90" s="101" t="str">
        <f t="shared" si="792"/>
        <v/>
      </c>
      <c r="GR90" s="101" t="str">
        <f t="shared" si="793"/>
        <v/>
      </c>
      <c r="GS90" s="102" t="str">
        <f t="shared" si="794"/>
        <v/>
      </c>
      <c r="GT90" s="103" t="str">
        <f t="shared" si="795"/>
        <v/>
      </c>
      <c r="GU90" s="104" t="str">
        <f t="shared" si="796"/>
        <v/>
      </c>
      <c r="GV90" s="105" t="str">
        <f t="shared" si="797"/>
        <v/>
      </c>
      <c r="GW90" s="106" t="str">
        <f t="shared" si="798"/>
        <v/>
      </c>
      <c r="GY90" s="98"/>
      <c r="GZ90" s="98"/>
      <c r="HA90" s="99" t="str">
        <f t="shared" si="799"/>
        <v/>
      </c>
      <c r="HB90" s="100" t="str">
        <f t="shared" si="800"/>
        <v/>
      </c>
      <c r="HC90" s="101" t="str">
        <f t="shared" si="801"/>
        <v/>
      </c>
      <c r="HD90" s="101" t="str">
        <f t="shared" si="802"/>
        <v/>
      </c>
      <c r="HE90" s="102" t="str">
        <f t="shared" si="803"/>
        <v/>
      </c>
      <c r="HF90" s="103" t="str">
        <f t="shared" si="804"/>
        <v/>
      </c>
      <c r="HG90" s="104" t="str">
        <f t="shared" si="805"/>
        <v/>
      </c>
      <c r="HH90" s="105" t="str">
        <f t="shared" si="806"/>
        <v/>
      </c>
      <c r="HI90" s="106" t="str">
        <f t="shared" si="807"/>
        <v/>
      </c>
      <c r="HK90" s="98"/>
      <c r="HL90" s="98"/>
      <c r="HM90" s="99" t="str">
        <f t="shared" si="808"/>
        <v/>
      </c>
      <c r="HN90" s="100" t="str">
        <f t="shared" si="809"/>
        <v/>
      </c>
      <c r="HO90" s="101" t="str">
        <f t="shared" si="810"/>
        <v/>
      </c>
      <c r="HP90" s="101" t="str">
        <f t="shared" si="811"/>
        <v/>
      </c>
      <c r="HQ90" s="102" t="str">
        <f t="shared" si="812"/>
        <v/>
      </c>
      <c r="HR90" s="103" t="str">
        <f t="shared" si="813"/>
        <v/>
      </c>
      <c r="HS90" s="104" t="str">
        <f t="shared" si="814"/>
        <v/>
      </c>
      <c r="HT90" s="105" t="str">
        <f t="shared" si="815"/>
        <v/>
      </c>
      <c r="HU90" s="106" t="str">
        <f t="shared" si="816"/>
        <v/>
      </c>
      <c r="HW90" s="98"/>
      <c r="HX90" s="98"/>
      <c r="HY90" s="99" t="str">
        <f t="shared" si="817"/>
        <v/>
      </c>
      <c r="HZ90" s="100" t="str">
        <f t="shared" si="818"/>
        <v/>
      </c>
      <c r="IA90" s="101" t="str">
        <f t="shared" si="819"/>
        <v/>
      </c>
      <c r="IB90" s="101" t="str">
        <f t="shared" si="820"/>
        <v/>
      </c>
      <c r="IC90" s="102" t="str">
        <f t="shared" si="821"/>
        <v/>
      </c>
      <c r="ID90" s="103" t="str">
        <f t="shared" si="822"/>
        <v/>
      </c>
      <c r="IE90" s="104" t="str">
        <f t="shared" si="823"/>
        <v/>
      </c>
      <c r="IF90" s="105" t="str">
        <f t="shared" si="824"/>
        <v/>
      </c>
      <c r="IG90" s="106" t="str">
        <f t="shared" si="825"/>
        <v/>
      </c>
      <c r="II90" s="98"/>
      <c r="IJ90" s="98"/>
      <c r="IK90" s="99" t="str">
        <f t="shared" si="826"/>
        <v/>
      </c>
      <c r="IL90" s="100" t="str">
        <f t="shared" si="827"/>
        <v/>
      </c>
      <c r="IM90" s="101" t="str">
        <f t="shared" si="828"/>
        <v/>
      </c>
      <c r="IN90" s="101" t="str">
        <f t="shared" si="829"/>
        <v/>
      </c>
      <c r="IO90" s="102" t="str">
        <f t="shared" si="830"/>
        <v/>
      </c>
      <c r="IP90" s="103" t="str">
        <f t="shared" si="831"/>
        <v/>
      </c>
      <c r="IQ90" s="104" t="str">
        <f t="shared" si="832"/>
        <v/>
      </c>
      <c r="IR90" s="105" t="str">
        <f t="shared" si="833"/>
        <v/>
      </c>
      <c r="IS90" s="106" t="str">
        <f t="shared" si="834"/>
        <v/>
      </c>
      <c r="IU90" s="98"/>
      <c r="IV90" s="98"/>
      <c r="IW90" s="99" t="str">
        <f t="shared" si="835"/>
        <v/>
      </c>
      <c r="IX90" s="100" t="str">
        <f t="shared" si="836"/>
        <v/>
      </c>
      <c r="IY90" s="101" t="str">
        <f t="shared" si="837"/>
        <v/>
      </c>
      <c r="IZ90" s="101" t="str">
        <f t="shared" si="838"/>
        <v/>
      </c>
      <c r="JA90" s="102" t="str">
        <f t="shared" si="839"/>
        <v/>
      </c>
      <c r="JB90" s="103" t="str">
        <f t="shared" si="840"/>
        <v/>
      </c>
      <c r="JC90" s="104" t="str">
        <f t="shared" si="841"/>
        <v/>
      </c>
      <c r="JD90" s="105" t="str">
        <f t="shared" si="842"/>
        <v/>
      </c>
      <c r="JE90" s="106" t="str">
        <f t="shared" si="843"/>
        <v/>
      </c>
      <c r="JG90" s="98"/>
      <c r="JH90" s="98"/>
      <c r="JI90" s="99" t="str">
        <f t="shared" si="844"/>
        <v/>
      </c>
      <c r="JJ90" s="100" t="str">
        <f t="shared" si="845"/>
        <v/>
      </c>
      <c r="JK90" s="101" t="str">
        <f t="shared" si="846"/>
        <v/>
      </c>
      <c r="JL90" s="101" t="str">
        <f t="shared" si="847"/>
        <v/>
      </c>
      <c r="JM90" s="102" t="str">
        <f t="shared" si="848"/>
        <v/>
      </c>
      <c r="JN90" s="103" t="str">
        <f t="shared" si="849"/>
        <v/>
      </c>
      <c r="JO90" s="104" t="str">
        <f t="shared" si="850"/>
        <v/>
      </c>
      <c r="JP90" s="105" t="str">
        <f t="shared" si="851"/>
        <v/>
      </c>
      <c r="JQ90" s="106" t="str">
        <f t="shared" si="852"/>
        <v/>
      </c>
      <c r="JS90" s="98"/>
      <c r="JT90" s="98"/>
      <c r="JU90" s="99" t="str">
        <f t="shared" si="853"/>
        <v/>
      </c>
      <c r="JV90" s="100" t="str">
        <f t="shared" si="854"/>
        <v/>
      </c>
      <c r="JW90" s="101" t="str">
        <f t="shared" si="855"/>
        <v/>
      </c>
      <c r="JX90" s="101" t="str">
        <f t="shared" si="856"/>
        <v/>
      </c>
      <c r="JY90" s="102" t="str">
        <f t="shared" si="857"/>
        <v/>
      </c>
      <c r="JZ90" s="103" t="str">
        <f t="shared" si="858"/>
        <v/>
      </c>
      <c r="KA90" s="104" t="str">
        <f t="shared" si="859"/>
        <v/>
      </c>
      <c r="KB90" s="105" t="str">
        <f t="shared" si="860"/>
        <v/>
      </c>
      <c r="KC90" s="106" t="str">
        <f t="shared" si="861"/>
        <v/>
      </c>
      <c r="KE90" s="98"/>
      <c r="KF90" s="98"/>
    </row>
    <row r="91" spans="1:292" ht="13.5" customHeight="1" x14ac:dyDescent="0.25">
      <c r="A91" s="16"/>
      <c r="B91" s="98" t="s">
        <v>692</v>
      </c>
      <c r="C91" s="98"/>
      <c r="E91" s="99" t="str">
        <f t="shared" si="663"/>
        <v/>
      </c>
      <c r="F91" s="100" t="str">
        <f t="shared" si="664"/>
        <v/>
      </c>
      <c r="G91" s="101" t="str">
        <f t="shared" si="665"/>
        <v/>
      </c>
      <c r="H91" s="101" t="str">
        <f t="shared" si="666"/>
        <v/>
      </c>
      <c r="I91" s="102" t="str">
        <f t="shared" si="667"/>
        <v/>
      </c>
      <c r="J91" s="103" t="str">
        <f t="shared" si="668"/>
        <v/>
      </c>
      <c r="K91" s="104" t="str">
        <f t="shared" si="669"/>
        <v/>
      </c>
      <c r="L91" s="105" t="str">
        <f t="shared" si="670"/>
        <v/>
      </c>
      <c r="M91" s="106" t="str">
        <f t="shared" si="671"/>
        <v/>
      </c>
      <c r="O91" s="98"/>
      <c r="P91" s="98"/>
      <c r="Q91" s="99" t="str">
        <f t="shared" si="672"/>
        <v/>
      </c>
      <c r="R91" s="100" t="str">
        <f t="shared" si="673"/>
        <v/>
      </c>
      <c r="S91" s="101" t="str">
        <f t="shared" si="674"/>
        <v/>
      </c>
      <c r="T91" s="101" t="str">
        <f t="shared" si="675"/>
        <v/>
      </c>
      <c r="U91" s="102" t="str">
        <f t="shared" si="676"/>
        <v/>
      </c>
      <c r="V91" s="103" t="str">
        <f t="shared" si="677"/>
        <v/>
      </c>
      <c r="W91" s="104" t="str">
        <f t="shared" si="678"/>
        <v/>
      </c>
      <c r="X91" s="105" t="str">
        <f t="shared" si="656"/>
        <v/>
      </c>
      <c r="Y91" s="106" t="str">
        <f t="shared" si="679"/>
        <v/>
      </c>
      <c r="AA91" s="98"/>
      <c r="AB91" s="98"/>
      <c r="AC91" s="99" t="str">
        <f t="shared" si="680"/>
        <v/>
      </c>
      <c r="AD91" s="100" t="str">
        <f t="shared" si="681"/>
        <v/>
      </c>
      <c r="AE91" s="101" t="str">
        <f t="shared" si="682"/>
        <v/>
      </c>
      <c r="AF91" s="101" t="str">
        <f t="shared" si="683"/>
        <v/>
      </c>
      <c r="AG91" s="102" t="str">
        <f t="shared" si="657"/>
        <v/>
      </c>
      <c r="AH91" s="103" t="str">
        <f t="shared" si="684"/>
        <v/>
      </c>
      <c r="AI91" s="104" t="str">
        <f t="shared" si="685"/>
        <v/>
      </c>
      <c r="AJ91" s="105" t="str">
        <f t="shared" si="658"/>
        <v/>
      </c>
      <c r="AK91" s="106" t="str">
        <f t="shared" si="659"/>
        <v/>
      </c>
      <c r="AM91" s="98"/>
      <c r="AN91" s="98"/>
      <c r="AO91" s="99" t="str">
        <f t="shared" si="660"/>
        <v/>
      </c>
      <c r="AP91" s="100" t="str">
        <f t="shared" si="686"/>
        <v/>
      </c>
      <c r="AQ91" s="101" t="str">
        <f t="shared" si="661"/>
        <v/>
      </c>
      <c r="AR91" s="101" t="str">
        <f t="shared" si="662"/>
        <v/>
      </c>
      <c r="AS91" s="102" t="str">
        <f t="shared" si="687"/>
        <v/>
      </c>
      <c r="AT91" s="103" t="str">
        <f t="shared" si="688"/>
        <v/>
      </c>
      <c r="AU91" s="104" t="str">
        <f t="shared" si="689"/>
        <v/>
      </c>
      <c r="AV91" s="105" t="str">
        <f t="shared" si="690"/>
        <v/>
      </c>
      <c r="AW91" s="106" t="str">
        <f t="shared" si="691"/>
        <v/>
      </c>
      <c r="AY91" s="98"/>
      <c r="AZ91" s="98"/>
      <c r="BA91" s="99" t="str">
        <f t="shared" si="235"/>
        <v/>
      </c>
      <c r="BB91" s="100" t="str">
        <f t="shared" si="236"/>
        <v/>
      </c>
      <c r="BC91" s="101" t="str">
        <f t="shared" si="237"/>
        <v/>
      </c>
      <c r="BD91" s="101" t="str">
        <f t="shared" si="238"/>
        <v/>
      </c>
      <c r="BE91" s="102" t="str">
        <f t="shared" si="239"/>
        <v/>
      </c>
      <c r="BF91" s="103" t="str">
        <f t="shared" si="240"/>
        <v/>
      </c>
      <c r="BG91" s="104" t="str">
        <f t="shared" si="241"/>
        <v/>
      </c>
      <c r="BH91" s="105" t="str">
        <f t="shared" si="242"/>
        <v/>
      </c>
      <c r="BI91" s="106" t="str">
        <f t="shared" si="243"/>
        <v/>
      </c>
      <c r="BK91" s="98"/>
      <c r="BL91" s="98"/>
      <c r="BM91" s="99" t="str">
        <f t="shared" si="692"/>
        <v/>
      </c>
      <c r="BN91" s="100" t="str">
        <f t="shared" si="693"/>
        <v/>
      </c>
      <c r="BO91" s="101" t="str">
        <f t="shared" si="694"/>
        <v/>
      </c>
      <c r="BP91" s="101" t="str">
        <f t="shared" si="695"/>
        <v/>
      </c>
      <c r="BQ91" s="102" t="str">
        <f t="shared" si="696"/>
        <v/>
      </c>
      <c r="BR91" s="103" t="str">
        <f t="shared" si="697"/>
        <v/>
      </c>
      <c r="BS91" s="104" t="str">
        <f t="shared" si="698"/>
        <v/>
      </c>
      <c r="BT91" s="105" t="str">
        <f t="shared" si="699"/>
        <v/>
      </c>
      <c r="BU91" s="106" t="str">
        <f t="shared" si="700"/>
        <v/>
      </c>
      <c r="BW91" s="98"/>
      <c r="BX91" s="98"/>
      <c r="BY91" s="99" t="str">
        <f t="shared" si="701"/>
        <v/>
      </c>
      <c r="BZ91" s="100" t="str">
        <f t="shared" si="702"/>
        <v/>
      </c>
      <c r="CA91" s="101" t="str">
        <f t="shared" si="703"/>
        <v/>
      </c>
      <c r="CB91" s="101" t="str">
        <f t="shared" si="704"/>
        <v/>
      </c>
      <c r="CC91" s="102" t="str">
        <f t="shared" si="705"/>
        <v/>
      </c>
      <c r="CD91" s="103" t="str">
        <f t="shared" si="706"/>
        <v/>
      </c>
      <c r="CE91" s="104" t="str">
        <f t="shared" si="707"/>
        <v/>
      </c>
      <c r="CF91" s="105" t="str">
        <f t="shared" si="708"/>
        <v/>
      </c>
      <c r="CG91" s="106" t="str">
        <f t="shared" si="709"/>
        <v/>
      </c>
      <c r="CI91" s="98"/>
      <c r="CJ91" s="98"/>
      <c r="CK91" s="99" t="str">
        <f t="shared" si="710"/>
        <v/>
      </c>
      <c r="CL91" s="100" t="str">
        <f t="shared" si="711"/>
        <v/>
      </c>
      <c r="CM91" s="101" t="str">
        <f t="shared" si="712"/>
        <v/>
      </c>
      <c r="CN91" s="101" t="str">
        <f t="shared" si="713"/>
        <v/>
      </c>
      <c r="CO91" s="102" t="str">
        <f t="shared" si="714"/>
        <v/>
      </c>
      <c r="CP91" s="103" t="str">
        <f t="shared" si="715"/>
        <v/>
      </c>
      <c r="CQ91" s="104" t="str">
        <f t="shared" si="716"/>
        <v/>
      </c>
      <c r="CR91" s="105" t="str">
        <f t="shared" si="717"/>
        <v/>
      </c>
      <c r="CS91" s="106" t="str">
        <f t="shared" si="718"/>
        <v/>
      </c>
      <c r="CU91" s="98"/>
      <c r="CV91" s="98"/>
      <c r="CW91" s="99" t="str">
        <f t="shared" si="719"/>
        <v/>
      </c>
      <c r="CX91" s="100" t="str">
        <f t="shared" si="720"/>
        <v/>
      </c>
      <c r="CY91" s="101" t="str">
        <f t="shared" si="721"/>
        <v/>
      </c>
      <c r="CZ91" s="101" t="str">
        <f t="shared" si="722"/>
        <v/>
      </c>
      <c r="DA91" s="102" t="str">
        <f t="shared" si="723"/>
        <v/>
      </c>
      <c r="DB91" s="103" t="str">
        <f t="shared" si="724"/>
        <v/>
      </c>
      <c r="DC91" s="104" t="str">
        <f t="shared" si="725"/>
        <v/>
      </c>
      <c r="DD91" s="105" t="str">
        <f t="shared" si="726"/>
        <v/>
      </c>
      <c r="DE91" s="106" t="str">
        <f t="shared" si="727"/>
        <v/>
      </c>
      <c r="DG91" s="98"/>
      <c r="DH91" s="98"/>
      <c r="DI91" s="99" t="str">
        <f t="shared" si="728"/>
        <v/>
      </c>
      <c r="DJ91" s="100" t="str">
        <f t="shared" si="729"/>
        <v/>
      </c>
      <c r="DK91" s="101" t="str">
        <f t="shared" si="730"/>
        <v/>
      </c>
      <c r="DL91" s="101" t="str">
        <f t="shared" si="731"/>
        <v/>
      </c>
      <c r="DM91" s="102" t="str">
        <f t="shared" si="732"/>
        <v/>
      </c>
      <c r="DN91" s="103" t="str">
        <f t="shared" si="733"/>
        <v/>
      </c>
      <c r="DO91" s="104" t="str">
        <f t="shared" si="734"/>
        <v/>
      </c>
      <c r="DP91" s="105" t="str">
        <f t="shared" si="735"/>
        <v/>
      </c>
      <c r="DQ91" s="106" t="str">
        <f t="shared" si="736"/>
        <v/>
      </c>
      <c r="DS91" s="98"/>
      <c r="DT91" s="98"/>
      <c r="DU91" s="99" t="str">
        <f t="shared" si="737"/>
        <v/>
      </c>
      <c r="DV91" s="100" t="str">
        <f t="shared" si="738"/>
        <v/>
      </c>
      <c r="DW91" s="101" t="str">
        <f t="shared" si="739"/>
        <v/>
      </c>
      <c r="DX91" s="101" t="str">
        <f t="shared" si="740"/>
        <v/>
      </c>
      <c r="DY91" s="102" t="str">
        <f t="shared" si="741"/>
        <v/>
      </c>
      <c r="DZ91" s="103" t="str">
        <f t="shared" si="742"/>
        <v/>
      </c>
      <c r="EA91" s="104" t="str">
        <f t="shared" si="743"/>
        <v/>
      </c>
      <c r="EB91" s="105" t="str">
        <f t="shared" si="744"/>
        <v/>
      </c>
      <c r="EC91" s="106" t="str">
        <f t="shared" si="745"/>
        <v/>
      </c>
      <c r="EE91" s="98"/>
      <c r="EF91" s="98"/>
      <c r="EG91" s="99" t="str">
        <f t="shared" si="746"/>
        <v/>
      </c>
      <c r="EH91" s="100" t="str">
        <f t="shared" si="747"/>
        <v/>
      </c>
      <c r="EI91" s="101" t="str">
        <f t="shared" si="748"/>
        <v/>
      </c>
      <c r="EJ91" s="101" t="str">
        <f t="shared" si="749"/>
        <v/>
      </c>
      <c r="EK91" s="102" t="str">
        <f t="shared" si="750"/>
        <v/>
      </c>
      <c r="EL91" s="103" t="str">
        <f t="shared" si="751"/>
        <v/>
      </c>
      <c r="EM91" s="104" t="str">
        <f t="shared" si="752"/>
        <v/>
      </c>
      <c r="EN91" s="105" t="str">
        <f t="shared" si="753"/>
        <v/>
      </c>
      <c r="EO91" s="106" t="str">
        <f t="shared" si="754"/>
        <v/>
      </c>
      <c r="EQ91" s="98"/>
      <c r="ER91" s="98"/>
      <c r="ES91" s="99" t="str">
        <f t="shared" si="755"/>
        <v/>
      </c>
      <c r="ET91" s="100" t="str">
        <f t="shared" si="756"/>
        <v/>
      </c>
      <c r="EU91" s="101" t="str">
        <f t="shared" si="757"/>
        <v/>
      </c>
      <c r="EV91" s="101" t="str">
        <f t="shared" si="758"/>
        <v/>
      </c>
      <c r="EW91" s="102" t="str">
        <f t="shared" si="759"/>
        <v/>
      </c>
      <c r="EX91" s="103" t="str">
        <f t="shared" si="760"/>
        <v/>
      </c>
      <c r="EY91" s="104" t="str">
        <f t="shared" si="761"/>
        <v/>
      </c>
      <c r="EZ91" s="105" t="str">
        <f t="shared" si="762"/>
        <v/>
      </c>
      <c r="FA91" s="106" t="str">
        <f t="shared" si="763"/>
        <v/>
      </c>
      <c r="FC91" s="98"/>
      <c r="FD91" s="98"/>
      <c r="FE91" s="99" t="str">
        <f t="shared" si="764"/>
        <v/>
      </c>
      <c r="FF91" s="100" t="str">
        <f t="shared" si="765"/>
        <v/>
      </c>
      <c r="FG91" s="101" t="str">
        <f t="shared" si="766"/>
        <v/>
      </c>
      <c r="FH91" s="101" t="str">
        <f t="shared" si="767"/>
        <v/>
      </c>
      <c r="FI91" s="102" t="str">
        <f t="shared" si="768"/>
        <v/>
      </c>
      <c r="FJ91" s="103" t="str">
        <f t="shared" si="769"/>
        <v/>
      </c>
      <c r="FK91" s="104" t="str">
        <f t="shared" si="770"/>
        <v/>
      </c>
      <c r="FL91" s="105" t="str">
        <f t="shared" si="771"/>
        <v/>
      </c>
      <c r="FM91" s="106" t="str">
        <f t="shared" si="772"/>
        <v/>
      </c>
      <c r="FO91" s="98"/>
      <c r="FP91" s="98"/>
      <c r="FQ91" s="99" t="str">
        <f>IF(FU91="","",#REF!)</f>
        <v/>
      </c>
      <c r="FR91" s="100" t="str">
        <f t="shared" si="773"/>
        <v/>
      </c>
      <c r="FS91" s="101" t="str">
        <f t="shared" si="774"/>
        <v/>
      </c>
      <c r="FT91" s="101" t="str">
        <f t="shared" si="775"/>
        <v/>
      </c>
      <c r="FU91" s="102" t="str">
        <f t="shared" si="776"/>
        <v/>
      </c>
      <c r="FV91" s="103" t="str">
        <f t="shared" si="777"/>
        <v/>
      </c>
      <c r="FW91" s="104" t="str">
        <f t="shared" si="778"/>
        <v/>
      </c>
      <c r="FX91" s="105" t="str">
        <f t="shared" si="779"/>
        <v/>
      </c>
      <c r="FY91" s="106" t="str">
        <f t="shared" si="780"/>
        <v/>
      </c>
      <c r="GA91" s="98"/>
      <c r="GB91" s="98"/>
      <c r="GC91" s="99" t="str">
        <f t="shared" si="781"/>
        <v/>
      </c>
      <c r="GD91" s="100" t="str">
        <f t="shared" si="782"/>
        <v/>
      </c>
      <c r="GE91" s="101" t="str">
        <f t="shared" si="783"/>
        <v/>
      </c>
      <c r="GF91" s="101" t="str">
        <f t="shared" si="784"/>
        <v/>
      </c>
      <c r="GG91" s="102" t="str">
        <f t="shared" si="785"/>
        <v/>
      </c>
      <c r="GH91" s="103" t="str">
        <f t="shared" si="786"/>
        <v/>
      </c>
      <c r="GI91" s="104" t="str">
        <f t="shared" si="787"/>
        <v/>
      </c>
      <c r="GJ91" s="105" t="str">
        <f t="shared" si="788"/>
        <v/>
      </c>
      <c r="GK91" s="106" t="str">
        <f t="shared" si="789"/>
        <v/>
      </c>
      <c r="GM91" s="98"/>
      <c r="GN91" s="98"/>
      <c r="GO91" s="99" t="str">
        <f t="shared" si="790"/>
        <v/>
      </c>
      <c r="GP91" s="100" t="str">
        <f t="shared" si="791"/>
        <v/>
      </c>
      <c r="GQ91" s="101" t="str">
        <f t="shared" si="792"/>
        <v/>
      </c>
      <c r="GR91" s="101" t="str">
        <f t="shared" si="793"/>
        <v/>
      </c>
      <c r="GS91" s="102" t="str">
        <f t="shared" si="794"/>
        <v/>
      </c>
      <c r="GT91" s="103" t="str">
        <f t="shared" si="795"/>
        <v/>
      </c>
      <c r="GU91" s="104" t="str">
        <f t="shared" si="796"/>
        <v/>
      </c>
      <c r="GV91" s="105" t="str">
        <f t="shared" si="797"/>
        <v/>
      </c>
      <c r="GW91" s="106" t="str">
        <f t="shared" si="798"/>
        <v/>
      </c>
      <c r="GY91" s="98"/>
      <c r="GZ91" s="98"/>
      <c r="HA91" s="99" t="str">
        <f t="shared" si="799"/>
        <v/>
      </c>
      <c r="HB91" s="100" t="str">
        <f t="shared" si="800"/>
        <v/>
      </c>
      <c r="HC91" s="101" t="str">
        <f t="shared" si="801"/>
        <v/>
      </c>
      <c r="HD91" s="101" t="str">
        <f t="shared" si="802"/>
        <v/>
      </c>
      <c r="HE91" s="102" t="str">
        <f t="shared" si="803"/>
        <v/>
      </c>
      <c r="HF91" s="103" t="str">
        <f t="shared" si="804"/>
        <v/>
      </c>
      <c r="HG91" s="104" t="str">
        <f t="shared" si="805"/>
        <v/>
      </c>
      <c r="HH91" s="105" t="str">
        <f t="shared" si="806"/>
        <v/>
      </c>
      <c r="HI91" s="106" t="str">
        <f t="shared" si="807"/>
        <v/>
      </c>
      <c r="HK91" s="98"/>
      <c r="HL91" s="98"/>
      <c r="HM91" s="99" t="str">
        <f t="shared" si="808"/>
        <v/>
      </c>
      <c r="HN91" s="100" t="str">
        <f t="shared" si="809"/>
        <v/>
      </c>
      <c r="HO91" s="101" t="str">
        <f t="shared" si="810"/>
        <v/>
      </c>
      <c r="HP91" s="101" t="str">
        <f t="shared" si="811"/>
        <v/>
      </c>
      <c r="HQ91" s="102" t="str">
        <f t="shared" si="812"/>
        <v/>
      </c>
      <c r="HR91" s="103" t="str">
        <f t="shared" si="813"/>
        <v/>
      </c>
      <c r="HS91" s="104" t="str">
        <f t="shared" si="814"/>
        <v/>
      </c>
      <c r="HT91" s="105" t="str">
        <f t="shared" si="815"/>
        <v/>
      </c>
      <c r="HU91" s="106" t="str">
        <f t="shared" si="816"/>
        <v/>
      </c>
      <c r="HW91" s="98"/>
      <c r="HX91" s="98"/>
      <c r="HY91" s="99" t="str">
        <f t="shared" si="817"/>
        <v/>
      </c>
      <c r="HZ91" s="100" t="str">
        <f t="shared" si="818"/>
        <v/>
      </c>
      <c r="IA91" s="101" t="str">
        <f t="shared" si="819"/>
        <v/>
      </c>
      <c r="IB91" s="101" t="str">
        <f t="shared" si="820"/>
        <v/>
      </c>
      <c r="IC91" s="102" t="str">
        <f t="shared" si="821"/>
        <v/>
      </c>
      <c r="ID91" s="103" t="str">
        <f t="shared" si="822"/>
        <v/>
      </c>
      <c r="IE91" s="104" t="str">
        <f t="shared" si="823"/>
        <v/>
      </c>
      <c r="IF91" s="105" t="str">
        <f t="shared" si="824"/>
        <v/>
      </c>
      <c r="IG91" s="106" t="str">
        <f t="shared" si="825"/>
        <v/>
      </c>
      <c r="II91" s="98"/>
      <c r="IJ91" s="98"/>
      <c r="IK91" s="99" t="str">
        <f t="shared" si="826"/>
        <v/>
      </c>
      <c r="IL91" s="100" t="str">
        <f t="shared" si="827"/>
        <v/>
      </c>
      <c r="IM91" s="101" t="str">
        <f t="shared" si="828"/>
        <v/>
      </c>
      <c r="IN91" s="101" t="str">
        <f t="shared" si="829"/>
        <v/>
      </c>
      <c r="IO91" s="102" t="str">
        <f t="shared" si="830"/>
        <v/>
      </c>
      <c r="IP91" s="103" t="str">
        <f t="shared" si="831"/>
        <v/>
      </c>
      <c r="IQ91" s="104" t="str">
        <f t="shared" si="832"/>
        <v/>
      </c>
      <c r="IR91" s="105" t="str">
        <f t="shared" si="833"/>
        <v/>
      </c>
      <c r="IS91" s="106" t="str">
        <f t="shared" si="834"/>
        <v/>
      </c>
      <c r="IU91" s="98"/>
      <c r="IV91" s="98"/>
      <c r="IW91" s="99" t="str">
        <f t="shared" si="835"/>
        <v/>
      </c>
      <c r="IX91" s="100" t="str">
        <f t="shared" si="836"/>
        <v/>
      </c>
      <c r="IY91" s="101" t="str">
        <f t="shared" si="837"/>
        <v/>
      </c>
      <c r="IZ91" s="101" t="str">
        <f t="shared" si="838"/>
        <v/>
      </c>
      <c r="JA91" s="102" t="str">
        <f t="shared" si="839"/>
        <v/>
      </c>
      <c r="JB91" s="103" t="str">
        <f t="shared" si="840"/>
        <v/>
      </c>
      <c r="JC91" s="104" t="str">
        <f t="shared" si="841"/>
        <v/>
      </c>
      <c r="JD91" s="105" t="str">
        <f t="shared" si="842"/>
        <v/>
      </c>
      <c r="JE91" s="106" t="str">
        <f t="shared" si="843"/>
        <v/>
      </c>
      <c r="JG91" s="98"/>
      <c r="JH91" s="98"/>
      <c r="JI91" s="99" t="str">
        <f t="shared" si="844"/>
        <v/>
      </c>
      <c r="JJ91" s="100" t="str">
        <f t="shared" si="845"/>
        <v/>
      </c>
      <c r="JK91" s="101" t="str">
        <f t="shared" si="846"/>
        <v/>
      </c>
      <c r="JL91" s="101" t="str">
        <f t="shared" si="847"/>
        <v/>
      </c>
      <c r="JM91" s="102" t="str">
        <f t="shared" si="848"/>
        <v/>
      </c>
      <c r="JN91" s="103" t="str">
        <f t="shared" si="849"/>
        <v/>
      </c>
      <c r="JO91" s="104" t="str">
        <f t="shared" si="850"/>
        <v/>
      </c>
      <c r="JP91" s="105" t="str">
        <f t="shared" si="851"/>
        <v/>
      </c>
      <c r="JQ91" s="106" t="str">
        <f t="shared" si="852"/>
        <v/>
      </c>
      <c r="JS91" s="98"/>
      <c r="JT91" s="98"/>
      <c r="JU91" s="99" t="str">
        <f t="shared" si="853"/>
        <v/>
      </c>
      <c r="JV91" s="100" t="str">
        <f t="shared" si="854"/>
        <v/>
      </c>
      <c r="JW91" s="101" t="str">
        <f t="shared" si="855"/>
        <v/>
      </c>
      <c r="JX91" s="101" t="str">
        <f t="shared" si="856"/>
        <v/>
      </c>
      <c r="JY91" s="102" t="str">
        <f t="shared" si="857"/>
        <v/>
      </c>
      <c r="JZ91" s="103" t="str">
        <f t="shared" si="858"/>
        <v/>
      </c>
      <c r="KA91" s="104" t="str">
        <f t="shared" si="859"/>
        <v/>
      </c>
      <c r="KB91" s="105" t="str">
        <f t="shared" si="860"/>
        <v/>
      </c>
      <c r="KC91" s="106" t="str">
        <f t="shared" si="861"/>
        <v/>
      </c>
      <c r="KE91" s="98"/>
      <c r="KF91" s="98"/>
    </row>
    <row r="92" spans="1:292" ht="13.5" customHeight="1" x14ac:dyDescent="0.25">
      <c r="A92" s="16"/>
      <c r="B92" s="98" t="s">
        <v>695</v>
      </c>
      <c r="C92" s="98"/>
      <c r="E92" s="99" t="str">
        <f t="shared" si="663"/>
        <v/>
      </c>
      <c r="F92" s="100" t="str">
        <f t="shared" si="664"/>
        <v/>
      </c>
      <c r="G92" s="101" t="str">
        <f t="shared" si="665"/>
        <v/>
      </c>
      <c r="H92" s="101" t="str">
        <f t="shared" si="666"/>
        <v/>
      </c>
      <c r="I92" s="102" t="str">
        <f t="shared" si="667"/>
        <v/>
      </c>
      <c r="J92" s="103" t="str">
        <f t="shared" si="668"/>
        <v/>
      </c>
      <c r="K92" s="104" t="str">
        <f t="shared" si="669"/>
        <v/>
      </c>
      <c r="L92" s="105" t="str">
        <f t="shared" si="670"/>
        <v/>
      </c>
      <c r="M92" s="106" t="str">
        <f t="shared" si="671"/>
        <v/>
      </c>
      <c r="O92" s="98"/>
      <c r="P92" s="98"/>
      <c r="Q92" s="99" t="str">
        <f t="shared" si="672"/>
        <v/>
      </c>
      <c r="R92" s="100" t="str">
        <f t="shared" si="673"/>
        <v/>
      </c>
      <c r="S92" s="101" t="str">
        <f t="shared" si="674"/>
        <v/>
      </c>
      <c r="T92" s="101" t="str">
        <f t="shared" si="675"/>
        <v/>
      </c>
      <c r="U92" s="102" t="str">
        <f t="shared" si="676"/>
        <v/>
      </c>
      <c r="V92" s="103" t="str">
        <f t="shared" si="677"/>
        <v/>
      </c>
      <c r="W92" s="104" t="str">
        <f t="shared" si="678"/>
        <v/>
      </c>
      <c r="X92" s="105" t="str">
        <f t="shared" si="656"/>
        <v/>
      </c>
      <c r="Y92" s="106" t="str">
        <f t="shared" si="679"/>
        <v/>
      </c>
      <c r="AA92" s="98"/>
      <c r="AB92" s="98"/>
      <c r="AC92" s="99" t="str">
        <f t="shared" si="680"/>
        <v/>
      </c>
      <c r="AD92" s="100" t="str">
        <f t="shared" si="681"/>
        <v/>
      </c>
      <c r="AE92" s="101" t="str">
        <f t="shared" si="682"/>
        <v/>
      </c>
      <c r="AF92" s="101" t="str">
        <f t="shared" si="683"/>
        <v/>
      </c>
      <c r="AG92" s="102" t="str">
        <f t="shared" si="657"/>
        <v/>
      </c>
      <c r="AH92" s="103" t="str">
        <f t="shared" si="684"/>
        <v/>
      </c>
      <c r="AI92" s="104" t="str">
        <f t="shared" si="685"/>
        <v/>
      </c>
      <c r="AJ92" s="105" t="str">
        <f t="shared" si="658"/>
        <v/>
      </c>
      <c r="AK92" s="106" t="str">
        <f t="shared" si="659"/>
        <v/>
      </c>
      <c r="AM92" s="98"/>
      <c r="AN92" s="98"/>
      <c r="AO92" s="99" t="str">
        <f t="shared" si="660"/>
        <v/>
      </c>
      <c r="AP92" s="100" t="str">
        <f t="shared" si="686"/>
        <v/>
      </c>
      <c r="AQ92" s="101" t="str">
        <f t="shared" si="661"/>
        <v/>
      </c>
      <c r="AR92" s="101" t="str">
        <f t="shared" si="662"/>
        <v/>
      </c>
      <c r="AS92" s="102" t="str">
        <f t="shared" si="687"/>
        <v/>
      </c>
      <c r="AT92" s="103" t="str">
        <f t="shared" si="688"/>
        <v/>
      </c>
      <c r="AU92" s="104" t="str">
        <f t="shared" si="689"/>
        <v/>
      </c>
      <c r="AV92" s="105" t="str">
        <f t="shared" si="690"/>
        <v/>
      </c>
      <c r="AW92" s="106" t="str">
        <f t="shared" si="691"/>
        <v/>
      </c>
      <c r="AY92" s="98"/>
      <c r="AZ92" s="98"/>
      <c r="BA92" s="99" t="str">
        <f t="shared" si="235"/>
        <v/>
      </c>
      <c r="BB92" s="100" t="str">
        <f t="shared" si="236"/>
        <v/>
      </c>
      <c r="BC92" s="101" t="str">
        <f t="shared" si="237"/>
        <v/>
      </c>
      <c r="BD92" s="101" t="str">
        <f t="shared" si="238"/>
        <v/>
      </c>
      <c r="BE92" s="102" t="str">
        <f t="shared" si="239"/>
        <v/>
      </c>
      <c r="BF92" s="103" t="str">
        <f t="shared" si="240"/>
        <v/>
      </c>
      <c r="BG92" s="104" t="str">
        <f t="shared" si="241"/>
        <v/>
      </c>
      <c r="BH92" s="105" t="str">
        <f t="shared" si="242"/>
        <v/>
      </c>
      <c r="BI92" s="106" t="str">
        <f t="shared" si="243"/>
        <v/>
      </c>
      <c r="BK92" s="98"/>
      <c r="BL92" s="98"/>
      <c r="BM92" s="99" t="str">
        <f t="shared" si="692"/>
        <v/>
      </c>
      <c r="BN92" s="100" t="str">
        <f t="shared" si="693"/>
        <v/>
      </c>
      <c r="BO92" s="101" t="str">
        <f t="shared" si="694"/>
        <v/>
      </c>
      <c r="BP92" s="101" t="str">
        <f t="shared" si="695"/>
        <v/>
      </c>
      <c r="BQ92" s="102" t="str">
        <f t="shared" si="696"/>
        <v/>
      </c>
      <c r="BR92" s="103" t="str">
        <f t="shared" si="697"/>
        <v/>
      </c>
      <c r="BS92" s="104" t="str">
        <f t="shared" si="698"/>
        <v/>
      </c>
      <c r="BT92" s="105" t="str">
        <f t="shared" si="699"/>
        <v/>
      </c>
      <c r="BU92" s="106" t="str">
        <f t="shared" si="700"/>
        <v/>
      </c>
      <c r="BW92" s="98"/>
      <c r="BX92" s="98"/>
      <c r="BY92" s="99" t="str">
        <f t="shared" si="701"/>
        <v/>
      </c>
      <c r="BZ92" s="100" t="str">
        <f t="shared" si="702"/>
        <v/>
      </c>
      <c r="CA92" s="101" t="str">
        <f t="shared" si="703"/>
        <v/>
      </c>
      <c r="CB92" s="101" t="str">
        <f t="shared" si="704"/>
        <v/>
      </c>
      <c r="CC92" s="102" t="str">
        <f t="shared" si="705"/>
        <v/>
      </c>
      <c r="CD92" s="103" t="str">
        <f t="shared" si="706"/>
        <v/>
      </c>
      <c r="CE92" s="104" t="str">
        <f t="shared" si="707"/>
        <v/>
      </c>
      <c r="CF92" s="105" t="str">
        <f t="shared" si="708"/>
        <v/>
      </c>
      <c r="CG92" s="106" t="str">
        <f t="shared" si="709"/>
        <v/>
      </c>
      <c r="CI92" s="98"/>
      <c r="CJ92" s="98"/>
      <c r="CK92" s="99" t="str">
        <f t="shared" si="710"/>
        <v/>
      </c>
      <c r="CL92" s="100" t="str">
        <f t="shared" si="711"/>
        <v/>
      </c>
      <c r="CM92" s="101" t="str">
        <f t="shared" si="712"/>
        <v/>
      </c>
      <c r="CN92" s="101" t="str">
        <f t="shared" si="713"/>
        <v/>
      </c>
      <c r="CO92" s="102" t="str">
        <f t="shared" si="714"/>
        <v/>
      </c>
      <c r="CP92" s="103" t="str">
        <f t="shared" si="715"/>
        <v/>
      </c>
      <c r="CQ92" s="104" t="str">
        <f t="shared" si="716"/>
        <v/>
      </c>
      <c r="CR92" s="105" t="str">
        <f t="shared" si="717"/>
        <v/>
      </c>
      <c r="CS92" s="106" t="str">
        <f t="shared" si="718"/>
        <v/>
      </c>
      <c r="CU92" s="98"/>
      <c r="CV92" s="98"/>
      <c r="CW92" s="99" t="str">
        <f t="shared" si="719"/>
        <v/>
      </c>
      <c r="CX92" s="100" t="str">
        <f t="shared" si="720"/>
        <v/>
      </c>
      <c r="CY92" s="101" t="str">
        <f t="shared" si="721"/>
        <v/>
      </c>
      <c r="CZ92" s="101" t="str">
        <f t="shared" si="722"/>
        <v/>
      </c>
      <c r="DA92" s="102" t="str">
        <f t="shared" si="723"/>
        <v/>
      </c>
      <c r="DB92" s="103" t="str">
        <f t="shared" si="724"/>
        <v/>
      </c>
      <c r="DC92" s="104" t="str">
        <f t="shared" si="725"/>
        <v/>
      </c>
      <c r="DD92" s="105" t="str">
        <f t="shared" si="726"/>
        <v/>
      </c>
      <c r="DE92" s="106" t="str">
        <f t="shared" si="727"/>
        <v/>
      </c>
      <c r="DG92" s="98"/>
      <c r="DH92" s="98"/>
      <c r="DI92" s="99" t="str">
        <f t="shared" si="728"/>
        <v/>
      </c>
      <c r="DJ92" s="100" t="str">
        <f t="shared" si="729"/>
        <v/>
      </c>
      <c r="DK92" s="101" t="str">
        <f t="shared" si="730"/>
        <v/>
      </c>
      <c r="DL92" s="101" t="str">
        <f t="shared" si="731"/>
        <v/>
      </c>
      <c r="DM92" s="102" t="str">
        <f t="shared" si="732"/>
        <v/>
      </c>
      <c r="DN92" s="103" t="str">
        <f t="shared" si="733"/>
        <v/>
      </c>
      <c r="DO92" s="104" t="str">
        <f t="shared" si="734"/>
        <v/>
      </c>
      <c r="DP92" s="105" t="str">
        <f t="shared" si="735"/>
        <v/>
      </c>
      <c r="DQ92" s="106" t="str">
        <f t="shared" si="736"/>
        <v/>
      </c>
      <c r="DS92" s="98"/>
      <c r="DT92" s="98"/>
      <c r="DU92" s="99" t="str">
        <f t="shared" si="737"/>
        <v/>
      </c>
      <c r="DV92" s="100" t="str">
        <f t="shared" si="738"/>
        <v/>
      </c>
      <c r="DW92" s="101" t="str">
        <f t="shared" si="739"/>
        <v/>
      </c>
      <c r="DX92" s="101" t="str">
        <f t="shared" si="740"/>
        <v/>
      </c>
      <c r="DY92" s="102" t="str">
        <f t="shared" si="741"/>
        <v/>
      </c>
      <c r="DZ92" s="103" t="str">
        <f t="shared" si="742"/>
        <v/>
      </c>
      <c r="EA92" s="104" t="str">
        <f t="shared" si="743"/>
        <v/>
      </c>
      <c r="EB92" s="105" t="str">
        <f t="shared" si="744"/>
        <v/>
      </c>
      <c r="EC92" s="106" t="str">
        <f t="shared" si="745"/>
        <v/>
      </c>
      <c r="EE92" s="98"/>
      <c r="EF92" s="98"/>
      <c r="EG92" s="99" t="str">
        <f t="shared" si="746"/>
        <v/>
      </c>
      <c r="EH92" s="100" t="str">
        <f t="shared" si="747"/>
        <v/>
      </c>
      <c r="EI92" s="101" t="str">
        <f t="shared" si="748"/>
        <v/>
      </c>
      <c r="EJ92" s="101" t="str">
        <f t="shared" si="749"/>
        <v/>
      </c>
      <c r="EK92" s="102" t="str">
        <f t="shared" si="750"/>
        <v/>
      </c>
      <c r="EL92" s="103" t="str">
        <f t="shared" si="751"/>
        <v/>
      </c>
      <c r="EM92" s="104" t="str">
        <f t="shared" si="752"/>
        <v/>
      </c>
      <c r="EN92" s="105" t="str">
        <f t="shared" si="753"/>
        <v/>
      </c>
      <c r="EO92" s="106" t="str">
        <f t="shared" si="754"/>
        <v/>
      </c>
      <c r="EQ92" s="98"/>
      <c r="ER92" s="98"/>
      <c r="ES92" s="99" t="str">
        <f t="shared" si="755"/>
        <v/>
      </c>
      <c r="ET92" s="100" t="str">
        <f t="shared" si="756"/>
        <v/>
      </c>
      <c r="EU92" s="101" t="str">
        <f t="shared" si="757"/>
        <v/>
      </c>
      <c r="EV92" s="101" t="str">
        <f t="shared" si="758"/>
        <v/>
      </c>
      <c r="EW92" s="102" t="str">
        <f t="shared" si="759"/>
        <v/>
      </c>
      <c r="EX92" s="103" t="str">
        <f t="shared" si="760"/>
        <v/>
      </c>
      <c r="EY92" s="104" t="str">
        <f t="shared" si="761"/>
        <v/>
      </c>
      <c r="EZ92" s="105" t="str">
        <f t="shared" si="762"/>
        <v/>
      </c>
      <c r="FA92" s="106" t="str">
        <f t="shared" si="763"/>
        <v/>
      </c>
      <c r="FC92" s="98"/>
      <c r="FD92" s="98"/>
      <c r="FE92" s="99" t="str">
        <f t="shared" si="764"/>
        <v/>
      </c>
      <c r="FF92" s="100" t="str">
        <f t="shared" si="765"/>
        <v/>
      </c>
      <c r="FG92" s="101" t="str">
        <f t="shared" si="766"/>
        <v/>
      </c>
      <c r="FH92" s="101" t="str">
        <f t="shared" si="767"/>
        <v/>
      </c>
      <c r="FI92" s="102" t="str">
        <f t="shared" si="768"/>
        <v/>
      </c>
      <c r="FJ92" s="103" t="str">
        <f t="shared" si="769"/>
        <v/>
      </c>
      <c r="FK92" s="104" t="str">
        <f t="shared" si="770"/>
        <v/>
      </c>
      <c r="FL92" s="105" t="str">
        <f t="shared" si="771"/>
        <v/>
      </c>
      <c r="FM92" s="106" t="str">
        <f t="shared" si="772"/>
        <v/>
      </c>
      <c r="FO92" s="98"/>
      <c r="FP92" s="98"/>
      <c r="FQ92" s="99" t="str">
        <f>IF(FU92="","",#REF!)</f>
        <v/>
      </c>
      <c r="FR92" s="100" t="str">
        <f t="shared" si="773"/>
        <v/>
      </c>
      <c r="FS92" s="101" t="str">
        <f t="shared" si="774"/>
        <v/>
      </c>
      <c r="FT92" s="101" t="str">
        <f t="shared" si="775"/>
        <v/>
      </c>
      <c r="FU92" s="102" t="str">
        <f t="shared" si="776"/>
        <v/>
      </c>
      <c r="FV92" s="103" t="str">
        <f t="shared" si="777"/>
        <v/>
      </c>
      <c r="FW92" s="104" t="str">
        <f t="shared" si="778"/>
        <v/>
      </c>
      <c r="FX92" s="105" t="str">
        <f t="shared" si="779"/>
        <v/>
      </c>
      <c r="FY92" s="106" t="str">
        <f t="shared" si="780"/>
        <v/>
      </c>
      <c r="GA92" s="98"/>
      <c r="GB92" s="98"/>
      <c r="GC92" s="99" t="str">
        <f t="shared" si="781"/>
        <v/>
      </c>
      <c r="GD92" s="100" t="str">
        <f t="shared" si="782"/>
        <v/>
      </c>
      <c r="GE92" s="101" t="str">
        <f t="shared" si="783"/>
        <v/>
      </c>
      <c r="GF92" s="101" t="str">
        <f t="shared" si="784"/>
        <v/>
      </c>
      <c r="GG92" s="102" t="str">
        <f t="shared" si="785"/>
        <v/>
      </c>
      <c r="GH92" s="103" t="str">
        <f t="shared" si="786"/>
        <v/>
      </c>
      <c r="GI92" s="104" t="str">
        <f t="shared" si="787"/>
        <v/>
      </c>
      <c r="GJ92" s="105" t="str">
        <f t="shared" si="788"/>
        <v/>
      </c>
      <c r="GK92" s="106" t="str">
        <f t="shared" si="789"/>
        <v/>
      </c>
      <c r="GM92" s="98"/>
      <c r="GN92" s="98"/>
      <c r="GO92" s="99" t="str">
        <f t="shared" si="790"/>
        <v/>
      </c>
      <c r="GP92" s="100" t="str">
        <f t="shared" si="791"/>
        <v/>
      </c>
      <c r="GQ92" s="101" t="str">
        <f t="shared" si="792"/>
        <v/>
      </c>
      <c r="GR92" s="101" t="str">
        <f t="shared" si="793"/>
        <v/>
      </c>
      <c r="GS92" s="102" t="str">
        <f t="shared" si="794"/>
        <v/>
      </c>
      <c r="GT92" s="103" t="str">
        <f t="shared" si="795"/>
        <v/>
      </c>
      <c r="GU92" s="104" t="str">
        <f t="shared" si="796"/>
        <v/>
      </c>
      <c r="GV92" s="105" t="str">
        <f t="shared" si="797"/>
        <v/>
      </c>
      <c r="GW92" s="106" t="str">
        <f t="shared" si="798"/>
        <v/>
      </c>
      <c r="GY92" s="98"/>
      <c r="GZ92" s="98"/>
      <c r="HA92" s="99" t="str">
        <f t="shared" si="799"/>
        <v/>
      </c>
      <c r="HB92" s="100" t="str">
        <f t="shared" si="800"/>
        <v/>
      </c>
      <c r="HC92" s="101" t="str">
        <f t="shared" si="801"/>
        <v/>
      </c>
      <c r="HD92" s="101" t="str">
        <f t="shared" si="802"/>
        <v/>
      </c>
      <c r="HE92" s="102" t="str">
        <f t="shared" si="803"/>
        <v/>
      </c>
      <c r="HF92" s="103" t="str">
        <f t="shared" si="804"/>
        <v/>
      </c>
      <c r="HG92" s="104" t="str">
        <f t="shared" si="805"/>
        <v/>
      </c>
      <c r="HH92" s="105" t="str">
        <f t="shared" si="806"/>
        <v/>
      </c>
      <c r="HI92" s="106" t="str">
        <f t="shared" si="807"/>
        <v/>
      </c>
      <c r="HK92" s="98"/>
      <c r="HL92" s="98"/>
      <c r="HM92" s="99" t="str">
        <f t="shared" si="808"/>
        <v/>
      </c>
      <c r="HN92" s="100" t="str">
        <f t="shared" si="809"/>
        <v/>
      </c>
      <c r="HO92" s="101" t="str">
        <f t="shared" si="810"/>
        <v/>
      </c>
      <c r="HP92" s="101" t="str">
        <f t="shared" si="811"/>
        <v/>
      </c>
      <c r="HQ92" s="102" t="str">
        <f t="shared" si="812"/>
        <v/>
      </c>
      <c r="HR92" s="103" t="str">
        <f t="shared" si="813"/>
        <v/>
      </c>
      <c r="HS92" s="104" t="str">
        <f t="shared" si="814"/>
        <v/>
      </c>
      <c r="HT92" s="105" t="str">
        <f t="shared" si="815"/>
        <v/>
      </c>
      <c r="HU92" s="106" t="str">
        <f t="shared" si="816"/>
        <v/>
      </c>
      <c r="HW92" s="98"/>
      <c r="HX92" s="98"/>
      <c r="HY92" s="99" t="str">
        <f t="shared" si="817"/>
        <v/>
      </c>
      <c r="HZ92" s="100" t="str">
        <f t="shared" si="818"/>
        <v/>
      </c>
      <c r="IA92" s="101" t="str">
        <f t="shared" si="819"/>
        <v/>
      </c>
      <c r="IB92" s="101" t="str">
        <f t="shared" si="820"/>
        <v/>
      </c>
      <c r="IC92" s="102" t="str">
        <f t="shared" si="821"/>
        <v/>
      </c>
      <c r="ID92" s="103" t="str">
        <f t="shared" si="822"/>
        <v/>
      </c>
      <c r="IE92" s="104" t="str">
        <f t="shared" si="823"/>
        <v/>
      </c>
      <c r="IF92" s="105" t="str">
        <f t="shared" si="824"/>
        <v/>
      </c>
      <c r="IG92" s="106" t="str">
        <f t="shared" si="825"/>
        <v/>
      </c>
      <c r="II92" s="98"/>
      <c r="IJ92" s="98"/>
      <c r="IK92" s="99" t="str">
        <f t="shared" si="826"/>
        <v/>
      </c>
      <c r="IL92" s="100" t="str">
        <f t="shared" si="827"/>
        <v/>
      </c>
      <c r="IM92" s="101" t="str">
        <f t="shared" si="828"/>
        <v/>
      </c>
      <c r="IN92" s="101" t="str">
        <f t="shared" si="829"/>
        <v/>
      </c>
      <c r="IO92" s="102" t="str">
        <f t="shared" si="830"/>
        <v/>
      </c>
      <c r="IP92" s="103" t="str">
        <f t="shared" si="831"/>
        <v/>
      </c>
      <c r="IQ92" s="104" t="str">
        <f t="shared" si="832"/>
        <v/>
      </c>
      <c r="IR92" s="105" t="str">
        <f t="shared" si="833"/>
        <v/>
      </c>
      <c r="IS92" s="106" t="str">
        <f t="shared" si="834"/>
        <v/>
      </c>
      <c r="IU92" s="98"/>
      <c r="IV92" s="98"/>
      <c r="IW92" s="99" t="str">
        <f t="shared" si="835"/>
        <v/>
      </c>
      <c r="IX92" s="100" t="str">
        <f t="shared" si="836"/>
        <v/>
      </c>
      <c r="IY92" s="101" t="str">
        <f t="shared" si="837"/>
        <v/>
      </c>
      <c r="IZ92" s="101" t="str">
        <f t="shared" si="838"/>
        <v/>
      </c>
      <c r="JA92" s="102" t="str">
        <f t="shared" si="839"/>
        <v/>
      </c>
      <c r="JB92" s="103" t="str">
        <f t="shared" si="840"/>
        <v/>
      </c>
      <c r="JC92" s="104" t="str">
        <f t="shared" si="841"/>
        <v/>
      </c>
      <c r="JD92" s="105" t="str">
        <f t="shared" si="842"/>
        <v/>
      </c>
      <c r="JE92" s="106" t="str">
        <f t="shared" si="843"/>
        <v/>
      </c>
      <c r="JG92" s="98"/>
      <c r="JH92" s="98"/>
      <c r="JI92" s="99" t="str">
        <f t="shared" si="844"/>
        <v/>
      </c>
      <c r="JJ92" s="100" t="str">
        <f t="shared" si="845"/>
        <v/>
      </c>
      <c r="JK92" s="101" t="str">
        <f t="shared" si="846"/>
        <v/>
      </c>
      <c r="JL92" s="101" t="str">
        <f t="shared" si="847"/>
        <v/>
      </c>
      <c r="JM92" s="102" t="str">
        <f t="shared" si="848"/>
        <v/>
      </c>
      <c r="JN92" s="103" t="str">
        <f t="shared" si="849"/>
        <v/>
      </c>
      <c r="JO92" s="104" t="str">
        <f t="shared" si="850"/>
        <v/>
      </c>
      <c r="JP92" s="105" t="str">
        <f t="shared" si="851"/>
        <v/>
      </c>
      <c r="JQ92" s="106" t="str">
        <f t="shared" si="852"/>
        <v/>
      </c>
      <c r="JS92" s="98"/>
      <c r="JT92" s="98"/>
      <c r="JU92" s="99" t="str">
        <f t="shared" si="853"/>
        <v/>
      </c>
      <c r="JV92" s="100" t="str">
        <f t="shared" si="854"/>
        <v/>
      </c>
      <c r="JW92" s="101" t="str">
        <f t="shared" si="855"/>
        <v/>
      </c>
      <c r="JX92" s="101" t="str">
        <f t="shared" si="856"/>
        <v/>
      </c>
      <c r="JY92" s="102" t="str">
        <f t="shared" si="857"/>
        <v/>
      </c>
      <c r="JZ92" s="103" t="str">
        <f t="shared" si="858"/>
        <v/>
      </c>
      <c r="KA92" s="104" t="str">
        <f t="shared" si="859"/>
        <v/>
      </c>
      <c r="KB92" s="105" t="str">
        <f t="shared" si="860"/>
        <v/>
      </c>
      <c r="KC92" s="106" t="str">
        <f t="shared" si="861"/>
        <v/>
      </c>
      <c r="KE92" s="98"/>
      <c r="KF92" s="98"/>
    </row>
    <row r="93" spans="1:292" ht="13.5" customHeight="1" x14ac:dyDescent="0.25">
      <c r="A93" s="16"/>
      <c r="B93" s="98" t="s">
        <v>937</v>
      </c>
      <c r="C93" s="98"/>
      <c r="E93" s="99">
        <f t="shared" si="663"/>
        <v>42439</v>
      </c>
      <c r="F93" s="100" t="str">
        <f t="shared" si="664"/>
        <v>Kenny I</v>
      </c>
      <c r="G93" s="101">
        <f t="shared" si="665"/>
        <v>40611</v>
      </c>
      <c r="H93" s="101">
        <v>41831</v>
      </c>
      <c r="I93" s="102" t="str">
        <f t="shared" si="667"/>
        <v>Leo Varadkar</v>
      </c>
      <c r="J93" s="103" t="str">
        <f t="shared" si="668"/>
        <v>1979</v>
      </c>
      <c r="K93" s="104" t="str">
        <f t="shared" si="669"/>
        <v>male</v>
      </c>
      <c r="L93" s="105" t="s">
        <v>296</v>
      </c>
      <c r="M93" s="106" t="str">
        <f t="shared" si="671"/>
        <v>Varadkar_Leo_1979</v>
      </c>
      <c r="O93" s="98"/>
      <c r="P93" s="229" t="s">
        <v>936</v>
      </c>
      <c r="Q93" s="99">
        <v>42900</v>
      </c>
      <c r="R93" s="100" t="s">
        <v>989</v>
      </c>
      <c r="S93" s="101">
        <f t="shared" si="674"/>
        <v>42496</v>
      </c>
      <c r="T93" s="101">
        <f t="shared" si="675"/>
        <v>42900</v>
      </c>
      <c r="U93" s="102" t="str">
        <f t="shared" si="676"/>
        <v>Shane Ross</v>
      </c>
      <c r="V93" s="103">
        <v>1949</v>
      </c>
      <c r="W93" s="104" t="s">
        <v>997</v>
      </c>
      <c r="X93" s="105" t="str">
        <f t="shared" si="656"/>
        <v>ie_others01</v>
      </c>
      <c r="Y93" s="106" t="str">
        <f t="shared" si="679"/>
        <v>Ross_Shane_1949</v>
      </c>
      <c r="AA93" s="98"/>
      <c r="AB93" s="98" t="s">
        <v>1017</v>
      </c>
      <c r="AC93" s="99">
        <v>43100</v>
      </c>
      <c r="AD93" s="100" t="s">
        <v>1013</v>
      </c>
      <c r="AE93" s="101">
        <f t="shared" si="682"/>
        <v>42900</v>
      </c>
      <c r="AF93" s="101">
        <f t="shared" si="683"/>
        <v>44009</v>
      </c>
      <c r="AG93" s="102" t="str">
        <f t="shared" si="657"/>
        <v>Shane Ross</v>
      </c>
      <c r="AH93" s="103" t="str">
        <f>IF(AN93="","",MID(AN93,FIND("(",AN93)+1,4))</f>
        <v>1949</v>
      </c>
      <c r="AI93" s="104" t="str">
        <f>IF(ISNUMBER(SEARCH("*female*",AN93)),"female",IF(ISNUMBER(SEARCH("*male*",AN93)),"male",""))</f>
        <v>male</v>
      </c>
      <c r="AJ93" s="105" t="str">
        <f t="shared" si="658"/>
        <v>ie_others01</v>
      </c>
      <c r="AK93" s="106" t="str">
        <f t="shared" si="659"/>
        <v>Ross_Shane_1949</v>
      </c>
      <c r="AM93" s="98"/>
      <c r="AN93" s="98" t="s">
        <v>1017</v>
      </c>
      <c r="AO93" s="99" t="str">
        <f t="shared" ref="AO93:AO96" si="862">IF(AS93="","",AO$3)</f>
        <v/>
      </c>
      <c r="AP93" s="100" t="str">
        <f t="shared" ref="AP93:AP96" si="863">IF(AS93="","",AO$1)</f>
        <v/>
      </c>
      <c r="AQ93" s="101" t="str">
        <f t="shared" ref="AQ93:AQ96" si="864">IF(AS93="","",AO$2)</f>
        <v/>
      </c>
      <c r="AR93" s="101" t="str">
        <f t="shared" ref="AR93:AR96" si="865">IF(AS93="","",AO$3)</f>
        <v/>
      </c>
      <c r="AS93" s="102" t="str">
        <f t="shared" ref="AS93:AS96" si="866">IF(AZ93="","",IF(ISNUMBER(SEARCH(":",AZ93)),MID(AZ93,FIND(":",AZ93)+2,FIND("(",AZ93)-FIND(":",AZ93)-3),LEFT(AZ93,FIND("(",AZ93)-2)))</f>
        <v/>
      </c>
      <c r="AT93" s="103" t="str">
        <f t="shared" ref="AT93:AT96" si="867">IF(AZ93="","",MID(AZ93,FIND("(",AZ93)+1,4))</f>
        <v/>
      </c>
      <c r="AU93" s="104" t="str">
        <f t="shared" ref="AU93:AU96" si="868">IF(ISNUMBER(SEARCH("*female*",AZ93)),"female",IF(ISNUMBER(SEARCH("*male*",AZ93)),"male",""))</f>
        <v/>
      </c>
      <c r="AV93" s="105" t="str">
        <f t="shared" ref="AV93:AV96" si="869">IF(AZ93="","",IF(ISERROR(MID(AZ93,FIND("male,",AZ93)+6,(FIND(")",AZ93)-(FIND("male,",AZ93)+6))))=TRUE,"missing/error",MID(AZ93,FIND("male,",AZ93)+6,(FIND(")",AZ93)-(FIND("male,",AZ93)+6)))))</f>
        <v/>
      </c>
      <c r="AW93" s="106" t="str">
        <f t="shared" ref="AW93:AW96" si="870">IF(AS93="","",(MID(AS93,(SEARCH("^^",SUBSTITUTE(AS93," ","^^",LEN(AS93)-LEN(SUBSTITUTE(AS93," ","")))))+1,99)&amp;"_"&amp;LEFT(AS93,FIND(" ",AS93)-1)&amp;"_"&amp;AT93))</f>
        <v/>
      </c>
      <c r="AY93" s="98"/>
      <c r="AZ93" s="98"/>
      <c r="BA93" s="99" t="str">
        <f t="shared" si="235"/>
        <v/>
      </c>
      <c r="BB93" s="100" t="str">
        <f t="shared" si="236"/>
        <v/>
      </c>
      <c r="BC93" s="101" t="str">
        <f t="shared" si="237"/>
        <v/>
      </c>
      <c r="BD93" s="101" t="str">
        <f t="shared" si="238"/>
        <v/>
      </c>
      <c r="BE93" s="102" t="str">
        <f t="shared" si="239"/>
        <v/>
      </c>
      <c r="BF93" s="103" t="str">
        <f t="shared" si="240"/>
        <v/>
      </c>
      <c r="BG93" s="104" t="str">
        <f t="shared" si="241"/>
        <v/>
      </c>
      <c r="BH93" s="105" t="str">
        <f t="shared" si="242"/>
        <v/>
      </c>
      <c r="BI93" s="106" t="str">
        <f t="shared" si="243"/>
        <v/>
      </c>
      <c r="BK93" s="98"/>
      <c r="BL93" s="98"/>
      <c r="BM93" s="99"/>
      <c r="BN93" s="100"/>
      <c r="BO93" s="101"/>
      <c r="BP93" s="101"/>
      <c r="BQ93" s="102"/>
      <c r="BR93" s="103"/>
      <c r="BS93" s="104"/>
      <c r="BT93" s="105"/>
      <c r="BU93" s="106"/>
      <c r="BW93" s="98"/>
      <c r="BX93" s="98"/>
      <c r="BY93" s="99"/>
      <c r="BZ93" s="100"/>
      <c r="CA93" s="101"/>
      <c r="CB93" s="101"/>
      <c r="CC93" s="102"/>
      <c r="CD93" s="103"/>
      <c r="CE93" s="104"/>
      <c r="CF93" s="105"/>
      <c r="CG93" s="106"/>
      <c r="CI93" s="98"/>
      <c r="CJ93" s="98"/>
      <c r="CK93" s="99"/>
      <c r="CL93" s="100"/>
      <c r="CM93" s="101"/>
      <c r="CN93" s="101"/>
      <c r="CO93" s="102"/>
      <c r="CP93" s="103"/>
      <c r="CQ93" s="104"/>
      <c r="CR93" s="105"/>
      <c r="CS93" s="106"/>
      <c r="CU93" s="98"/>
      <c r="CV93" s="98"/>
      <c r="CW93" s="99"/>
      <c r="CX93" s="100"/>
      <c r="CY93" s="101"/>
      <c r="CZ93" s="101"/>
      <c r="DA93" s="102"/>
      <c r="DB93" s="103"/>
      <c r="DC93" s="104"/>
      <c r="DD93" s="105"/>
      <c r="DE93" s="106"/>
      <c r="DG93" s="98"/>
      <c r="DH93" s="98"/>
      <c r="DI93" s="99"/>
      <c r="DJ93" s="100"/>
      <c r="DK93" s="101"/>
      <c r="DL93" s="101"/>
      <c r="DM93" s="102"/>
      <c r="DN93" s="103"/>
      <c r="DO93" s="104"/>
      <c r="DP93" s="105"/>
      <c r="DQ93" s="106"/>
      <c r="DS93" s="98"/>
      <c r="DT93" s="98"/>
      <c r="DU93" s="99"/>
      <c r="DV93" s="100"/>
      <c r="DW93" s="101"/>
      <c r="DX93" s="101"/>
      <c r="DY93" s="102"/>
      <c r="DZ93" s="103"/>
      <c r="EA93" s="104"/>
      <c r="EB93" s="105"/>
      <c r="EC93" s="106"/>
      <c r="EE93" s="98"/>
      <c r="EF93" s="98"/>
      <c r="EG93" s="99"/>
      <c r="EH93" s="100"/>
      <c r="EI93" s="101"/>
      <c r="EJ93" s="101"/>
      <c r="EK93" s="102"/>
      <c r="EL93" s="103"/>
      <c r="EM93" s="104"/>
      <c r="EN93" s="105"/>
      <c r="EO93" s="106"/>
      <c r="EQ93" s="98"/>
      <c r="ER93" s="98"/>
      <c r="ES93" s="99"/>
      <c r="ET93" s="100"/>
      <c r="EU93" s="101"/>
      <c r="EV93" s="101"/>
      <c r="EW93" s="102"/>
      <c r="EX93" s="103"/>
      <c r="EY93" s="104"/>
      <c r="EZ93" s="105"/>
      <c r="FA93" s="106"/>
      <c r="FC93" s="98"/>
      <c r="FD93" s="98"/>
      <c r="FE93" s="99"/>
      <c r="FF93" s="100"/>
      <c r="FG93" s="101"/>
      <c r="FH93" s="101"/>
      <c r="FI93" s="102"/>
      <c r="FJ93" s="103"/>
      <c r="FK93" s="104"/>
      <c r="FL93" s="105"/>
      <c r="FM93" s="106"/>
      <c r="FO93" s="98"/>
      <c r="FP93" s="98"/>
      <c r="FQ93" s="99"/>
      <c r="FR93" s="100"/>
      <c r="FS93" s="101"/>
      <c r="FT93" s="101"/>
      <c r="FU93" s="102"/>
      <c r="FV93" s="103"/>
      <c r="FW93" s="104"/>
      <c r="FX93" s="105"/>
      <c r="FY93" s="106"/>
      <c r="GA93" s="98"/>
      <c r="GB93" s="98"/>
      <c r="GC93" s="99"/>
      <c r="GD93" s="100"/>
      <c r="GE93" s="101"/>
      <c r="GF93" s="101"/>
      <c r="GG93" s="102"/>
      <c r="GH93" s="103"/>
      <c r="GI93" s="104"/>
      <c r="GJ93" s="105"/>
      <c r="GK93" s="106"/>
      <c r="GM93" s="98"/>
      <c r="GN93" s="98"/>
      <c r="GO93" s="99"/>
      <c r="GP93" s="100"/>
      <c r="GQ93" s="101"/>
      <c r="GR93" s="101"/>
      <c r="GS93" s="102"/>
      <c r="GT93" s="103"/>
      <c r="GU93" s="104"/>
      <c r="GV93" s="105"/>
      <c r="GW93" s="106"/>
      <c r="GY93" s="98"/>
      <c r="GZ93" s="98"/>
      <c r="HA93" s="99"/>
      <c r="HB93" s="100"/>
      <c r="HC93" s="101"/>
      <c r="HD93" s="101"/>
      <c r="HE93" s="102"/>
      <c r="HF93" s="103"/>
      <c r="HG93" s="104"/>
      <c r="HH93" s="105"/>
      <c r="HI93" s="106"/>
      <c r="HK93" s="98"/>
      <c r="HL93" s="98"/>
      <c r="HM93" s="99"/>
      <c r="HN93" s="100"/>
      <c r="HO93" s="101"/>
      <c r="HP93" s="101"/>
      <c r="HQ93" s="102"/>
      <c r="HR93" s="103"/>
      <c r="HS93" s="104"/>
      <c r="HT93" s="105"/>
      <c r="HU93" s="106"/>
      <c r="HW93" s="98"/>
      <c r="HX93" s="98"/>
      <c r="HY93" s="99"/>
      <c r="HZ93" s="100"/>
      <c r="IA93" s="101"/>
      <c r="IB93" s="101"/>
      <c r="IC93" s="102"/>
      <c r="ID93" s="103"/>
      <c r="IE93" s="104"/>
      <c r="IF93" s="105"/>
      <c r="IG93" s="106"/>
      <c r="II93" s="98"/>
      <c r="IJ93" s="98"/>
      <c r="IK93" s="99"/>
      <c r="IL93" s="100"/>
      <c r="IM93" s="101"/>
      <c r="IN93" s="101"/>
      <c r="IO93" s="102"/>
      <c r="IP93" s="103"/>
      <c r="IQ93" s="104"/>
      <c r="IR93" s="105"/>
      <c r="IS93" s="106"/>
      <c r="IU93" s="98"/>
      <c r="IV93" s="98"/>
      <c r="IW93" s="99"/>
      <c r="IX93" s="100"/>
      <c r="IY93" s="101"/>
      <c r="IZ93" s="101"/>
      <c r="JA93" s="102"/>
      <c r="JB93" s="103"/>
      <c r="JC93" s="104"/>
      <c r="JD93" s="105"/>
      <c r="JE93" s="106"/>
      <c r="JG93" s="98"/>
      <c r="JH93" s="98"/>
      <c r="JI93" s="99"/>
      <c r="JJ93" s="100"/>
      <c r="JK93" s="101"/>
      <c r="JL93" s="101"/>
      <c r="JM93" s="102"/>
      <c r="JN93" s="103"/>
      <c r="JO93" s="104"/>
      <c r="JP93" s="105"/>
      <c r="JQ93" s="106"/>
      <c r="JS93" s="98"/>
      <c r="JT93" s="98"/>
      <c r="JU93" s="99"/>
      <c r="JV93" s="100"/>
      <c r="JW93" s="101"/>
      <c r="JX93" s="101"/>
      <c r="JY93" s="102"/>
      <c r="JZ93" s="103"/>
      <c r="KA93" s="104"/>
      <c r="KB93" s="105"/>
      <c r="KC93" s="106"/>
      <c r="KE93" s="98"/>
      <c r="KF93" s="98"/>
    </row>
    <row r="94" spans="1:292" ht="13.5" customHeight="1" x14ac:dyDescent="0.25">
      <c r="A94" s="16"/>
      <c r="B94" s="98" t="s">
        <v>937</v>
      </c>
      <c r="C94" s="98"/>
      <c r="E94" s="99">
        <f t="shared" si="663"/>
        <v>42439</v>
      </c>
      <c r="F94" s="100" t="str">
        <f t="shared" si="664"/>
        <v>Kenny I</v>
      </c>
      <c r="G94" s="101">
        <v>41831</v>
      </c>
      <c r="H94" s="101">
        <f>IF(I94="","",E$3)</f>
        <v>42439</v>
      </c>
      <c r="I94" s="102" t="str">
        <f t="shared" si="667"/>
        <v>Paschal Donohoe</v>
      </c>
      <c r="J94" s="103" t="str">
        <f t="shared" si="668"/>
        <v>1974</v>
      </c>
      <c r="K94" s="104" t="str">
        <f t="shared" si="669"/>
        <v>male</v>
      </c>
      <c r="L94" s="105" t="s">
        <v>296</v>
      </c>
      <c r="M94" s="106" t="str">
        <f t="shared" si="671"/>
        <v>Donohoe_Paschal_1974</v>
      </c>
      <c r="O94" s="98"/>
      <c r="P94" s="229" t="s">
        <v>998</v>
      </c>
      <c r="Q94" s="99"/>
      <c r="R94" s="100"/>
      <c r="S94" s="101"/>
      <c r="T94" s="101"/>
      <c r="U94" s="102"/>
      <c r="V94" s="103"/>
      <c r="W94" s="104"/>
      <c r="X94" s="105" t="str">
        <f t="shared" si="656"/>
        <v/>
      </c>
      <c r="Y94" s="106"/>
      <c r="AA94" s="98"/>
      <c r="AB94" s="98"/>
      <c r="AC94" s="99"/>
      <c r="AD94" s="100"/>
      <c r="AE94" s="101"/>
      <c r="AF94" s="101"/>
      <c r="AG94" s="102" t="str">
        <f t="shared" si="657"/>
        <v/>
      </c>
      <c r="AH94" s="103"/>
      <c r="AI94" s="104"/>
      <c r="AJ94" s="105" t="str">
        <f t="shared" si="658"/>
        <v/>
      </c>
      <c r="AK94" s="106" t="str">
        <f t="shared" si="659"/>
        <v/>
      </c>
      <c r="AM94" s="98"/>
      <c r="AN94" s="98"/>
      <c r="AO94" s="99" t="str">
        <f t="shared" si="862"/>
        <v/>
      </c>
      <c r="AP94" s="100" t="str">
        <f t="shared" si="863"/>
        <v/>
      </c>
      <c r="AQ94" s="101" t="str">
        <f t="shared" si="864"/>
        <v/>
      </c>
      <c r="AR94" s="101" t="str">
        <f t="shared" si="865"/>
        <v/>
      </c>
      <c r="AS94" s="102" t="str">
        <f t="shared" si="866"/>
        <v/>
      </c>
      <c r="AT94" s="103" t="str">
        <f t="shared" si="867"/>
        <v/>
      </c>
      <c r="AU94" s="104" t="str">
        <f t="shared" si="868"/>
        <v/>
      </c>
      <c r="AV94" s="105" t="str">
        <f t="shared" si="869"/>
        <v/>
      </c>
      <c r="AW94" s="106" t="str">
        <f t="shared" si="870"/>
        <v/>
      </c>
      <c r="AY94" s="98"/>
      <c r="AZ94" s="98"/>
      <c r="BA94" s="99" t="str">
        <f t="shared" si="235"/>
        <v/>
      </c>
      <c r="BB94" s="100" t="str">
        <f t="shared" si="236"/>
        <v/>
      </c>
      <c r="BC94" s="101" t="str">
        <f t="shared" si="237"/>
        <v/>
      </c>
      <c r="BD94" s="101" t="str">
        <f t="shared" si="238"/>
        <v/>
      </c>
      <c r="BE94" s="102" t="str">
        <f t="shared" si="239"/>
        <v/>
      </c>
      <c r="BF94" s="103" t="str">
        <f t="shared" si="240"/>
        <v/>
      </c>
      <c r="BG94" s="104" t="str">
        <f t="shared" si="241"/>
        <v/>
      </c>
      <c r="BH94" s="105" t="str">
        <f t="shared" si="242"/>
        <v/>
      </c>
      <c r="BI94" s="106" t="str">
        <f t="shared" si="243"/>
        <v/>
      </c>
      <c r="BK94" s="98"/>
      <c r="BL94" s="98"/>
      <c r="BM94" s="99"/>
      <c r="BN94" s="100"/>
      <c r="BO94" s="101"/>
      <c r="BP94" s="101"/>
      <c r="BQ94" s="102"/>
      <c r="BR94" s="103"/>
      <c r="BS94" s="104"/>
      <c r="BT94" s="105"/>
      <c r="BU94" s="106"/>
      <c r="BW94" s="98"/>
      <c r="BX94" s="98"/>
      <c r="BY94" s="99"/>
      <c r="BZ94" s="100"/>
      <c r="CA94" s="101"/>
      <c r="CB94" s="101"/>
      <c r="CC94" s="102"/>
      <c r="CD94" s="103"/>
      <c r="CE94" s="104"/>
      <c r="CF94" s="105"/>
      <c r="CG94" s="106"/>
      <c r="CI94" s="98"/>
      <c r="CJ94" s="98"/>
      <c r="CK94" s="99"/>
      <c r="CL94" s="100"/>
      <c r="CM94" s="101"/>
      <c r="CN94" s="101"/>
      <c r="CO94" s="102"/>
      <c r="CP94" s="103"/>
      <c r="CQ94" s="104"/>
      <c r="CR94" s="105"/>
      <c r="CS94" s="106"/>
      <c r="CU94" s="98"/>
      <c r="CV94" s="98"/>
      <c r="CW94" s="99"/>
      <c r="CX94" s="100"/>
      <c r="CY94" s="101"/>
      <c r="CZ94" s="101"/>
      <c r="DA94" s="102"/>
      <c r="DB94" s="103"/>
      <c r="DC94" s="104"/>
      <c r="DD94" s="105"/>
      <c r="DE94" s="106"/>
      <c r="DG94" s="98"/>
      <c r="DH94" s="98"/>
      <c r="DI94" s="99"/>
      <c r="DJ94" s="100"/>
      <c r="DK94" s="101"/>
      <c r="DL94" s="101"/>
      <c r="DM94" s="102"/>
      <c r="DN94" s="103"/>
      <c r="DO94" s="104"/>
      <c r="DP94" s="105"/>
      <c r="DQ94" s="106"/>
      <c r="DS94" s="98"/>
      <c r="DT94" s="98"/>
      <c r="DU94" s="99"/>
      <c r="DV94" s="100"/>
      <c r="DW94" s="101"/>
      <c r="DX94" s="101"/>
      <c r="DY94" s="102"/>
      <c r="DZ94" s="103"/>
      <c r="EA94" s="104"/>
      <c r="EB94" s="105"/>
      <c r="EC94" s="106"/>
      <c r="EE94" s="98"/>
      <c r="EF94" s="98"/>
      <c r="EG94" s="99"/>
      <c r="EH94" s="100"/>
      <c r="EI94" s="101"/>
      <c r="EJ94" s="101"/>
      <c r="EK94" s="102"/>
      <c r="EL94" s="103"/>
      <c r="EM94" s="104"/>
      <c r="EN94" s="105"/>
      <c r="EO94" s="106"/>
      <c r="EQ94" s="98"/>
      <c r="ER94" s="98"/>
      <c r="ES94" s="99"/>
      <c r="ET94" s="100"/>
      <c r="EU94" s="101"/>
      <c r="EV94" s="101"/>
      <c r="EW94" s="102"/>
      <c r="EX94" s="103"/>
      <c r="EY94" s="104"/>
      <c r="EZ94" s="105"/>
      <c r="FA94" s="106"/>
      <c r="FC94" s="98"/>
      <c r="FD94" s="98"/>
      <c r="FE94" s="99"/>
      <c r="FF94" s="100"/>
      <c r="FG94" s="101"/>
      <c r="FH94" s="101"/>
      <c r="FI94" s="102"/>
      <c r="FJ94" s="103"/>
      <c r="FK94" s="104"/>
      <c r="FL94" s="105"/>
      <c r="FM94" s="106"/>
      <c r="FO94" s="98"/>
      <c r="FP94" s="98"/>
      <c r="FQ94" s="99"/>
      <c r="FR94" s="100"/>
      <c r="FS94" s="101"/>
      <c r="FT94" s="101"/>
      <c r="FU94" s="102"/>
      <c r="FV94" s="103"/>
      <c r="FW94" s="104"/>
      <c r="FX94" s="105"/>
      <c r="FY94" s="106"/>
      <c r="GA94" s="98"/>
      <c r="GB94" s="98"/>
      <c r="GC94" s="99"/>
      <c r="GD94" s="100"/>
      <c r="GE94" s="101"/>
      <c r="GF94" s="101"/>
      <c r="GG94" s="102"/>
      <c r="GH94" s="103"/>
      <c r="GI94" s="104"/>
      <c r="GJ94" s="105"/>
      <c r="GK94" s="106"/>
      <c r="GM94" s="98"/>
      <c r="GN94" s="98"/>
      <c r="GO94" s="99"/>
      <c r="GP94" s="100"/>
      <c r="GQ94" s="101"/>
      <c r="GR94" s="101"/>
      <c r="GS94" s="102"/>
      <c r="GT94" s="103"/>
      <c r="GU94" s="104"/>
      <c r="GV94" s="105"/>
      <c r="GW94" s="106"/>
      <c r="GY94" s="98"/>
      <c r="GZ94" s="98"/>
      <c r="HA94" s="99"/>
      <c r="HB94" s="100"/>
      <c r="HC94" s="101"/>
      <c r="HD94" s="101"/>
      <c r="HE94" s="102"/>
      <c r="HF94" s="103"/>
      <c r="HG94" s="104"/>
      <c r="HH94" s="105"/>
      <c r="HI94" s="106"/>
      <c r="HK94" s="98"/>
      <c r="HL94" s="98"/>
      <c r="HM94" s="99"/>
      <c r="HN94" s="100"/>
      <c r="HO94" s="101"/>
      <c r="HP94" s="101"/>
      <c r="HQ94" s="102"/>
      <c r="HR94" s="103"/>
      <c r="HS94" s="104"/>
      <c r="HT94" s="105"/>
      <c r="HU94" s="106"/>
      <c r="HW94" s="98"/>
      <c r="HX94" s="98"/>
      <c r="HY94" s="99"/>
      <c r="HZ94" s="100"/>
      <c r="IA94" s="101"/>
      <c r="IB94" s="101"/>
      <c r="IC94" s="102"/>
      <c r="ID94" s="103"/>
      <c r="IE94" s="104"/>
      <c r="IF94" s="105"/>
      <c r="IG94" s="106"/>
      <c r="II94" s="98"/>
      <c r="IJ94" s="98"/>
      <c r="IK94" s="99"/>
      <c r="IL94" s="100"/>
      <c r="IM94" s="101"/>
      <c r="IN94" s="101"/>
      <c r="IO94" s="102"/>
      <c r="IP94" s="103"/>
      <c r="IQ94" s="104"/>
      <c r="IR94" s="105"/>
      <c r="IS94" s="106"/>
      <c r="IU94" s="98"/>
      <c r="IV94" s="98"/>
      <c r="IW94" s="99"/>
      <c r="IX94" s="100"/>
      <c r="IY94" s="101"/>
      <c r="IZ94" s="101"/>
      <c r="JA94" s="102"/>
      <c r="JB94" s="103"/>
      <c r="JC94" s="104"/>
      <c r="JD94" s="105"/>
      <c r="JE94" s="106"/>
      <c r="JG94" s="98"/>
      <c r="JH94" s="98"/>
      <c r="JI94" s="99"/>
      <c r="JJ94" s="100"/>
      <c r="JK94" s="101"/>
      <c r="JL94" s="101"/>
      <c r="JM94" s="102"/>
      <c r="JN94" s="103"/>
      <c r="JO94" s="104"/>
      <c r="JP94" s="105"/>
      <c r="JQ94" s="106"/>
      <c r="JS94" s="98"/>
      <c r="JT94" s="98"/>
      <c r="JU94" s="99"/>
      <c r="JV94" s="100"/>
      <c r="JW94" s="101"/>
      <c r="JX94" s="101"/>
      <c r="JY94" s="102"/>
      <c r="JZ94" s="103"/>
      <c r="KA94" s="104"/>
      <c r="KB94" s="105"/>
      <c r="KC94" s="106"/>
      <c r="KE94" s="98"/>
      <c r="KF94" s="98"/>
    </row>
    <row r="95" spans="1:292" ht="13.5" customHeight="1" x14ac:dyDescent="0.25">
      <c r="A95" s="16"/>
      <c r="B95" s="98" t="s">
        <v>1045</v>
      </c>
      <c r="C95" s="98"/>
      <c r="E95" s="99"/>
      <c r="F95" s="100"/>
      <c r="G95" s="101"/>
      <c r="H95" s="101"/>
      <c r="I95" s="102"/>
      <c r="J95" s="103"/>
      <c r="K95" s="104"/>
      <c r="L95" s="105"/>
      <c r="M95" s="106"/>
      <c r="O95" s="98"/>
      <c r="P95" s="229"/>
      <c r="Q95" s="99"/>
      <c r="R95" s="100"/>
      <c r="S95" s="101"/>
      <c r="T95" s="101"/>
      <c r="U95" s="102"/>
      <c r="V95" s="103"/>
      <c r="W95" s="104"/>
      <c r="X95" s="105"/>
      <c r="Y95" s="106"/>
      <c r="AA95" s="98"/>
      <c r="AB95" s="98"/>
      <c r="AC95" s="99"/>
      <c r="AD95" s="100"/>
      <c r="AE95" s="101"/>
      <c r="AF95" s="101"/>
      <c r="AG95" s="102"/>
      <c r="AH95" s="103"/>
      <c r="AI95" s="104"/>
      <c r="AJ95" s="105"/>
      <c r="AK95" s="106"/>
      <c r="AM95" s="98"/>
      <c r="AN95" s="98"/>
      <c r="AO95" s="99">
        <f t="shared" si="862"/>
        <v>44912</v>
      </c>
      <c r="AP95" s="100" t="str">
        <f t="shared" si="863"/>
        <v>Martin I</v>
      </c>
      <c r="AQ95" s="101">
        <f t="shared" si="864"/>
        <v>44009</v>
      </c>
      <c r="AR95" s="101">
        <f t="shared" si="865"/>
        <v>44912</v>
      </c>
      <c r="AS95" s="102" t="str">
        <f t="shared" si="866"/>
        <v>Catherine Martin</v>
      </c>
      <c r="AT95" s="103" t="str">
        <f t="shared" si="867"/>
        <v>1972</v>
      </c>
      <c r="AU95" s="104" t="str">
        <f t="shared" si="868"/>
        <v>female</v>
      </c>
      <c r="AV95" s="105" t="str">
        <f t="shared" si="869"/>
        <v>ie_gp01</v>
      </c>
      <c r="AW95" s="106" t="str">
        <f t="shared" si="870"/>
        <v>Martin_Catherine_1972</v>
      </c>
      <c r="AY95" s="98"/>
      <c r="AZ95" s="98" t="s">
        <v>1046</v>
      </c>
      <c r="BA95" s="99">
        <f t="shared" si="235"/>
        <v>45291</v>
      </c>
      <c r="BB95" s="100" t="str">
        <f t="shared" si="236"/>
        <v>Varadkar II</v>
      </c>
      <c r="BC95" s="101">
        <f t="shared" si="237"/>
        <v>44912</v>
      </c>
      <c r="BD95" s="101">
        <f t="shared" si="238"/>
        <v>45291</v>
      </c>
      <c r="BE95" s="102" t="str">
        <f t="shared" si="239"/>
        <v>Catherine Martin</v>
      </c>
      <c r="BF95" s="103" t="str">
        <f t="shared" si="240"/>
        <v>1972</v>
      </c>
      <c r="BG95" s="104" t="str">
        <f t="shared" si="241"/>
        <v>female</v>
      </c>
      <c r="BH95" s="105" t="str">
        <f t="shared" si="242"/>
        <v>ie_gp01</v>
      </c>
      <c r="BI95" s="106" t="str">
        <f t="shared" si="243"/>
        <v>Martin_Catherine_1972</v>
      </c>
      <c r="BK95" s="98"/>
      <c r="BL95" s="98" t="s">
        <v>1046</v>
      </c>
      <c r="BM95" s="99"/>
      <c r="BN95" s="100"/>
      <c r="BO95" s="101"/>
      <c r="BP95" s="101"/>
      <c r="BQ95" s="102"/>
      <c r="BR95" s="103"/>
      <c r="BS95" s="104"/>
      <c r="BT95" s="105"/>
      <c r="BU95" s="106"/>
      <c r="BW95" s="98"/>
      <c r="BX95" s="98"/>
      <c r="BY95" s="99"/>
      <c r="BZ95" s="100"/>
      <c r="CA95" s="101"/>
      <c r="CB95" s="101"/>
      <c r="CC95" s="102"/>
      <c r="CD95" s="103"/>
      <c r="CE95" s="104"/>
      <c r="CF95" s="105"/>
      <c r="CG95" s="106"/>
      <c r="CI95" s="98"/>
      <c r="CJ95" s="98"/>
      <c r="CK95" s="99"/>
      <c r="CL95" s="100"/>
      <c r="CM95" s="101"/>
      <c r="CN95" s="101"/>
      <c r="CO95" s="102"/>
      <c r="CP95" s="103"/>
      <c r="CQ95" s="104"/>
      <c r="CR95" s="105"/>
      <c r="CS95" s="106"/>
      <c r="CU95" s="98"/>
      <c r="CV95" s="98"/>
      <c r="CW95" s="99"/>
      <c r="CX95" s="100"/>
      <c r="CY95" s="101"/>
      <c r="CZ95" s="101"/>
      <c r="DA95" s="102"/>
      <c r="DB95" s="103"/>
      <c r="DC95" s="104"/>
      <c r="DD95" s="105"/>
      <c r="DE95" s="106"/>
      <c r="DG95" s="98"/>
      <c r="DH95" s="98"/>
      <c r="DI95" s="99"/>
      <c r="DJ95" s="100"/>
      <c r="DK95" s="101"/>
      <c r="DL95" s="101"/>
      <c r="DM95" s="102"/>
      <c r="DN95" s="103"/>
      <c r="DO95" s="104"/>
      <c r="DP95" s="105"/>
      <c r="DQ95" s="106"/>
      <c r="DS95" s="98"/>
      <c r="DT95" s="98"/>
      <c r="DU95" s="99"/>
      <c r="DV95" s="100"/>
      <c r="DW95" s="101"/>
      <c r="DX95" s="101"/>
      <c r="DY95" s="102"/>
      <c r="DZ95" s="103"/>
      <c r="EA95" s="104"/>
      <c r="EB95" s="105"/>
      <c r="EC95" s="106"/>
      <c r="EE95" s="98"/>
      <c r="EF95" s="98"/>
      <c r="EG95" s="99"/>
      <c r="EH95" s="100"/>
      <c r="EI95" s="101"/>
      <c r="EJ95" s="101"/>
      <c r="EK95" s="102"/>
      <c r="EL95" s="103"/>
      <c r="EM95" s="104"/>
      <c r="EN95" s="105"/>
      <c r="EO95" s="106"/>
      <c r="EQ95" s="98"/>
      <c r="ER95" s="98"/>
      <c r="ES95" s="99"/>
      <c r="ET95" s="100"/>
      <c r="EU95" s="101"/>
      <c r="EV95" s="101"/>
      <c r="EW95" s="102"/>
      <c r="EX95" s="103"/>
      <c r="EY95" s="104"/>
      <c r="EZ95" s="105"/>
      <c r="FA95" s="106"/>
      <c r="FC95" s="98"/>
      <c r="FD95" s="98"/>
      <c r="FE95" s="99"/>
      <c r="FF95" s="100"/>
      <c r="FG95" s="101"/>
      <c r="FH95" s="101"/>
      <c r="FI95" s="102"/>
      <c r="FJ95" s="103"/>
      <c r="FK95" s="104"/>
      <c r="FL95" s="105"/>
      <c r="FM95" s="106"/>
      <c r="FO95" s="98"/>
      <c r="FP95" s="98"/>
      <c r="FQ95" s="99"/>
      <c r="FR95" s="100"/>
      <c r="FS95" s="101"/>
      <c r="FT95" s="101"/>
      <c r="FU95" s="102"/>
      <c r="FV95" s="103"/>
      <c r="FW95" s="104"/>
      <c r="FX95" s="105"/>
      <c r="FY95" s="106"/>
      <c r="GA95" s="98"/>
      <c r="GB95" s="98"/>
      <c r="GC95" s="99"/>
      <c r="GD95" s="100"/>
      <c r="GE95" s="101"/>
      <c r="GF95" s="101"/>
      <c r="GG95" s="102"/>
      <c r="GH95" s="103"/>
      <c r="GI95" s="104"/>
      <c r="GJ95" s="105"/>
      <c r="GK95" s="106"/>
      <c r="GM95" s="98"/>
      <c r="GN95" s="98"/>
      <c r="GO95" s="99"/>
      <c r="GP95" s="100"/>
      <c r="GQ95" s="101"/>
      <c r="GR95" s="101"/>
      <c r="GS95" s="102"/>
      <c r="GT95" s="103"/>
      <c r="GU95" s="104"/>
      <c r="GV95" s="105"/>
      <c r="GW95" s="106"/>
      <c r="GY95" s="98"/>
      <c r="GZ95" s="98"/>
      <c r="HA95" s="99"/>
      <c r="HB95" s="100"/>
      <c r="HC95" s="101"/>
      <c r="HD95" s="101"/>
      <c r="HE95" s="102"/>
      <c r="HF95" s="103"/>
      <c r="HG95" s="104"/>
      <c r="HH95" s="105"/>
      <c r="HI95" s="106"/>
      <c r="HK95" s="98"/>
      <c r="HL95" s="98"/>
      <c r="HM95" s="99"/>
      <c r="HN95" s="100"/>
      <c r="HO95" s="101"/>
      <c r="HP95" s="101"/>
      <c r="HQ95" s="102"/>
      <c r="HR95" s="103"/>
      <c r="HS95" s="104"/>
      <c r="HT95" s="105"/>
      <c r="HU95" s="106"/>
      <c r="HW95" s="98"/>
      <c r="HX95" s="98"/>
      <c r="HY95" s="99"/>
      <c r="HZ95" s="100"/>
      <c r="IA95" s="101"/>
      <c r="IB95" s="101"/>
      <c r="IC95" s="102"/>
      <c r="ID95" s="103"/>
      <c r="IE95" s="104"/>
      <c r="IF95" s="105"/>
      <c r="IG95" s="106"/>
      <c r="II95" s="98"/>
      <c r="IJ95" s="98"/>
      <c r="IK95" s="99"/>
      <c r="IL95" s="100"/>
      <c r="IM95" s="101"/>
      <c r="IN95" s="101"/>
      <c r="IO95" s="102"/>
      <c r="IP95" s="103"/>
      <c r="IQ95" s="104"/>
      <c r="IR95" s="105"/>
      <c r="IS95" s="106"/>
      <c r="IU95" s="98"/>
      <c r="IV95" s="98"/>
      <c r="IW95" s="99"/>
      <c r="IX95" s="100"/>
      <c r="IY95" s="101"/>
      <c r="IZ95" s="101"/>
      <c r="JA95" s="102"/>
      <c r="JB95" s="103"/>
      <c r="JC95" s="104"/>
      <c r="JD95" s="105"/>
      <c r="JE95" s="106"/>
      <c r="JG95" s="98"/>
      <c r="JH95" s="98"/>
      <c r="JI95" s="99"/>
      <c r="JJ95" s="100"/>
      <c r="JK95" s="101"/>
      <c r="JL95" s="101"/>
      <c r="JM95" s="102"/>
      <c r="JN95" s="103"/>
      <c r="JO95" s="104"/>
      <c r="JP95" s="105"/>
      <c r="JQ95" s="106"/>
      <c r="JS95" s="98"/>
      <c r="JT95" s="98"/>
      <c r="JU95" s="99"/>
      <c r="JV95" s="100"/>
      <c r="JW95" s="101"/>
      <c r="JX95" s="101"/>
      <c r="JY95" s="102"/>
      <c r="JZ95" s="103"/>
      <c r="KA95" s="104"/>
      <c r="KB95" s="105"/>
      <c r="KC95" s="106"/>
      <c r="KE95" s="98"/>
      <c r="KF95" s="98"/>
    </row>
    <row r="96" spans="1:292" ht="13.5" customHeight="1" x14ac:dyDescent="0.25">
      <c r="A96" s="16"/>
      <c r="B96" s="98" t="s">
        <v>690</v>
      </c>
      <c r="C96" s="98"/>
      <c r="E96" s="99" t="str">
        <f t="shared" si="663"/>
        <v/>
      </c>
      <c r="F96" s="100" t="str">
        <f t="shared" si="664"/>
        <v/>
      </c>
      <c r="G96" s="101" t="str">
        <f>IF(I96="","",E$2)</f>
        <v/>
      </c>
      <c r="H96" s="101" t="str">
        <f>IF(I96="","",E$3)</f>
        <v/>
      </c>
      <c r="I96" s="102" t="str">
        <f t="shared" si="667"/>
        <v/>
      </c>
      <c r="J96" s="103" t="str">
        <f t="shared" si="668"/>
        <v/>
      </c>
      <c r="K96" s="104" t="str">
        <f t="shared" si="669"/>
        <v/>
      </c>
      <c r="L96" s="105" t="str">
        <f>IF(P96="","",IF(ISERROR(MID(P96,FIND("male,",P96)+6,(FIND(")",P96)-(FIND("male,",P96)+6))))=TRUE,"missing/error",MID(P96,FIND("male,",P96)+6,(FIND(")",P96)-(FIND("male,",P96)+6)))))</f>
        <v/>
      </c>
      <c r="M96" s="106" t="str">
        <f t="shared" si="671"/>
        <v/>
      </c>
      <c r="O96" s="98"/>
      <c r="P96" s="98"/>
      <c r="Q96" s="99" t="str">
        <f>IF(U96="","",Q$3)</f>
        <v/>
      </c>
      <c r="R96" s="100" t="str">
        <f>IF(U96="","",Q$1)</f>
        <v/>
      </c>
      <c r="S96" s="101" t="str">
        <f>IF(U96="","",Q$2)</f>
        <v/>
      </c>
      <c r="T96" s="101" t="str">
        <f>IF(U96="","",Q$3)</f>
        <v/>
      </c>
      <c r="U96" s="102" t="str">
        <f>IF(AB96="","",IF(ISNUMBER(SEARCH(":",AB96)),MID(AB96,FIND(":",AB96)+2,FIND("(",AB96)-FIND(":",AB96)-3),LEFT(AB96,FIND("(",AB96)-2)))</f>
        <v/>
      </c>
      <c r="V96" s="103" t="str">
        <f>IF(AB96="","",MID(AB96,FIND("(",AB96)+1,4))</f>
        <v/>
      </c>
      <c r="W96" s="104" t="str">
        <f>IF(ISNUMBER(SEARCH("*female*",AB96)),"female",IF(ISNUMBER(SEARCH("*male*",AB96)),"male",""))</f>
        <v/>
      </c>
      <c r="X96" s="105" t="str">
        <f t="shared" si="656"/>
        <v/>
      </c>
      <c r="Y96" s="106" t="str">
        <f>IF(U96="","",(MID(U96,(SEARCH("^^",SUBSTITUTE(U96," ","^^",LEN(U96)-LEN(SUBSTITUTE(U96," ","")))))+1,99)&amp;"_"&amp;LEFT(U96,FIND(" ",U96)-1)&amp;"_"&amp;V96))</f>
        <v/>
      </c>
      <c r="AA96" s="98"/>
      <c r="AB96" s="98"/>
      <c r="AC96" s="99" t="str">
        <f>IF(AG96="","",AC$3)</f>
        <v/>
      </c>
      <c r="AD96" s="100" t="str">
        <f>IF(AG96="","",AC$1)</f>
        <v/>
      </c>
      <c r="AE96" s="101" t="str">
        <f>IF(AG96="","",AC$2)</f>
        <v/>
      </c>
      <c r="AF96" s="101" t="str">
        <f>IF(AG96="","",AC$3)</f>
        <v/>
      </c>
      <c r="AG96" s="102" t="str">
        <f t="shared" si="657"/>
        <v/>
      </c>
      <c r="AH96" s="103" t="str">
        <f>IF(AN96="","",MID(AN96,FIND("(",AN96)+1,4))</f>
        <v/>
      </c>
      <c r="AI96" s="104" t="str">
        <f>IF(ISNUMBER(SEARCH("*female*",AN96)),"female",IF(ISNUMBER(SEARCH("*male*",AN96)),"male",""))</f>
        <v/>
      </c>
      <c r="AJ96" s="105" t="str">
        <f t="shared" si="658"/>
        <v/>
      </c>
      <c r="AK96" s="106" t="str">
        <f t="shared" si="659"/>
        <v/>
      </c>
      <c r="AM96" s="98"/>
      <c r="AN96" s="98"/>
      <c r="AO96" s="99" t="str">
        <f t="shared" si="862"/>
        <v/>
      </c>
      <c r="AP96" s="100" t="str">
        <f t="shared" si="863"/>
        <v/>
      </c>
      <c r="AQ96" s="101" t="str">
        <f t="shared" si="864"/>
        <v/>
      </c>
      <c r="AR96" s="101" t="str">
        <f t="shared" si="865"/>
        <v/>
      </c>
      <c r="AS96" s="102" t="str">
        <f t="shared" si="866"/>
        <v/>
      </c>
      <c r="AT96" s="103" t="str">
        <f t="shared" si="867"/>
        <v/>
      </c>
      <c r="AU96" s="104" t="str">
        <f t="shared" si="868"/>
        <v/>
      </c>
      <c r="AV96" s="105" t="str">
        <f t="shared" si="869"/>
        <v/>
      </c>
      <c r="AW96" s="106" t="str">
        <f t="shared" si="870"/>
        <v/>
      </c>
      <c r="AY96" s="98"/>
      <c r="AZ96" s="98"/>
      <c r="BA96" s="99" t="str">
        <f t="shared" ref="BA96:BA98" si="871">IF(BE96="","",BA$3)</f>
        <v/>
      </c>
      <c r="BB96" s="100" t="str">
        <f t="shared" ref="BB96:BB98" si="872">IF(BE96="","",BA$1)</f>
        <v/>
      </c>
      <c r="BC96" s="101" t="str">
        <f t="shared" ref="BC96:BC98" si="873">IF(BE96="","",BA$2)</f>
        <v/>
      </c>
      <c r="BD96" s="101" t="str">
        <f t="shared" ref="BD96:BD98" si="874">IF(BE96="","",BA$3)</f>
        <v/>
      </c>
      <c r="BE96" s="102" t="str">
        <f t="shared" ref="BE96:BE98" si="875">IF(BL96="","",IF(ISNUMBER(SEARCH(":",BL96)),MID(BL96,FIND(":",BL96)+2,FIND("(",BL96)-FIND(":",BL96)-3),LEFT(BL96,FIND("(",BL96)-2)))</f>
        <v/>
      </c>
      <c r="BF96" s="103" t="str">
        <f t="shared" ref="BF96:BF98" si="876">IF(BL96="","",MID(BL96,FIND("(",BL96)+1,4))</f>
        <v/>
      </c>
      <c r="BG96" s="104" t="str">
        <f t="shared" ref="BG96:BG98" si="877">IF(ISNUMBER(SEARCH("*female*",BL96)),"female",IF(ISNUMBER(SEARCH("*male*",BL96)),"male",""))</f>
        <v/>
      </c>
      <c r="BH96" s="105" t="str">
        <f t="shared" ref="BH96:BH98" si="878">IF(BL96="","",IF(ISERROR(MID(BL96,FIND("male,",BL96)+6,(FIND(")",BL96)-(FIND("male,",BL96)+6))))=TRUE,"missing/error",MID(BL96,FIND("male,",BL96)+6,(FIND(")",BL96)-(FIND("male,",BL96)+6)))))</f>
        <v/>
      </c>
      <c r="BI96" s="106" t="str">
        <f t="shared" ref="BI96:BI98" si="879">IF(BE96="","",(MID(BE96,(SEARCH("^^",SUBSTITUTE(BE96," ","^^",LEN(BE96)-LEN(SUBSTITUTE(BE96," ","")))))+1,99)&amp;"_"&amp;LEFT(BE96,FIND(" ",BE96)-1)&amp;"_"&amp;BF96))</f>
        <v/>
      </c>
      <c r="BK96" s="98"/>
      <c r="BL96" s="98"/>
      <c r="BM96" s="99" t="str">
        <f>IF(BQ96="","",BM$3)</f>
        <v/>
      </c>
      <c r="BN96" s="100" t="str">
        <f>IF(BQ96="","",BM$1)</f>
        <v/>
      </c>
      <c r="BO96" s="101" t="str">
        <f>IF(BQ96="","",BM$2)</f>
        <v/>
      </c>
      <c r="BP96" s="101" t="str">
        <f>IF(BQ96="","",BM$3)</f>
        <v/>
      </c>
      <c r="BQ96" s="102" t="str">
        <f>IF(BX96="","",IF(ISNUMBER(SEARCH(":",BX96)),MID(BX96,FIND(":",BX96)+2,FIND("(",BX96)-FIND(":",BX96)-3),LEFT(BX96,FIND("(",BX96)-2)))</f>
        <v/>
      </c>
      <c r="BR96" s="103" t="str">
        <f>IF(BX96="","",MID(BX96,FIND("(",BX96)+1,4))</f>
        <v/>
      </c>
      <c r="BS96" s="104" t="str">
        <f>IF(ISNUMBER(SEARCH("*female*",BX96)),"female",IF(ISNUMBER(SEARCH("*male*",BX96)),"male",""))</f>
        <v/>
      </c>
      <c r="BT96" s="105" t="str">
        <f>IF(BX96="","",IF(ISERROR(MID(BX96,FIND("male,",BX96)+6,(FIND(")",BX96)-(FIND("male,",BX96)+6))))=TRUE,"missing/error",MID(BX96,FIND("male,",BX96)+6,(FIND(")",BX96)-(FIND("male,",BX96)+6)))))</f>
        <v/>
      </c>
      <c r="BU96" s="106" t="str">
        <f>IF(BQ96="","",(MID(BQ96,(SEARCH("^^",SUBSTITUTE(BQ96," ","^^",LEN(BQ96)-LEN(SUBSTITUTE(BQ96," ","")))))+1,99)&amp;"_"&amp;LEFT(BQ96,FIND(" ",BQ96)-1)&amp;"_"&amp;BR96))</f>
        <v/>
      </c>
      <c r="BW96" s="98"/>
      <c r="BX96" s="98"/>
      <c r="BY96" s="99" t="str">
        <f>IF(CC96="","",BY$3)</f>
        <v/>
      </c>
      <c r="BZ96" s="100" t="str">
        <f>IF(CC96="","",BY$1)</f>
        <v/>
      </c>
      <c r="CA96" s="101" t="str">
        <f>IF(CC96="","",BY$2)</f>
        <v/>
      </c>
      <c r="CB96" s="101" t="str">
        <f>IF(CC96="","",BY$3)</f>
        <v/>
      </c>
      <c r="CC96" s="102" t="str">
        <f>IF(CJ96="","",IF(ISNUMBER(SEARCH(":",CJ96)),MID(CJ96,FIND(":",CJ96)+2,FIND("(",CJ96)-FIND(":",CJ96)-3),LEFT(CJ96,FIND("(",CJ96)-2)))</f>
        <v/>
      </c>
      <c r="CD96" s="103" t="str">
        <f>IF(CJ96="","",MID(CJ96,FIND("(",CJ96)+1,4))</f>
        <v/>
      </c>
      <c r="CE96" s="104" t="str">
        <f>IF(ISNUMBER(SEARCH("*female*",CJ96)),"female",IF(ISNUMBER(SEARCH("*male*",CJ96)),"male",""))</f>
        <v/>
      </c>
      <c r="CF96" s="105" t="str">
        <f>IF(CJ96="","",IF(ISERROR(MID(CJ96,FIND("male,",CJ96)+6,(FIND(")",CJ96)-(FIND("male,",CJ96)+6))))=TRUE,"missing/error",MID(CJ96,FIND("male,",CJ96)+6,(FIND(")",CJ96)-(FIND("male,",CJ96)+6)))))</f>
        <v/>
      </c>
      <c r="CG96" s="106" t="str">
        <f>IF(CC96="","",(MID(CC96,(SEARCH("^^",SUBSTITUTE(CC96," ","^^",LEN(CC96)-LEN(SUBSTITUTE(CC96," ","")))))+1,99)&amp;"_"&amp;LEFT(CC96,FIND(" ",CC96)-1)&amp;"_"&amp;CD96))</f>
        <v/>
      </c>
      <c r="CI96" s="98"/>
      <c r="CJ96" s="98"/>
      <c r="CK96" s="99" t="str">
        <f>IF(CO96="","",CK$3)</f>
        <v/>
      </c>
      <c r="CL96" s="100" t="str">
        <f>IF(CO96="","",CK$1)</f>
        <v/>
      </c>
      <c r="CM96" s="101" t="str">
        <f>IF(CO96="","",CK$2)</f>
        <v/>
      </c>
      <c r="CN96" s="101" t="str">
        <f>IF(CO96="","",CK$3)</f>
        <v/>
      </c>
      <c r="CO96" s="102" t="str">
        <f>IF(CV96="","",IF(ISNUMBER(SEARCH(":",CV96)),MID(CV96,FIND(":",CV96)+2,FIND("(",CV96)-FIND(":",CV96)-3),LEFT(CV96,FIND("(",CV96)-2)))</f>
        <v/>
      </c>
      <c r="CP96" s="103" t="str">
        <f>IF(CV96="","",MID(CV96,FIND("(",CV96)+1,4))</f>
        <v/>
      </c>
      <c r="CQ96" s="104" t="str">
        <f>IF(ISNUMBER(SEARCH("*female*",CV96)),"female",IF(ISNUMBER(SEARCH("*male*",CV96)),"male",""))</f>
        <v/>
      </c>
      <c r="CR96" s="105" t="str">
        <f>IF(CV96="","",IF(ISERROR(MID(CV96,FIND("male,",CV96)+6,(FIND(")",CV96)-(FIND("male,",CV96)+6))))=TRUE,"missing/error",MID(CV96,FIND("male,",CV96)+6,(FIND(")",CV96)-(FIND("male,",CV96)+6)))))</f>
        <v/>
      </c>
      <c r="CS96" s="106" t="str">
        <f>IF(CO96="","",(MID(CO96,(SEARCH("^^",SUBSTITUTE(CO96," ","^^",LEN(CO96)-LEN(SUBSTITUTE(CO96," ","")))))+1,99)&amp;"_"&amp;LEFT(CO96,FIND(" ",CO96)-1)&amp;"_"&amp;CP96))</f>
        <v/>
      </c>
      <c r="CU96" s="98"/>
      <c r="CV96" s="98"/>
      <c r="CW96" s="99" t="str">
        <f>IF(DA96="","",CW$3)</f>
        <v/>
      </c>
      <c r="CX96" s="100" t="str">
        <f>IF(DA96="","",CW$1)</f>
        <v/>
      </c>
      <c r="CY96" s="101" t="str">
        <f>IF(DA96="","",CW$2)</f>
        <v/>
      </c>
      <c r="CZ96" s="101" t="str">
        <f>IF(DA96="","",CW$3)</f>
        <v/>
      </c>
      <c r="DA96" s="102" t="str">
        <f>IF(DH96="","",IF(ISNUMBER(SEARCH(":",DH96)),MID(DH96,FIND(":",DH96)+2,FIND("(",DH96)-FIND(":",DH96)-3),LEFT(DH96,FIND("(",DH96)-2)))</f>
        <v/>
      </c>
      <c r="DB96" s="103" t="str">
        <f>IF(DH96="","",MID(DH96,FIND("(",DH96)+1,4))</f>
        <v/>
      </c>
      <c r="DC96" s="104" t="str">
        <f>IF(ISNUMBER(SEARCH("*female*",DH96)),"female",IF(ISNUMBER(SEARCH("*male*",DH96)),"male",""))</f>
        <v/>
      </c>
      <c r="DD96" s="105" t="str">
        <f>IF(DH96="","",IF(ISERROR(MID(DH96,FIND("male,",DH96)+6,(FIND(")",DH96)-(FIND("male,",DH96)+6))))=TRUE,"missing/error",MID(DH96,FIND("male,",DH96)+6,(FIND(")",DH96)-(FIND("male,",DH96)+6)))))</f>
        <v/>
      </c>
      <c r="DE96" s="106" t="str">
        <f>IF(DA96="","",(MID(DA96,(SEARCH("^^",SUBSTITUTE(DA96," ","^^",LEN(DA96)-LEN(SUBSTITUTE(DA96," ","")))))+1,99)&amp;"_"&amp;LEFT(DA96,FIND(" ",DA96)-1)&amp;"_"&amp;DB96))</f>
        <v/>
      </c>
      <c r="DG96" s="98"/>
      <c r="DH96" s="98"/>
      <c r="DI96" s="99" t="str">
        <f>IF(DM96="","",DI$3)</f>
        <v/>
      </c>
      <c r="DJ96" s="100" t="str">
        <f>IF(DM96="","",DI$1)</f>
        <v/>
      </c>
      <c r="DK96" s="101" t="str">
        <f>IF(DM96="","",DI$2)</f>
        <v/>
      </c>
      <c r="DL96" s="101" t="str">
        <f>IF(DM96="","",DI$3)</f>
        <v/>
      </c>
      <c r="DM96" s="102" t="str">
        <f>IF(DT96="","",IF(ISNUMBER(SEARCH(":",DT96)),MID(DT96,FIND(":",DT96)+2,FIND("(",DT96)-FIND(":",DT96)-3),LEFT(DT96,FIND("(",DT96)-2)))</f>
        <v/>
      </c>
      <c r="DN96" s="103" t="str">
        <f>IF(DT96="","",MID(DT96,FIND("(",DT96)+1,4))</f>
        <v/>
      </c>
      <c r="DO96" s="104" t="str">
        <f>IF(ISNUMBER(SEARCH("*female*",DT96)),"female",IF(ISNUMBER(SEARCH("*male*",DT96)),"male",""))</f>
        <v/>
      </c>
      <c r="DP96" s="105" t="str">
        <f>IF(DT96="","",IF(ISERROR(MID(DT96,FIND("male,",DT96)+6,(FIND(")",DT96)-(FIND("male,",DT96)+6))))=TRUE,"missing/error",MID(DT96,FIND("male,",DT96)+6,(FIND(")",DT96)-(FIND("male,",DT96)+6)))))</f>
        <v/>
      </c>
      <c r="DQ96" s="106" t="str">
        <f>IF(DM96="","",(MID(DM96,(SEARCH("^^",SUBSTITUTE(DM96," ","^^",LEN(DM96)-LEN(SUBSTITUTE(DM96," ","")))))+1,99)&amp;"_"&amp;LEFT(DM96,FIND(" ",DM96)-1)&amp;"_"&amp;DN96))</f>
        <v/>
      </c>
      <c r="DS96" s="98"/>
      <c r="DT96" s="98"/>
      <c r="DU96" s="99" t="str">
        <f>IF(DY96="","",DU$3)</f>
        <v/>
      </c>
      <c r="DV96" s="100" t="str">
        <f>IF(DY96="","",DU$1)</f>
        <v/>
      </c>
      <c r="DW96" s="101" t="str">
        <f>IF(DY96="","",DU$2)</f>
        <v/>
      </c>
      <c r="DX96" s="101" t="str">
        <f>IF(DY96="","",DU$3)</f>
        <v/>
      </c>
      <c r="DY96" s="102" t="str">
        <f>IF(EF96="","",IF(ISNUMBER(SEARCH(":",EF96)),MID(EF96,FIND(":",EF96)+2,FIND("(",EF96)-FIND(":",EF96)-3),LEFT(EF96,FIND("(",EF96)-2)))</f>
        <v/>
      </c>
      <c r="DZ96" s="103" t="str">
        <f>IF(EF96="","",MID(EF96,FIND("(",EF96)+1,4))</f>
        <v/>
      </c>
      <c r="EA96" s="104" t="str">
        <f>IF(ISNUMBER(SEARCH("*female*",EF96)),"female",IF(ISNUMBER(SEARCH("*male*",EF96)),"male",""))</f>
        <v/>
      </c>
      <c r="EB96" s="105" t="str">
        <f>IF(EF96="","",IF(ISERROR(MID(EF96,FIND("male,",EF96)+6,(FIND(")",EF96)-(FIND("male,",EF96)+6))))=TRUE,"missing/error",MID(EF96,FIND("male,",EF96)+6,(FIND(")",EF96)-(FIND("male,",EF96)+6)))))</f>
        <v/>
      </c>
      <c r="EC96" s="106" t="str">
        <f>IF(DY96="","",(MID(DY96,(SEARCH("^^",SUBSTITUTE(DY96," ","^^",LEN(DY96)-LEN(SUBSTITUTE(DY96," ","")))))+1,99)&amp;"_"&amp;LEFT(DY96,FIND(" ",DY96)-1)&amp;"_"&amp;DZ96))</f>
        <v/>
      </c>
      <c r="EE96" s="98"/>
      <c r="EF96" s="98"/>
      <c r="EG96" s="99" t="str">
        <f>IF(EK96="","",EG$3)</f>
        <v/>
      </c>
      <c r="EH96" s="100" t="str">
        <f>IF(EK96="","",EG$1)</f>
        <v/>
      </c>
      <c r="EI96" s="101" t="str">
        <f>IF(EK96="","",EG$2)</f>
        <v/>
      </c>
      <c r="EJ96" s="101" t="str">
        <f>IF(EK96="","",EG$3)</f>
        <v/>
      </c>
      <c r="EK96" s="102" t="str">
        <f>IF(ER96="","",IF(ISNUMBER(SEARCH(":",ER96)),MID(ER96,FIND(":",ER96)+2,FIND("(",ER96)-FIND(":",ER96)-3),LEFT(ER96,FIND("(",ER96)-2)))</f>
        <v/>
      </c>
      <c r="EL96" s="103" t="str">
        <f>IF(ER96="","",MID(ER96,FIND("(",ER96)+1,4))</f>
        <v/>
      </c>
      <c r="EM96" s="104" t="str">
        <f>IF(ISNUMBER(SEARCH("*female*",ER96)),"female",IF(ISNUMBER(SEARCH("*male*",ER96)),"male",""))</f>
        <v/>
      </c>
      <c r="EN96" s="105" t="str">
        <f>IF(ER96="","",IF(ISERROR(MID(ER96,FIND("male,",ER96)+6,(FIND(")",ER96)-(FIND("male,",ER96)+6))))=TRUE,"missing/error",MID(ER96,FIND("male,",ER96)+6,(FIND(")",ER96)-(FIND("male,",ER96)+6)))))</f>
        <v/>
      </c>
      <c r="EO96" s="106" t="str">
        <f>IF(EK96="","",(MID(EK96,(SEARCH("^^",SUBSTITUTE(EK96," ","^^",LEN(EK96)-LEN(SUBSTITUTE(EK96," ","")))))+1,99)&amp;"_"&amp;LEFT(EK96,FIND(" ",EK96)-1)&amp;"_"&amp;EL96))</f>
        <v/>
      </c>
      <c r="EQ96" s="98"/>
      <c r="ER96" s="98"/>
      <c r="ES96" s="99" t="str">
        <f>IF(EW96="","",ES$3)</f>
        <v/>
      </c>
      <c r="ET96" s="100" t="str">
        <f>IF(EW96="","",ES$1)</f>
        <v/>
      </c>
      <c r="EU96" s="101" t="str">
        <f>IF(EW96="","",ES$2)</f>
        <v/>
      </c>
      <c r="EV96" s="101" t="str">
        <f>IF(EW96="","",ES$3)</f>
        <v/>
      </c>
      <c r="EW96" s="102" t="str">
        <f>IF(FD96="","",IF(ISNUMBER(SEARCH(":",FD96)),MID(FD96,FIND(":",FD96)+2,FIND("(",FD96)-FIND(":",FD96)-3),LEFT(FD96,FIND("(",FD96)-2)))</f>
        <v/>
      </c>
      <c r="EX96" s="103" t="str">
        <f>IF(FD96="","",MID(FD96,FIND("(",FD96)+1,4))</f>
        <v/>
      </c>
      <c r="EY96" s="104" t="str">
        <f>IF(ISNUMBER(SEARCH("*female*",FD96)),"female",IF(ISNUMBER(SEARCH("*male*",FD96)),"male",""))</f>
        <v/>
      </c>
      <c r="EZ96" s="105" t="str">
        <f>IF(FD96="","",IF(ISERROR(MID(FD96,FIND("male,",FD96)+6,(FIND(")",FD96)-(FIND("male,",FD96)+6))))=TRUE,"missing/error",MID(FD96,FIND("male,",FD96)+6,(FIND(")",FD96)-(FIND("male,",FD96)+6)))))</f>
        <v/>
      </c>
      <c r="FA96" s="106" t="str">
        <f>IF(EW96="","",(MID(EW96,(SEARCH("^^",SUBSTITUTE(EW96," ","^^",LEN(EW96)-LEN(SUBSTITUTE(EW96," ","")))))+1,99)&amp;"_"&amp;LEFT(EW96,FIND(" ",EW96)-1)&amp;"_"&amp;EX96))</f>
        <v/>
      </c>
      <c r="FC96" s="98"/>
      <c r="FD96" s="98"/>
      <c r="FE96" s="99" t="str">
        <f>IF(FI96="","",FE$3)</f>
        <v/>
      </c>
      <c r="FF96" s="100" t="str">
        <f>IF(FI96="","",FE$1)</f>
        <v/>
      </c>
      <c r="FG96" s="101" t="str">
        <f>IF(FI96="","",FE$2)</f>
        <v/>
      </c>
      <c r="FH96" s="101" t="str">
        <f>IF(FI96="","",FE$3)</f>
        <v/>
      </c>
      <c r="FI96" s="102" t="str">
        <f>IF(FP96="","",IF(ISNUMBER(SEARCH(":",FP96)),MID(FP96,FIND(":",FP96)+2,FIND("(",FP96)-FIND(":",FP96)-3),LEFT(FP96,FIND("(",FP96)-2)))</f>
        <v/>
      </c>
      <c r="FJ96" s="103" t="str">
        <f>IF(FP96="","",MID(FP96,FIND("(",FP96)+1,4))</f>
        <v/>
      </c>
      <c r="FK96" s="104" t="str">
        <f>IF(ISNUMBER(SEARCH("*female*",FP96)),"female",IF(ISNUMBER(SEARCH("*male*",FP96)),"male",""))</f>
        <v/>
      </c>
      <c r="FL96" s="105" t="str">
        <f>IF(FP96="","",IF(ISERROR(MID(FP96,FIND("male,",FP96)+6,(FIND(")",FP96)-(FIND("male,",FP96)+6))))=TRUE,"missing/error",MID(FP96,FIND("male,",FP96)+6,(FIND(")",FP96)-(FIND("male,",FP96)+6)))))</f>
        <v/>
      </c>
      <c r="FM96" s="106" t="str">
        <f>IF(FI96="","",(MID(FI96,(SEARCH("^^",SUBSTITUTE(FI96," ","^^",LEN(FI96)-LEN(SUBSTITUTE(FI96," ","")))))+1,99)&amp;"_"&amp;LEFT(FI96,FIND(" ",FI96)-1)&amp;"_"&amp;FJ96))</f>
        <v/>
      </c>
      <c r="FO96" s="98"/>
      <c r="FP96" s="98"/>
      <c r="FQ96" s="99" t="str">
        <f>IF(FU96="","",#REF!)</f>
        <v/>
      </c>
      <c r="FR96" s="100" t="str">
        <f>IF(FU96="","",FQ$1)</f>
        <v/>
      </c>
      <c r="FS96" s="101" t="str">
        <f>IF(FU96="","",FQ$2)</f>
        <v/>
      </c>
      <c r="FT96" s="101" t="str">
        <f>IF(FU96="","",FQ$3)</f>
        <v/>
      </c>
      <c r="FU96" s="102" t="str">
        <f>IF(GB96="","",IF(ISNUMBER(SEARCH(":",GB96)),MID(GB96,FIND(":",GB96)+2,FIND("(",GB96)-FIND(":",GB96)-3),LEFT(GB96,FIND("(",GB96)-2)))</f>
        <v/>
      </c>
      <c r="FV96" s="103" t="str">
        <f>IF(GB96="","",MID(GB96,FIND("(",GB96)+1,4))</f>
        <v/>
      </c>
      <c r="FW96" s="104" t="str">
        <f>IF(ISNUMBER(SEARCH("*female*",GB96)),"female",IF(ISNUMBER(SEARCH("*male*",GB96)),"male",""))</f>
        <v/>
      </c>
      <c r="FX96" s="105" t="str">
        <f>IF(GB96="","",IF(ISERROR(MID(GB96,FIND("male,",GB96)+6,(FIND(")",GB96)-(FIND("male,",GB96)+6))))=TRUE,"missing/error",MID(GB96,FIND("male,",GB96)+6,(FIND(")",GB96)-(FIND("male,",GB96)+6)))))</f>
        <v/>
      </c>
      <c r="FY96" s="106" t="str">
        <f>IF(FU96="","",(MID(FU96,(SEARCH("^^",SUBSTITUTE(FU96," ","^^",LEN(FU96)-LEN(SUBSTITUTE(FU96," ","")))))+1,99)&amp;"_"&amp;LEFT(FU96,FIND(" ",FU96)-1)&amp;"_"&amp;FV96))</f>
        <v/>
      </c>
      <c r="GA96" s="98"/>
      <c r="GB96" s="98"/>
      <c r="GC96" s="99" t="str">
        <f>IF(GG96="","",GC$3)</f>
        <v/>
      </c>
      <c r="GD96" s="100" t="str">
        <f>IF(GG96="","",GC$1)</f>
        <v/>
      </c>
      <c r="GE96" s="101" t="str">
        <f>IF(GG96="","",GC$2)</f>
        <v/>
      </c>
      <c r="GF96" s="101" t="str">
        <f>IF(GG96="","",GC$3)</f>
        <v/>
      </c>
      <c r="GG96" s="102" t="str">
        <f>IF(GN96="","",IF(ISNUMBER(SEARCH(":",GN96)),MID(GN96,FIND(":",GN96)+2,FIND("(",GN96)-FIND(":",GN96)-3),LEFT(GN96,FIND("(",GN96)-2)))</f>
        <v/>
      </c>
      <c r="GH96" s="103" t="str">
        <f>IF(GN96="","",MID(GN96,FIND("(",GN96)+1,4))</f>
        <v/>
      </c>
      <c r="GI96" s="104" t="str">
        <f>IF(ISNUMBER(SEARCH("*female*",GN96)),"female",IF(ISNUMBER(SEARCH("*male*",GN96)),"male",""))</f>
        <v/>
      </c>
      <c r="GJ96" s="105" t="str">
        <f>IF(GN96="","",IF(ISERROR(MID(GN96,FIND("male,",GN96)+6,(FIND(")",GN96)-(FIND("male,",GN96)+6))))=TRUE,"missing/error",MID(GN96,FIND("male,",GN96)+6,(FIND(")",GN96)-(FIND("male,",GN96)+6)))))</f>
        <v/>
      </c>
      <c r="GK96" s="106" t="str">
        <f>IF(GG96="","",(MID(GG96,(SEARCH("^^",SUBSTITUTE(GG96," ","^^",LEN(GG96)-LEN(SUBSTITUTE(GG96," ","")))))+1,99)&amp;"_"&amp;LEFT(GG96,FIND(" ",GG96)-1)&amp;"_"&amp;GH96))</f>
        <v/>
      </c>
      <c r="GM96" s="98"/>
      <c r="GN96" s="98"/>
      <c r="GO96" s="99" t="str">
        <f>IF(GS96="","",GO$3)</f>
        <v/>
      </c>
      <c r="GP96" s="100" t="str">
        <f>IF(GS96="","",GO$1)</f>
        <v/>
      </c>
      <c r="GQ96" s="101" t="str">
        <f>IF(GS96="","",GO$2)</f>
        <v/>
      </c>
      <c r="GR96" s="101" t="str">
        <f>IF(GS96="","",GO$3)</f>
        <v/>
      </c>
      <c r="GS96" s="102" t="str">
        <f>IF(GZ96="","",IF(ISNUMBER(SEARCH(":",GZ96)),MID(GZ96,FIND(":",GZ96)+2,FIND("(",GZ96)-FIND(":",GZ96)-3),LEFT(GZ96,FIND("(",GZ96)-2)))</f>
        <v/>
      </c>
      <c r="GT96" s="103" t="str">
        <f>IF(GZ96="","",MID(GZ96,FIND("(",GZ96)+1,4))</f>
        <v/>
      </c>
      <c r="GU96" s="104" t="str">
        <f>IF(ISNUMBER(SEARCH("*female*",GZ96)),"female",IF(ISNUMBER(SEARCH("*male*",GZ96)),"male",""))</f>
        <v/>
      </c>
      <c r="GV96" s="105" t="str">
        <f>IF(GZ96="","",IF(ISERROR(MID(GZ96,FIND("male,",GZ96)+6,(FIND(")",GZ96)-(FIND("male,",GZ96)+6))))=TRUE,"missing/error",MID(GZ96,FIND("male,",GZ96)+6,(FIND(")",GZ96)-(FIND("male,",GZ96)+6)))))</f>
        <v/>
      </c>
      <c r="GW96" s="106" t="str">
        <f>IF(GS96="","",(MID(GS96,(SEARCH("^^",SUBSTITUTE(GS96," ","^^",LEN(GS96)-LEN(SUBSTITUTE(GS96," ","")))))+1,99)&amp;"_"&amp;LEFT(GS96,FIND(" ",GS96)-1)&amp;"_"&amp;GT96))</f>
        <v/>
      </c>
      <c r="GY96" s="98"/>
      <c r="GZ96" s="98"/>
      <c r="HA96" s="99" t="str">
        <f>IF(HE96="","",HA$3)</f>
        <v/>
      </c>
      <c r="HB96" s="100" t="str">
        <f>IF(HE96="","",HA$1)</f>
        <v/>
      </c>
      <c r="HC96" s="101" t="str">
        <f>IF(HE96="","",HA$2)</f>
        <v/>
      </c>
      <c r="HD96" s="101" t="str">
        <f>IF(HE96="","",HA$3)</f>
        <v/>
      </c>
      <c r="HE96" s="102" t="str">
        <f>IF(HL96="","",IF(ISNUMBER(SEARCH(":",HL96)),MID(HL96,FIND(":",HL96)+2,FIND("(",HL96)-FIND(":",HL96)-3),LEFT(HL96,FIND("(",HL96)-2)))</f>
        <v/>
      </c>
      <c r="HF96" s="103" t="str">
        <f>IF(HL96="","",MID(HL96,FIND("(",HL96)+1,4))</f>
        <v/>
      </c>
      <c r="HG96" s="104" t="str">
        <f>IF(ISNUMBER(SEARCH("*female*",HL96)),"female",IF(ISNUMBER(SEARCH("*male*",HL96)),"male",""))</f>
        <v/>
      </c>
      <c r="HH96" s="105" t="str">
        <f>IF(HL96="","",IF(ISERROR(MID(HL96,FIND("male,",HL96)+6,(FIND(")",HL96)-(FIND("male,",HL96)+6))))=TRUE,"missing/error",MID(HL96,FIND("male,",HL96)+6,(FIND(")",HL96)-(FIND("male,",HL96)+6)))))</f>
        <v/>
      </c>
      <c r="HI96" s="106" t="str">
        <f>IF(HE96="","",(MID(HE96,(SEARCH("^^",SUBSTITUTE(HE96," ","^^",LEN(HE96)-LEN(SUBSTITUTE(HE96," ","")))))+1,99)&amp;"_"&amp;LEFT(HE96,FIND(" ",HE96)-1)&amp;"_"&amp;HF96))</f>
        <v/>
      </c>
      <c r="HK96" s="98"/>
      <c r="HL96" s="98"/>
      <c r="HM96" s="99" t="str">
        <f>IF(HQ96="","",HM$3)</f>
        <v/>
      </c>
      <c r="HN96" s="100" t="str">
        <f>IF(HQ96="","",HM$1)</f>
        <v/>
      </c>
      <c r="HO96" s="101" t="str">
        <f>IF(HQ96="","",HM$2)</f>
        <v/>
      </c>
      <c r="HP96" s="101" t="str">
        <f>IF(HQ96="","",HM$3)</f>
        <v/>
      </c>
      <c r="HQ96" s="102" t="str">
        <f>IF(HX96="","",IF(ISNUMBER(SEARCH(":",HX96)),MID(HX96,FIND(":",HX96)+2,FIND("(",HX96)-FIND(":",HX96)-3),LEFT(HX96,FIND("(",HX96)-2)))</f>
        <v/>
      </c>
      <c r="HR96" s="103" t="str">
        <f>IF(HX96="","",MID(HX96,FIND("(",HX96)+1,4))</f>
        <v/>
      </c>
      <c r="HS96" s="104" t="str">
        <f>IF(ISNUMBER(SEARCH("*female*",HX96)),"female",IF(ISNUMBER(SEARCH("*male*",HX96)),"male",""))</f>
        <v/>
      </c>
      <c r="HT96" s="105" t="str">
        <f>IF(HX96="","",IF(ISERROR(MID(HX96,FIND("male,",HX96)+6,(FIND(")",HX96)-(FIND("male,",HX96)+6))))=TRUE,"missing/error",MID(HX96,FIND("male,",HX96)+6,(FIND(")",HX96)-(FIND("male,",HX96)+6)))))</f>
        <v/>
      </c>
      <c r="HU96" s="106" t="str">
        <f>IF(HQ96="","",(MID(HQ96,(SEARCH("^^",SUBSTITUTE(HQ96," ","^^",LEN(HQ96)-LEN(SUBSTITUTE(HQ96," ","")))))+1,99)&amp;"_"&amp;LEFT(HQ96,FIND(" ",HQ96)-1)&amp;"_"&amp;HR96))</f>
        <v/>
      </c>
      <c r="HW96" s="98"/>
      <c r="HX96" s="98"/>
      <c r="HY96" s="99" t="str">
        <f>IF(IC96="","",HY$3)</f>
        <v/>
      </c>
      <c r="HZ96" s="100" t="str">
        <f>IF(IC96="","",HY$1)</f>
        <v/>
      </c>
      <c r="IA96" s="101" t="str">
        <f>IF(IC96="","",HY$2)</f>
        <v/>
      </c>
      <c r="IB96" s="101" t="str">
        <f>IF(IC96="","",HY$3)</f>
        <v/>
      </c>
      <c r="IC96" s="102" t="str">
        <f>IF(IJ96="","",IF(ISNUMBER(SEARCH(":",IJ96)),MID(IJ96,FIND(":",IJ96)+2,FIND("(",IJ96)-FIND(":",IJ96)-3),LEFT(IJ96,FIND("(",IJ96)-2)))</f>
        <v/>
      </c>
      <c r="ID96" s="103" t="str">
        <f>IF(IJ96="","",MID(IJ96,FIND("(",IJ96)+1,4))</f>
        <v/>
      </c>
      <c r="IE96" s="104" t="str">
        <f>IF(ISNUMBER(SEARCH("*female*",IJ96)),"female",IF(ISNUMBER(SEARCH("*male*",IJ96)),"male",""))</f>
        <v/>
      </c>
      <c r="IF96" s="105" t="str">
        <f>IF(IJ96="","",IF(ISERROR(MID(IJ96,FIND("male,",IJ96)+6,(FIND(")",IJ96)-(FIND("male,",IJ96)+6))))=TRUE,"missing/error",MID(IJ96,FIND("male,",IJ96)+6,(FIND(")",IJ96)-(FIND("male,",IJ96)+6)))))</f>
        <v/>
      </c>
      <c r="IG96" s="106" t="str">
        <f>IF(IC96="","",(MID(IC96,(SEARCH("^^",SUBSTITUTE(IC96," ","^^",LEN(IC96)-LEN(SUBSTITUTE(IC96," ","")))))+1,99)&amp;"_"&amp;LEFT(IC96,FIND(" ",IC96)-1)&amp;"_"&amp;ID96))</f>
        <v/>
      </c>
      <c r="II96" s="98"/>
      <c r="IJ96" s="98"/>
      <c r="IK96" s="99" t="str">
        <f>IF(IO96="","",IK$3)</f>
        <v/>
      </c>
      <c r="IL96" s="100" t="str">
        <f>IF(IO96="","",IK$1)</f>
        <v/>
      </c>
      <c r="IM96" s="101" t="str">
        <f>IF(IO96="","",IK$2)</f>
        <v/>
      </c>
      <c r="IN96" s="101" t="str">
        <f>IF(IO96="","",IK$3)</f>
        <v/>
      </c>
      <c r="IO96" s="102" t="str">
        <f>IF(IV96="","",IF(ISNUMBER(SEARCH(":",IV96)),MID(IV96,FIND(":",IV96)+2,FIND("(",IV96)-FIND(":",IV96)-3),LEFT(IV96,FIND("(",IV96)-2)))</f>
        <v/>
      </c>
      <c r="IP96" s="103" t="str">
        <f>IF(IV96="","",MID(IV96,FIND("(",IV96)+1,4))</f>
        <v/>
      </c>
      <c r="IQ96" s="104" t="str">
        <f>IF(ISNUMBER(SEARCH("*female*",IV96)),"female",IF(ISNUMBER(SEARCH("*male*",IV96)),"male",""))</f>
        <v/>
      </c>
      <c r="IR96" s="105" t="str">
        <f>IF(IV96="","",IF(ISERROR(MID(IV96,FIND("male,",IV96)+6,(FIND(")",IV96)-(FIND("male,",IV96)+6))))=TRUE,"missing/error",MID(IV96,FIND("male,",IV96)+6,(FIND(")",IV96)-(FIND("male,",IV96)+6)))))</f>
        <v/>
      </c>
      <c r="IS96" s="106" t="str">
        <f>IF(IO96="","",(MID(IO96,(SEARCH("^^",SUBSTITUTE(IO96," ","^^",LEN(IO96)-LEN(SUBSTITUTE(IO96," ","")))))+1,99)&amp;"_"&amp;LEFT(IO96,FIND(" ",IO96)-1)&amp;"_"&amp;IP96))</f>
        <v/>
      </c>
      <c r="IU96" s="98"/>
      <c r="IV96" s="98"/>
      <c r="IW96" s="99" t="str">
        <f>IF(JA96="","",IW$3)</f>
        <v/>
      </c>
      <c r="IX96" s="100" t="str">
        <f>IF(JA96="","",IW$1)</f>
        <v/>
      </c>
      <c r="IY96" s="101" t="str">
        <f>IF(JA96="","",IW$2)</f>
        <v/>
      </c>
      <c r="IZ96" s="101" t="str">
        <f>IF(JA96="","",IW$3)</f>
        <v/>
      </c>
      <c r="JA96" s="102" t="str">
        <f>IF(JH96="","",IF(ISNUMBER(SEARCH(":",JH96)),MID(JH96,FIND(":",JH96)+2,FIND("(",JH96)-FIND(":",JH96)-3),LEFT(JH96,FIND("(",JH96)-2)))</f>
        <v/>
      </c>
      <c r="JB96" s="103" t="str">
        <f>IF(JH96="","",MID(JH96,FIND("(",JH96)+1,4))</f>
        <v/>
      </c>
      <c r="JC96" s="104" t="str">
        <f>IF(ISNUMBER(SEARCH("*female*",JH96)),"female",IF(ISNUMBER(SEARCH("*male*",JH96)),"male",""))</f>
        <v/>
      </c>
      <c r="JD96" s="105" t="str">
        <f>IF(JH96="","",IF(ISERROR(MID(JH96,FIND("male,",JH96)+6,(FIND(")",JH96)-(FIND("male,",JH96)+6))))=TRUE,"missing/error",MID(JH96,FIND("male,",JH96)+6,(FIND(")",JH96)-(FIND("male,",JH96)+6)))))</f>
        <v/>
      </c>
      <c r="JE96" s="106" t="str">
        <f>IF(JA96="","",(MID(JA96,(SEARCH("^^",SUBSTITUTE(JA96," ","^^",LEN(JA96)-LEN(SUBSTITUTE(JA96," ","")))))+1,99)&amp;"_"&amp;LEFT(JA96,FIND(" ",JA96)-1)&amp;"_"&amp;JB96))</f>
        <v/>
      </c>
      <c r="JG96" s="98"/>
      <c r="JH96" s="98"/>
      <c r="JI96" s="99" t="str">
        <f>IF(JM96="","",JI$3)</f>
        <v/>
      </c>
      <c r="JJ96" s="100" t="str">
        <f>IF(JM96="","",JI$1)</f>
        <v/>
      </c>
      <c r="JK96" s="101" t="str">
        <f>IF(JM96="","",JI$2)</f>
        <v/>
      </c>
      <c r="JL96" s="101" t="str">
        <f>IF(JM96="","",JI$3)</f>
        <v/>
      </c>
      <c r="JM96" s="102" t="str">
        <f>IF(JT96="","",IF(ISNUMBER(SEARCH(":",JT96)),MID(JT96,FIND(":",JT96)+2,FIND("(",JT96)-FIND(":",JT96)-3),LEFT(JT96,FIND("(",JT96)-2)))</f>
        <v/>
      </c>
      <c r="JN96" s="103" t="str">
        <f>IF(JT96="","",MID(JT96,FIND("(",JT96)+1,4))</f>
        <v/>
      </c>
      <c r="JO96" s="104" t="str">
        <f>IF(ISNUMBER(SEARCH("*female*",JT96)),"female",IF(ISNUMBER(SEARCH("*male*",JT96)),"male",""))</f>
        <v/>
      </c>
      <c r="JP96" s="105" t="str">
        <f>IF(JT96="","",IF(ISERROR(MID(JT96,FIND("male,",JT96)+6,(FIND(")",JT96)-(FIND("male,",JT96)+6))))=TRUE,"missing/error",MID(JT96,FIND("male,",JT96)+6,(FIND(")",JT96)-(FIND("male,",JT96)+6)))))</f>
        <v/>
      </c>
      <c r="JQ96" s="106" t="str">
        <f>IF(JM96="","",(MID(JM96,(SEARCH("^^",SUBSTITUTE(JM96," ","^^",LEN(JM96)-LEN(SUBSTITUTE(JM96," ","")))))+1,99)&amp;"_"&amp;LEFT(JM96,FIND(" ",JM96)-1)&amp;"_"&amp;JN96))</f>
        <v/>
      </c>
      <c r="JS96" s="98"/>
      <c r="JT96" s="98"/>
      <c r="JU96" s="99" t="str">
        <f>IF(JY96="","",JU$3)</f>
        <v/>
      </c>
      <c r="JV96" s="100" t="str">
        <f>IF(JY96="","",JU$1)</f>
        <v/>
      </c>
      <c r="JW96" s="101" t="str">
        <f>IF(JY96="","",JU$2)</f>
        <v/>
      </c>
      <c r="JX96" s="101" t="str">
        <f>IF(JY96="","",JU$3)</f>
        <v/>
      </c>
      <c r="JY96" s="102" t="str">
        <f>IF(KF96="","",IF(ISNUMBER(SEARCH(":",KF96)),MID(KF96,FIND(":",KF96)+2,FIND("(",KF96)-FIND(":",KF96)-3),LEFT(KF96,FIND("(",KF96)-2)))</f>
        <v/>
      </c>
      <c r="JZ96" s="103" t="str">
        <f>IF(KF96="","",MID(KF96,FIND("(",KF96)+1,4))</f>
        <v/>
      </c>
      <c r="KA96" s="104" t="str">
        <f>IF(ISNUMBER(SEARCH("*female*",KF96)),"female",IF(ISNUMBER(SEARCH("*male*",KF96)),"male",""))</f>
        <v/>
      </c>
      <c r="KB96" s="105" t="str">
        <f>IF(KF96="","",IF(ISERROR(MID(KF96,FIND("male,",KF96)+6,(FIND(")",KF96)-(FIND("male,",KF96)+6))))=TRUE,"missing/error",MID(KF96,FIND("male,",KF96)+6,(FIND(")",KF96)-(FIND("male,",KF96)+6)))))</f>
        <v/>
      </c>
      <c r="KC96" s="106" t="str">
        <f>IF(JY96="","",(MID(JY96,(SEARCH("^^",SUBSTITUTE(JY96," ","^^",LEN(JY96)-LEN(SUBSTITUTE(JY96," ","")))))+1,99)&amp;"_"&amp;LEFT(JY96,FIND(" ",JY96)-1)&amp;"_"&amp;JZ96))</f>
        <v/>
      </c>
      <c r="KE96" s="98"/>
      <c r="KF96" s="98"/>
    </row>
    <row r="97" spans="1:292" ht="13.5" customHeight="1" x14ac:dyDescent="0.25">
      <c r="A97" s="16"/>
      <c r="B97" s="2" t="s">
        <v>697</v>
      </c>
      <c r="E97" s="99">
        <f t="shared" si="663"/>
        <v>42439</v>
      </c>
      <c r="F97" s="100" t="str">
        <f t="shared" si="664"/>
        <v>Kenny I</v>
      </c>
      <c r="G97" s="101">
        <f>IF(I97="","",E$2)</f>
        <v>40611</v>
      </c>
      <c r="H97" s="101">
        <f>IF(I97="","",E$3)</f>
        <v>42439</v>
      </c>
      <c r="I97" s="102" t="str">
        <f t="shared" si="667"/>
        <v>Richard Bruton</v>
      </c>
      <c r="J97" s="103" t="str">
        <f t="shared" si="668"/>
        <v>1953</v>
      </c>
      <c r="K97" s="104" t="str">
        <f t="shared" si="669"/>
        <v>male</v>
      </c>
      <c r="L97" s="105" t="str">
        <f>IF(P97="","",IF(ISERROR(MID(P97,FIND("male,",P97)+6,(FIND(")",P97)-(FIND("male,",P97)+6))))=TRUE,"missing/error",MID(P97,FIND("male,",P97)+6,(FIND(")",P97)-(FIND("male,",P97)+6)))))</f>
        <v>ie_fg01</v>
      </c>
      <c r="M97" s="106" t="str">
        <f t="shared" si="671"/>
        <v>Bruton_Richard_1953</v>
      </c>
      <c r="O97" s="98"/>
      <c r="P97" s="98" t="s">
        <v>726</v>
      </c>
      <c r="Q97" s="99">
        <f>IF(U97="","",Q$3)</f>
        <v>42900</v>
      </c>
      <c r="R97" s="100" t="str">
        <f>IF(U97="","",Q$1)</f>
        <v>Kenny II</v>
      </c>
      <c r="S97" s="101">
        <f>IF(U97="","",Q$2)</f>
        <v>42496</v>
      </c>
      <c r="T97" s="101">
        <f>IF(U97="","",Q$3)</f>
        <v>42900</v>
      </c>
      <c r="U97" s="102" t="str">
        <f>IF(AB97="","",IF(ISNUMBER(SEARCH(":",AB97)),MID(AB97,FIND(":",AB97)+2,FIND("(",AB97)-FIND(":",AB97)-3),LEFT(AB97,FIND("(",AB97)-2)))</f>
        <v>Mary Mitchell-O'Connor</v>
      </c>
      <c r="V97" s="103" t="str">
        <f>IF(AB97="","",MID(AB97,FIND("(",AB97)+1,4))</f>
        <v>1959</v>
      </c>
      <c r="W97" s="104" t="str">
        <f>IF(ISNUMBER(SEARCH("*female*",AB97)),"female",IF(ISNUMBER(SEARCH("*male*",AB97)),"male",""))</f>
        <v>female</v>
      </c>
      <c r="X97" s="105" t="str">
        <f t="shared" si="656"/>
        <v>ie_fg01</v>
      </c>
      <c r="Y97" s="106" t="str">
        <f>IF(U97="","",(MID(U97,(SEARCH("^^",SUBSTITUTE(U97," ","^^",LEN(U97)-LEN(SUBSTITUTE(U97," ","")))))+1,99)&amp;"_"&amp;LEFT(U97,FIND(" ",U97)-1)&amp;"_"&amp;V97))</f>
        <v>Mitchell-O'Connor_Mary_1959</v>
      </c>
      <c r="AA97" s="98"/>
      <c r="AB97" s="98" t="s">
        <v>1004</v>
      </c>
      <c r="AC97" s="99" t="str">
        <f>IF(AG97="","",AC$3)</f>
        <v/>
      </c>
      <c r="AD97" s="100" t="str">
        <f>IF(AG97="","",AC$1)</f>
        <v/>
      </c>
      <c r="AE97" s="101" t="str">
        <f>IF(AG97="","",AC$2)</f>
        <v/>
      </c>
      <c r="AF97" s="101" t="str">
        <f>IF(AG97="","",AC$3)</f>
        <v/>
      </c>
      <c r="AG97" s="102" t="str">
        <f t="shared" si="657"/>
        <v/>
      </c>
      <c r="AH97" s="103" t="str">
        <f>IF(AN97="","",MID(AN97,FIND("(",AN97)+1,4))</f>
        <v/>
      </c>
      <c r="AI97" s="104" t="str">
        <f>IF(ISNUMBER(SEARCH("*female*",AN97)),"female",IF(ISNUMBER(SEARCH("*male*",AN97)),"male",""))</f>
        <v/>
      </c>
      <c r="AJ97" s="105" t="str">
        <f t="shared" si="658"/>
        <v/>
      </c>
      <c r="AK97" s="106" t="str">
        <f t="shared" si="659"/>
        <v/>
      </c>
      <c r="AM97" s="98"/>
      <c r="AN97" s="98"/>
      <c r="AO97" s="99" t="str">
        <f t="shared" si="660"/>
        <v/>
      </c>
      <c r="AP97" s="100" t="str">
        <f>IF(AS97="","",AO$1)</f>
        <v/>
      </c>
      <c r="AQ97" s="101" t="str">
        <f t="shared" si="661"/>
        <v/>
      </c>
      <c r="AR97" s="101" t="str">
        <f t="shared" si="662"/>
        <v/>
      </c>
      <c r="AS97" s="102" t="str">
        <f>IF(AZ97="","",IF(ISNUMBER(SEARCH(":",AZ97)),MID(AZ97,FIND(":",AZ97)+2,FIND("(",AZ97)-FIND(":",AZ97)-3),LEFT(AZ97,FIND("(",AZ97)-2)))</f>
        <v/>
      </c>
      <c r="AT97" s="103" t="str">
        <f>IF(AZ97="","",MID(AZ97,FIND("(",AZ97)+1,4))</f>
        <v/>
      </c>
      <c r="AU97" s="104" t="str">
        <f>IF(ISNUMBER(SEARCH("*female*",AZ97)),"female",IF(ISNUMBER(SEARCH("*male*",AZ97)),"male",""))</f>
        <v/>
      </c>
      <c r="AV97" s="105" t="str">
        <f>IF(AZ97="","",IF(ISERROR(MID(AZ97,FIND("male,",AZ97)+6,(FIND(")",AZ97)-(FIND("male,",AZ97)+6))))=TRUE,"missing/error",MID(AZ97,FIND("male,",AZ97)+6,(FIND(")",AZ97)-(FIND("male,",AZ97)+6)))))</f>
        <v/>
      </c>
      <c r="AW97" s="106" t="str">
        <f>IF(AS97="","",(MID(AS97,(SEARCH("^^",SUBSTITUTE(AS97," ","^^",LEN(AS97)-LEN(SUBSTITUTE(AS97," ","")))))+1,99)&amp;"_"&amp;LEFT(AS97,FIND(" ",AS97)-1)&amp;"_"&amp;AT97))</f>
        <v/>
      </c>
      <c r="AY97" s="98"/>
      <c r="AZ97" s="98"/>
      <c r="BA97" s="99" t="str">
        <f t="shared" si="871"/>
        <v/>
      </c>
      <c r="BB97" s="100" t="str">
        <f t="shared" si="872"/>
        <v/>
      </c>
      <c r="BC97" s="101" t="str">
        <f t="shared" si="873"/>
        <v/>
      </c>
      <c r="BD97" s="101" t="str">
        <f t="shared" si="874"/>
        <v/>
      </c>
      <c r="BE97" s="102" t="str">
        <f t="shared" si="875"/>
        <v/>
      </c>
      <c r="BF97" s="103" t="str">
        <f t="shared" si="876"/>
        <v/>
      </c>
      <c r="BG97" s="104" t="str">
        <f t="shared" si="877"/>
        <v/>
      </c>
      <c r="BH97" s="105" t="str">
        <f t="shared" si="878"/>
        <v/>
      </c>
      <c r="BI97" s="106" t="str">
        <f t="shared" si="879"/>
        <v/>
      </c>
      <c r="BK97" s="98"/>
      <c r="BL97" s="98"/>
      <c r="BM97" s="99" t="str">
        <f>IF(BQ97="","",BM$3)</f>
        <v/>
      </c>
      <c r="BN97" s="100" t="str">
        <f>IF(BQ97="","",BM$1)</f>
        <v/>
      </c>
      <c r="BO97" s="101" t="str">
        <f>IF(BQ97="","",BM$2)</f>
        <v/>
      </c>
      <c r="BP97" s="101" t="str">
        <f>IF(BQ97="","",BM$3)</f>
        <v/>
      </c>
      <c r="BQ97" s="102" t="str">
        <f>IF(BX97="","",IF(ISNUMBER(SEARCH(":",BX97)),MID(BX97,FIND(":",BX97)+2,FIND("(",BX97)-FIND(":",BX97)-3),LEFT(BX97,FIND("(",BX97)-2)))</f>
        <v/>
      </c>
      <c r="BR97" s="103" t="str">
        <f>IF(BX97="","",MID(BX97,FIND("(",BX97)+1,4))</f>
        <v/>
      </c>
      <c r="BS97" s="104" t="str">
        <f>IF(ISNUMBER(SEARCH("*female*",BX97)),"female",IF(ISNUMBER(SEARCH("*male*",BX97)),"male",""))</f>
        <v/>
      </c>
      <c r="BT97" s="105" t="str">
        <f>IF(BX97="","",IF(ISERROR(MID(BX97,FIND("male,",BX97)+6,(FIND(")",BX97)-(FIND("male,",BX97)+6))))=TRUE,"missing/error",MID(BX97,FIND("male,",BX97)+6,(FIND(")",BX97)-(FIND("male,",BX97)+6)))))</f>
        <v/>
      </c>
      <c r="BU97" s="106" t="str">
        <f>IF(BQ97="","",(MID(BQ97,(SEARCH("^^",SUBSTITUTE(BQ97," ","^^",LEN(BQ97)-LEN(SUBSTITUTE(BQ97," ","")))))+1,99)&amp;"_"&amp;LEFT(BQ97,FIND(" ",BQ97)-1)&amp;"_"&amp;BR97))</f>
        <v/>
      </c>
      <c r="BW97" s="98"/>
      <c r="BX97" s="98"/>
      <c r="BY97" s="99" t="str">
        <f>IF(CC97="","",BY$3)</f>
        <v/>
      </c>
      <c r="BZ97" s="100" t="str">
        <f>IF(CC97="","",BY$1)</f>
        <v/>
      </c>
      <c r="CA97" s="101" t="str">
        <f>IF(CC97="","",BY$2)</f>
        <v/>
      </c>
      <c r="CB97" s="101" t="str">
        <f>IF(CC97="","",BY$3)</f>
        <v/>
      </c>
      <c r="CC97" s="102" t="str">
        <f>IF(CJ97="","",IF(ISNUMBER(SEARCH(":",CJ97)),MID(CJ97,FIND(":",CJ97)+2,FIND("(",CJ97)-FIND(":",CJ97)-3),LEFT(CJ97,FIND("(",CJ97)-2)))</f>
        <v/>
      </c>
      <c r="CD97" s="103" t="str">
        <f>IF(CJ97="","",MID(CJ97,FIND("(",CJ97)+1,4))</f>
        <v/>
      </c>
      <c r="CE97" s="104" t="str">
        <f>IF(ISNUMBER(SEARCH("*female*",CJ97)),"female",IF(ISNUMBER(SEARCH("*male*",CJ97)),"male",""))</f>
        <v/>
      </c>
      <c r="CF97" s="105" t="str">
        <f>IF(CJ97="","",IF(ISERROR(MID(CJ97,FIND("male,",CJ97)+6,(FIND(")",CJ97)-(FIND("male,",CJ97)+6))))=TRUE,"missing/error",MID(CJ97,FIND("male,",CJ97)+6,(FIND(")",CJ97)-(FIND("male,",CJ97)+6)))))</f>
        <v/>
      </c>
      <c r="CG97" s="106" t="str">
        <f>IF(CC97="","",(MID(CC97,(SEARCH("^^",SUBSTITUTE(CC97," ","^^",LEN(CC97)-LEN(SUBSTITUTE(CC97," ","")))))+1,99)&amp;"_"&amp;LEFT(CC97,FIND(" ",CC97)-1)&amp;"_"&amp;CD97))</f>
        <v/>
      </c>
      <c r="CI97" s="98"/>
      <c r="CJ97" s="98"/>
      <c r="CK97" s="99" t="str">
        <f>IF(CO97="","",CK$3)</f>
        <v/>
      </c>
      <c r="CL97" s="100" t="str">
        <f>IF(CO97="","",CK$1)</f>
        <v/>
      </c>
      <c r="CM97" s="101" t="str">
        <f>IF(CO97="","",CK$2)</f>
        <v/>
      </c>
      <c r="CN97" s="101" t="str">
        <f>IF(CO97="","",CK$3)</f>
        <v/>
      </c>
      <c r="CO97" s="102" t="str">
        <f>IF(CV97="","",IF(ISNUMBER(SEARCH(":",CV97)),MID(CV97,FIND(":",CV97)+2,FIND("(",CV97)-FIND(":",CV97)-3),LEFT(CV97,FIND("(",CV97)-2)))</f>
        <v/>
      </c>
      <c r="CP97" s="103" t="str">
        <f>IF(CV97="","",MID(CV97,FIND("(",CV97)+1,4))</f>
        <v/>
      </c>
      <c r="CQ97" s="104" t="str">
        <f>IF(ISNUMBER(SEARCH("*female*",CV97)),"female",IF(ISNUMBER(SEARCH("*male*",CV97)),"male",""))</f>
        <v/>
      </c>
      <c r="CR97" s="105" t="str">
        <f>IF(CV97="","",IF(ISERROR(MID(CV97,FIND("male,",CV97)+6,(FIND(")",CV97)-(FIND("male,",CV97)+6))))=TRUE,"missing/error",MID(CV97,FIND("male,",CV97)+6,(FIND(")",CV97)-(FIND("male,",CV97)+6)))))</f>
        <v/>
      </c>
      <c r="CS97" s="106" t="str">
        <f>IF(CO97="","",(MID(CO97,(SEARCH("^^",SUBSTITUTE(CO97," ","^^",LEN(CO97)-LEN(SUBSTITUTE(CO97," ","")))))+1,99)&amp;"_"&amp;LEFT(CO97,FIND(" ",CO97)-1)&amp;"_"&amp;CP97))</f>
        <v/>
      </c>
      <c r="CU97" s="98"/>
      <c r="CV97" s="98"/>
      <c r="CW97" s="99" t="str">
        <f>IF(DA97="","",CW$3)</f>
        <v/>
      </c>
      <c r="CX97" s="100" t="str">
        <f>IF(DA97="","",CW$1)</f>
        <v/>
      </c>
      <c r="CY97" s="101" t="str">
        <f>IF(DA97="","",CW$2)</f>
        <v/>
      </c>
      <c r="CZ97" s="101" t="str">
        <f>IF(DA97="","",CW$3)</f>
        <v/>
      </c>
      <c r="DA97" s="102" t="str">
        <f>IF(DH97="","",IF(ISNUMBER(SEARCH(":",DH97)),MID(DH97,FIND(":",DH97)+2,FIND("(",DH97)-FIND(":",DH97)-3),LEFT(DH97,FIND("(",DH97)-2)))</f>
        <v/>
      </c>
      <c r="DB97" s="103" t="str">
        <f>IF(DH97="","",MID(DH97,FIND("(",DH97)+1,4))</f>
        <v/>
      </c>
      <c r="DC97" s="104" t="str">
        <f>IF(ISNUMBER(SEARCH("*female*",DH97)),"female",IF(ISNUMBER(SEARCH("*male*",DH97)),"male",""))</f>
        <v/>
      </c>
      <c r="DD97" s="105" t="str">
        <f>IF(DH97="","",IF(ISERROR(MID(DH97,FIND("male,",DH97)+6,(FIND(")",DH97)-(FIND("male,",DH97)+6))))=TRUE,"missing/error",MID(DH97,FIND("male,",DH97)+6,(FIND(")",DH97)-(FIND("male,",DH97)+6)))))</f>
        <v/>
      </c>
      <c r="DE97" s="106" t="str">
        <f>IF(DA97="","",(MID(DA97,(SEARCH("^^",SUBSTITUTE(DA97," ","^^",LEN(DA97)-LEN(SUBSTITUTE(DA97," ","")))))+1,99)&amp;"_"&amp;LEFT(DA97,FIND(" ",DA97)-1)&amp;"_"&amp;DB97))</f>
        <v/>
      </c>
      <c r="DG97" s="98"/>
      <c r="DH97" s="98"/>
      <c r="DI97" s="99" t="str">
        <f>IF(DM97="","",DI$3)</f>
        <v/>
      </c>
      <c r="DJ97" s="100" t="str">
        <f>IF(DM97="","",DI$1)</f>
        <v/>
      </c>
      <c r="DK97" s="101" t="str">
        <f>IF(DM97="","",DI$2)</f>
        <v/>
      </c>
      <c r="DL97" s="101" t="str">
        <f>IF(DM97="","",DI$3)</f>
        <v/>
      </c>
      <c r="DM97" s="102" t="str">
        <f>IF(DT97="","",IF(ISNUMBER(SEARCH(":",DT97)),MID(DT97,FIND(":",DT97)+2,FIND("(",DT97)-FIND(":",DT97)-3),LEFT(DT97,FIND("(",DT97)-2)))</f>
        <v/>
      </c>
      <c r="DN97" s="103" t="str">
        <f>IF(DT97="","",MID(DT97,FIND("(",DT97)+1,4))</f>
        <v/>
      </c>
      <c r="DO97" s="104" t="str">
        <f>IF(ISNUMBER(SEARCH("*female*",DT97)),"female",IF(ISNUMBER(SEARCH("*male*",DT97)),"male",""))</f>
        <v/>
      </c>
      <c r="DP97" s="105" t="str">
        <f>IF(DT97="","",IF(ISERROR(MID(DT97,FIND("male,",DT97)+6,(FIND(")",DT97)-(FIND("male,",DT97)+6))))=TRUE,"missing/error",MID(DT97,FIND("male,",DT97)+6,(FIND(")",DT97)-(FIND("male,",DT97)+6)))))</f>
        <v/>
      </c>
      <c r="DQ97" s="106" t="str">
        <f>IF(DM97="","",(MID(DM97,(SEARCH("^^",SUBSTITUTE(DM97," ","^^",LEN(DM97)-LEN(SUBSTITUTE(DM97," ","")))))+1,99)&amp;"_"&amp;LEFT(DM97,FIND(" ",DM97)-1)&amp;"_"&amp;DN97))</f>
        <v/>
      </c>
      <c r="DS97" s="98"/>
      <c r="DT97" s="98"/>
      <c r="DU97" s="99" t="str">
        <f>IF(DY97="","",DU$3)</f>
        <v/>
      </c>
      <c r="DV97" s="100" t="str">
        <f>IF(DY97="","",DU$1)</f>
        <v/>
      </c>
      <c r="DW97" s="101" t="str">
        <f>IF(DY97="","",DU$2)</f>
        <v/>
      </c>
      <c r="DX97" s="101" t="str">
        <f>IF(DY97="","",DU$3)</f>
        <v/>
      </c>
      <c r="DY97" s="102" t="str">
        <f>IF(EF97="","",IF(ISNUMBER(SEARCH(":",EF97)),MID(EF97,FIND(":",EF97)+2,FIND("(",EF97)-FIND(":",EF97)-3),LEFT(EF97,FIND("(",EF97)-2)))</f>
        <v/>
      </c>
      <c r="DZ97" s="103" t="str">
        <f>IF(EF97="","",MID(EF97,FIND("(",EF97)+1,4))</f>
        <v/>
      </c>
      <c r="EA97" s="104" t="str">
        <f>IF(ISNUMBER(SEARCH("*female*",EF97)),"female",IF(ISNUMBER(SEARCH("*male*",EF97)),"male",""))</f>
        <v/>
      </c>
      <c r="EB97" s="105" t="str">
        <f>IF(EF97="","",IF(ISERROR(MID(EF97,FIND("male,",EF97)+6,(FIND(")",EF97)-(FIND("male,",EF97)+6))))=TRUE,"missing/error",MID(EF97,FIND("male,",EF97)+6,(FIND(")",EF97)-(FIND("male,",EF97)+6)))))</f>
        <v/>
      </c>
      <c r="EC97" s="106" t="str">
        <f>IF(DY97="","",(MID(DY97,(SEARCH("^^",SUBSTITUTE(DY97," ","^^",LEN(DY97)-LEN(SUBSTITUTE(DY97," ","")))))+1,99)&amp;"_"&amp;LEFT(DY97,FIND(" ",DY97)-1)&amp;"_"&amp;DZ97))</f>
        <v/>
      </c>
      <c r="EE97" s="98"/>
      <c r="EF97" s="98"/>
      <c r="EG97" s="99" t="str">
        <f>IF(EK97="","",EG$3)</f>
        <v/>
      </c>
      <c r="EH97" s="100" t="str">
        <f>IF(EK97="","",EG$1)</f>
        <v/>
      </c>
      <c r="EI97" s="101" t="str">
        <f>IF(EK97="","",EG$2)</f>
        <v/>
      </c>
      <c r="EJ97" s="101" t="str">
        <f>IF(EK97="","",EG$3)</f>
        <v/>
      </c>
      <c r="EK97" s="102" t="str">
        <f>IF(ER97="","",IF(ISNUMBER(SEARCH(":",ER97)),MID(ER97,FIND(":",ER97)+2,FIND("(",ER97)-FIND(":",ER97)-3),LEFT(ER97,FIND("(",ER97)-2)))</f>
        <v/>
      </c>
      <c r="EL97" s="103" t="str">
        <f>IF(ER97="","",MID(ER97,FIND("(",ER97)+1,4))</f>
        <v/>
      </c>
      <c r="EM97" s="104" t="str">
        <f>IF(ISNUMBER(SEARCH("*female*",ER97)),"female",IF(ISNUMBER(SEARCH("*male*",ER97)),"male",""))</f>
        <v/>
      </c>
      <c r="EN97" s="105" t="str">
        <f>IF(ER97="","",IF(ISERROR(MID(ER97,FIND("male,",ER97)+6,(FIND(")",ER97)-(FIND("male,",ER97)+6))))=TRUE,"missing/error",MID(ER97,FIND("male,",ER97)+6,(FIND(")",ER97)-(FIND("male,",ER97)+6)))))</f>
        <v/>
      </c>
      <c r="EO97" s="106" t="str">
        <f>IF(EK97="","",(MID(EK97,(SEARCH("^^",SUBSTITUTE(EK97," ","^^",LEN(EK97)-LEN(SUBSTITUTE(EK97," ","")))))+1,99)&amp;"_"&amp;LEFT(EK97,FIND(" ",EK97)-1)&amp;"_"&amp;EL97))</f>
        <v/>
      </c>
      <c r="EQ97" s="98"/>
      <c r="ER97" s="98"/>
      <c r="ES97" s="99" t="str">
        <f>IF(EW97="","",ES$3)</f>
        <v/>
      </c>
      <c r="ET97" s="100" t="str">
        <f>IF(EW97="","",ES$1)</f>
        <v/>
      </c>
      <c r="EU97" s="101" t="str">
        <f>IF(EW97="","",ES$2)</f>
        <v/>
      </c>
      <c r="EV97" s="101" t="str">
        <f>IF(EW97="","",ES$3)</f>
        <v/>
      </c>
      <c r="EW97" s="102" t="str">
        <f>IF(FD97="","",IF(ISNUMBER(SEARCH(":",FD97)),MID(FD97,FIND(":",FD97)+2,FIND("(",FD97)-FIND(":",FD97)-3),LEFT(FD97,FIND("(",FD97)-2)))</f>
        <v/>
      </c>
      <c r="EX97" s="103" t="str">
        <f>IF(FD97="","",MID(FD97,FIND("(",FD97)+1,4))</f>
        <v/>
      </c>
      <c r="EY97" s="104" t="str">
        <f>IF(ISNUMBER(SEARCH("*female*",FD97)),"female",IF(ISNUMBER(SEARCH("*male*",FD97)),"male",""))</f>
        <v/>
      </c>
      <c r="EZ97" s="105" t="str">
        <f>IF(FD97="","",IF(ISERROR(MID(FD97,FIND("male,",FD97)+6,(FIND(")",FD97)-(FIND("male,",FD97)+6))))=TRUE,"missing/error",MID(FD97,FIND("male,",FD97)+6,(FIND(")",FD97)-(FIND("male,",FD97)+6)))))</f>
        <v/>
      </c>
      <c r="FA97" s="106" t="str">
        <f>IF(EW97="","",(MID(EW97,(SEARCH("^^",SUBSTITUTE(EW97," ","^^",LEN(EW97)-LEN(SUBSTITUTE(EW97," ","")))))+1,99)&amp;"_"&amp;LEFT(EW97,FIND(" ",EW97)-1)&amp;"_"&amp;EX97))</f>
        <v/>
      </c>
      <c r="FC97" s="98"/>
      <c r="FD97" s="98"/>
      <c r="FE97" s="99" t="str">
        <f>IF(FI97="","",FE$3)</f>
        <v/>
      </c>
      <c r="FF97" s="100" t="str">
        <f>IF(FI97="","",FE$1)</f>
        <v/>
      </c>
      <c r="FG97" s="101" t="str">
        <f>IF(FI97="","",FE$2)</f>
        <v/>
      </c>
      <c r="FH97" s="101" t="str">
        <f>IF(FI97="","",FE$3)</f>
        <v/>
      </c>
      <c r="FI97" s="102" t="str">
        <f>IF(FP97="","",IF(ISNUMBER(SEARCH(":",FP97)),MID(FP97,FIND(":",FP97)+2,FIND("(",FP97)-FIND(":",FP97)-3),LEFT(FP97,FIND("(",FP97)-2)))</f>
        <v/>
      </c>
      <c r="FJ97" s="103" t="str">
        <f>IF(FP97="","",MID(FP97,FIND("(",FP97)+1,4))</f>
        <v/>
      </c>
      <c r="FK97" s="104" t="str">
        <f>IF(ISNUMBER(SEARCH("*female*",FP97)),"female",IF(ISNUMBER(SEARCH("*male*",FP97)),"male",""))</f>
        <v/>
      </c>
      <c r="FL97" s="105" t="str">
        <f>IF(FP97="","",IF(ISERROR(MID(FP97,FIND("male,",FP97)+6,(FIND(")",FP97)-(FIND("male,",FP97)+6))))=TRUE,"missing/error",MID(FP97,FIND("male,",FP97)+6,(FIND(")",FP97)-(FIND("male,",FP97)+6)))))</f>
        <v/>
      </c>
      <c r="FM97" s="106" t="str">
        <f>IF(FI97="","",(MID(FI97,(SEARCH("^^",SUBSTITUTE(FI97," ","^^",LEN(FI97)-LEN(SUBSTITUTE(FI97," ","")))))+1,99)&amp;"_"&amp;LEFT(FI97,FIND(" ",FI97)-1)&amp;"_"&amp;FJ97))</f>
        <v/>
      </c>
      <c r="FO97" s="98"/>
      <c r="FP97" s="98"/>
      <c r="FQ97" s="99" t="str">
        <f>IF(FU97="","",#REF!)</f>
        <v/>
      </c>
      <c r="FR97" s="100" t="str">
        <f>IF(FU97="","",FQ$1)</f>
        <v/>
      </c>
      <c r="FS97" s="101" t="str">
        <f>IF(FU97="","",FQ$2)</f>
        <v/>
      </c>
      <c r="FT97" s="101" t="str">
        <f>IF(FU97="","",FQ$3)</f>
        <v/>
      </c>
      <c r="FU97" s="102" t="str">
        <f>IF(GB97="","",IF(ISNUMBER(SEARCH(":",GB97)),MID(GB97,FIND(":",GB97)+2,FIND("(",GB97)-FIND(":",GB97)-3),LEFT(GB97,FIND("(",GB97)-2)))</f>
        <v/>
      </c>
      <c r="FV97" s="103" t="str">
        <f>IF(GB97="","",MID(GB97,FIND("(",GB97)+1,4))</f>
        <v/>
      </c>
      <c r="FW97" s="104" t="str">
        <f>IF(ISNUMBER(SEARCH("*female*",GB97)),"female",IF(ISNUMBER(SEARCH("*male*",GB97)),"male",""))</f>
        <v/>
      </c>
      <c r="FX97" s="105" t="str">
        <f>IF(GB97="","",IF(ISERROR(MID(GB97,FIND("male,",GB97)+6,(FIND(")",GB97)-(FIND("male,",GB97)+6))))=TRUE,"missing/error",MID(GB97,FIND("male,",GB97)+6,(FIND(")",GB97)-(FIND("male,",GB97)+6)))))</f>
        <v/>
      </c>
      <c r="FY97" s="106" t="str">
        <f>IF(FU97="","",(MID(FU97,(SEARCH("^^",SUBSTITUTE(FU97," ","^^",LEN(FU97)-LEN(SUBSTITUTE(FU97," ","")))))+1,99)&amp;"_"&amp;LEFT(FU97,FIND(" ",FU97)-1)&amp;"_"&amp;FV97))</f>
        <v/>
      </c>
      <c r="GA97" s="98"/>
      <c r="GB97" s="98"/>
      <c r="GC97" s="99" t="str">
        <f>IF(GG97="","",GC$3)</f>
        <v/>
      </c>
      <c r="GD97" s="100" t="str">
        <f>IF(GG97="","",GC$1)</f>
        <v/>
      </c>
      <c r="GE97" s="101" t="str">
        <f>IF(GG97="","",GC$2)</f>
        <v/>
      </c>
      <c r="GF97" s="101" t="str">
        <f>IF(GG97="","",GC$3)</f>
        <v/>
      </c>
      <c r="GG97" s="102" t="str">
        <f>IF(GN97="","",IF(ISNUMBER(SEARCH(":",GN97)),MID(GN97,FIND(":",GN97)+2,FIND("(",GN97)-FIND(":",GN97)-3),LEFT(GN97,FIND("(",GN97)-2)))</f>
        <v/>
      </c>
      <c r="GH97" s="103" t="str">
        <f>IF(GN97="","",MID(GN97,FIND("(",GN97)+1,4))</f>
        <v/>
      </c>
      <c r="GI97" s="104" t="str">
        <f>IF(ISNUMBER(SEARCH("*female*",GN97)),"female",IF(ISNUMBER(SEARCH("*male*",GN97)),"male",""))</f>
        <v/>
      </c>
      <c r="GJ97" s="105" t="str">
        <f>IF(GN97="","",IF(ISERROR(MID(GN97,FIND("male,",GN97)+6,(FIND(")",GN97)-(FIND("male,",GN97)+6))))=TRUE,"missing/error",MID(GN97,FIND("male,",GN97)+6,(FIND(")",GN97)-(FIND("male,",GN97)+6)))))</f>
        <v/>
      </c>
      <c r="GK97" s="106" t="str">
        <f>IF(GG97="","",(MID(GG97,(SEARCH("^^",SUBSTITUTE(GG97," ","^^",LEN(GG97)-LEN(SUBSTITUTE(GG97," ","")))))+1,99)&amp;"_"&amp;LEFT(GG97,FIND(" ",GG97)-1)&amp;"_"&amp;GH97))</f>
        <v/>
      </c>
      <c r="GM97" s="98"/>
      <c r="GN97" s="98"/>
      <c r="GO97" s="99" t="str">
        <f>IF(GS97="","",GO$3)</f>
        <v/>
      </c>
      <c r="GP97" s="100" t="str">
        <f>IF(GS97="","",GO$1)</f>
        <v/>
      </c>
      <c r="GQ97" s="101" t="str">
        <f>IF(GS97="","",GO$2)</f>
        <v/>
      </c>
      <c r="GR97" s="101" t="str">
        <f>IF(GS97="","",GO$3)</f>
        <v/>
      </c>
      <c r="GS97" s="102" t="str">
        <f>IF(GZ97="","",IF(ISNUMBER(SEARCH(":",GZ97)),MID(GZ97,FIND(":",GZ97)+2,FIND("(",GZ97)-FIND(":",GZ97)-3),LEFT(GZ97,FIND("(",GZ97)-2)))</f>
        <v/>
      </c>
      <c r="GT97" s="103" t="str">
        <f>IF(GZ97="","",MID(GZ97,FIND("(",GZ97)+1,4))</f>
        <v/>
      </c>
      <c r="GU97" s="104" t="str">
        <f>IF(ISNUMBER(SEARCH("*female*",GZ97)),"female",IF(ISNUMBER(SEARCH("*male*",GZ97)),"male",""))</f>
        <v/>
      </c>
      <c r="GV97" s="105" t="str">
        <f>IF(GZ97="","",IF(ISERROR(MID(GZ97,FIND("male,",GZ97)+6,(FIND(")",GZ97)-(FIND("male,",GZ97)+6))))=TRUE,"missing/error",MID(GZ97,FIND("male,",GZ97)+6,(FIND(")",GZ97)-(FIND("male,",GZ97)+6)))))</f>
        <v/>
      </c>
      <c r="GW97" s="106" t="str">
        <f>IF(GS97="","",(MID(GS97,(SEARCH("^^",SUBSTITUTE(GS97," ","^^",LEN(GS97)-LEN(SUBSTITUTE(GS97," ","")))))+1,99)&amp;"_"&amp;LEFT(GS97,FIND(" ",GS97)-1)&amp;"_"&amp;GT97))</f>
        <v/>
      </c>
      <c r="GY97" s="98"/>
      <c r="GZ97" s="98"/>
      <c r="HA97" s="99" t="str">
        <f>IF(HE97="","",HA$3)</f>
        <v/>
      </c>
      <c r="HB97" s="100" t="str">
        <f>IF(HE97="","",HA$1)</f>
        <v/>
      </c>
      <c r="HC97" s="101" t="str">
        <f>IF(HE97="","",HA$2)</f>
        <v/>
      </c>
      <c r="HD97" s="101" t="str">
        <f>IF(HE97="","",HA$3)</f>
        <v/>
      </c>
      <c r="HE97" s="102" t="str">
        <f>IF(HL97="","",IF(ISNUMBER(SEARCH(":",HL97)),MID(HL97,FIND(":",HL97)+2,FIND("(",HL97)-FIND(":",HL97)-3),LEFT(HL97,FIND("(",HL97)-2)))</f>
        <v/>
      </c>
      <c r="HF97" s="103" t="str">
        <f>IF(HL97="","",MID(HL97,FIND("(",HL97)+1,4))</f>
        <v/>
      </c>
      <c r="HG97" s="104" t="str">
        <f>IF(ISNUMBER(SEARCH("*female*",HL97)),"female",IF(ISNUMBER(SEARCH("*male*",HL97)),"male",""))</f>
        <v/>
      </c>
      <c r="HH97" s="105" t="str">
        <f>IF(HL97="","",IF(ISERROR(MID(HL97,FIND("male,",HL97)+6,(FIND(")",HL97)-(FIND("male,",HL97)+6))))=TRUE,"missing/error",MID(HL97,FIND("male,",HL97)+6,(FIND(")",HL97)-(FIND("male,",HL97)+6)))))</f>
        <v/>
      </c>
      <c r="HI97" s="106" t="str">
        <f>IF(HE97="","",(MID(HE97,(SEARCH("^^",SUBSTITUTE(HE97," ","^^",LEN(HE97)-LEN(SUBSTITUTE(HE97," ","")))))+1,99)&amp;"_"&amp;LEFT(HE97,FIND(" ",HE97)-1)&amp;"_"&amp;HF97))</f>
        <v/>
      </c>
      <c r="HK97" s="98"/>
      <c r="HL97" s="98"/>
      <c r="HM97" s="99" t="str">
        <f>IF(HQ97="","",HM$3)</f>
        <v/>
      </c>
      <c r="HN97" s="100" t="str">
        <f>IF(HQ97="","",HM$1)</f>
        <v/>
      </c>
      <c r="HO97" s="101" t="str">
        <f>IF(HQ97="","",HM$2)</f>
        <v/>
      </c>
      <c r="HP97" s="101" t="str">
        <f>IF(HQ97="","",HM$3)</f>
        <v/>
      </c>
      <c r="HQ97" s="102" t="str">
        <f>IF(HX97="","",IF(ISNUMBER(SEARCH(":",HX97)),MID(HX97,FIND(":",HX97)+2,FIND("(",HX97)-FIND(":",HX97)-3),LEFT(HX97,FIND("(",HX97)-2)))</f>
        <v/>
      </c>
      <c r="HR97" s="103" t="str">
        <f>IF(HX97="","",MID(HX97,FIND("(",HX97)+1,4))</f>
        <v/>
      </c>
      <c r="HS97" s="104" t="str">
        <f>IF(ISNUMBER(SEARCH("*female*",HX97)),"female",IF(ISNUMBER(SEARCH("*male*",HX97)),"male",""))</f>
        <v/>
      </c>
      <c r="HT97" s="105" t="str">
        <f>IF(HX97="","",IF(ISERROR(MID(HX97,FIND("male,",HX97)+6,(FIND(")",HX97)-(FIND("male,",HX97)+6))))=TRUE,"missing/error",MID(HX97,FIND("male,",HX97)+6,(FIND(")",HX97)-(FIND("male,",HX97)+6)))))</f>
        <v/>
      </c>
      <c r="HU97" s="106" t="str">
        <f>IF(HQ97="","",(MID(HQ97,(SEARCH("^^",SUBSTITUTE(HQ97," ","^^",LEN(HQ97)-LEN(SUBSTITUTE(HQ97," ","")))))+1,99)&amp;"_"&amp;LEFT(HQ97,FIND(" ",HQ97)-1)&amp;"_"&amp;HR97))</f>
        <v/>
      </c>
      <c r="HW97" s="98"/>
      <c r="HX97" s="98"/>
      <c r="HY97" s="99" t="str">
        <f>IF(IC97="","",HY$3)</f>
        <v/>
      </c>
      <c r="HZ97" s="100" t="str">
        <f>IF(IC97="","",HY$1)</f>
        <v/>
      </c>
      <c r="IA97" s="101" t="str">
        <f>IF(IC97="","",HY$2)</f>
        <v/>
      </c>
      <c r="IB97" s="101" t="str">
        <f>IF(IC97="","",HY$3)</f>
        <v/>
      </c>
      <c r="IC97" s="102" t="str">
        <f>IF(IJ97="","",IF(ISNUMBER(SEARCH(":",IJ97)),MID(IJ97,FIND(":",IJ97)+2,FIND("(",IJ97)-FIND(":",IJ97)-3),LEFT(IJ97,FIND("(",IJ97)-2)))</f>
        <v/>
      </c>
      <c r="ID97" s="103" t="str">
        <f>IF(IJ97="","",MID(IJ97,FIND("(",IJ97)+1,4))</f>
        <v/>
      </c>
      <c r="IE97" s="104" t="str">
        <f>IF(ISNUMBER(SEARCH("*female*",IJ97)),"female",IF(ISNUMBER(SEARCH("*male*",IJ97)),"male",""))</f>
        <v/>
      </c>
      <c r="IF97" s="105" t="str">
        <f>IF(IJ97="","",IF(ISERROR(MID(IJ97,FIND("male,",IJ97)+6,(FIND(")",IJ97)-(FIND("male,",IJ97)+6))))=TRUE,"missing/error",MID(IJ97,FIND("male,",IJ97)+6,(FIND(")",IJ97)-(FIND("male,",IJ97)+6)))))</f>
        <v/>
      </c>
      <c r="IG97" s="106" t="str">
        <f>IF(IC97="","",(MID(IC97,(SEARCH("^^",SUBSTITUTE(IC97," ","^^",LEN(IC97)-LEN(SUBSTITUTE(IC97," ","")))))+1,99)&amp;"_"&amp;LEFT(IC97,FIND(" ",IC97)-1)&amp;"_"&amp;ID97))</f>
        <v/>
      </c>
      <c r="II97" s="98"/>
      <c r="IJ97" s="98"/>
      <c r="IK97" s="99" t="str">
        <f>IF(IO97="","",IK$3)</f>
        <v/>
      </c>
      <c r="IL97" s="100" t="str">
        <f>IF(IO97="","",IK$1)</f>
        <v/>
      </c>
      <c r="IM97" s="101" t="str">
        <f>IF(IO97="","",IK$2)</f>
        <v/>
      </c>
      <c r="IN97" s="101" t="str">
        <f>IF(IO97="","",IK$3)</f>
        <v/>
      </c>
      <c r="IO97" s="102" t="str">
        <f>IF(IV97="","",IF(ISNUMBER(SEARCH(":",IV97)),MID(IV97,FIND(":",IV97)+2,FIND("(",IV97)-FIND(":",IV97)-3),LEFT(IV97,FIND("(",IV97)-2)))</f>
        <v/>
      </c>
      <c r="IP97" s="103" t="str">
        <f>IF(IV97="","",MID(IV97,FIND("(",IV97)+1,4))</f>
        <v/>
      </c>
      <c r="IQ97" s="104" t="str">
        <f>IF(ISNUMBER(SEARCH("*female*",IV97)),"female",IF(ISNUMBER(SEARCH("*male*",IV97)),"male",""))</f>
        <v/>
      </c>
      <c r="IR97" s="105" t="str">
        <f>IF(IV97="","",IF(ISERROR(MID(IV97,FIND("male,",IV97)+6,(FIND(")",IV97)-(FIND("male,",IV97)+6))))=TRUE,"missing/error",MID(IV97,FIND("male,",IV97)+6,(FIND(")",IV97)-(FIND("male,",IV97)+6)))))</f>
        <v/>
      </c>
      <c r="IS97" s="106" t="str">
        <f>IF(IO97="","",(MID(IO97,(SEARCH("^^",SUBSTITUTE(IO97," ","^^",LEN(IO97)-LEN(SUBSTITUTE(IO97," ","")))))+1,99)&amp;"_"&amp;LEFT(IO97,FIND(" ",IO97)-1)&amp;"_"&amp;IP97))</f>
        <v/>
      </c>
      <c r="IU97" s="98"/>
      <c r="IV97" s="98"/>
      <c r="IW97" s="99" t="str">
        <f>IF(JA97="","",IW$3)</f>
        <v/>
      </c>
      <c r="IX97" s="100" t="str">
        <f>IF(JA97="","",IW$1)</f>
        <v/>
      </c>
      <c r="IY97" s="101" t="str">
        <f>IF(JA97="","",IW$2)</f>
        <v/>
      </c>
      <c r="IZ97" s="101" t="str">
        <f>IF(JA97="","",IW$3)</f>
        <v/>
      </c>
      <c r="JA97" s="102" t="str">
        <f>IF(JH97="","",IF(ISNUMBER(SEARCH(":",JH97)),MID(JH97,FIND(":",JH97)+2,FIND("(",JH97)-FIND(":",JH97)-3),LEFT(JH97,FIND("(",JH97)-2)))</f>
        <v/>
      </c>
      <c r="JB97" s="103" t="str">
        <f>IF(JH97="","",MID(JH97,FIND("(",JH97)+1,4))</f>
        <v/>
      </c>
      <c r="JC97" s="104" t="str">
        <f>IF(ISNUMBER(SEARCH("*female*",JH97)),"female",IF(ISNUMBER(SEARCH("*male*",JH97)),"male",""))</f>
        <v/>
      </c>
      <c r="JD97" s="105" t="str">
        <f>IF(JH97="","",IF(ISERROR(MID(JH97,FIND("male,",JH97)+6,(FIND(")",JH97)-(FIND("male,",JH97)+6))))=TRUE,"missing/error",MID(JH97,FIND("male,",JH97)+6,(FIND(")",JH97)-(FIND("male,",JH97)+6)))))</f>
        <v/>
      </c>
      <c r="JE97" s="106" t="str">
        <f>IF(JA97="","",(MID(JA97,(SEARCH("^^",SUBSTITUTE(JA97," ","^^",LEN(JA97)-LEN(SUBSTITUTE(JA97," ","")))))+1,99)&amp;"_"&amp;LEFT(JA97,FIND(" ",JA97)-1)&amp;"_"&amp;JB97))</f>
        <v/>
      </c>
      <c r="JG97" s="98"/>
      <c r="JH97" s="98"/>
      <c r="JI97" s="99" t="str">
        <f>IF(JM97="","",JI$3)</f>
        <v/>
      </c>
      <c r="JJ97" s="100" t="str">
        <f>IF(JM97="","",JI$1)</f>
        <v/>
      </c>
      <c r="JK97" s="101" t="str">
        <f>IF(JM97="","",JI$2)</f>
        <v/>
      </c>
      <c r="JL97" s="101" t="str">
        <f>IF(JM97="","",JI$3)</f>
        <v/>
      </c>
      <c r="JM97" s="102" t="str">
        <f>IF(JT97="","",IF(ISNUMBER(SEARCH(":",JT97)),MID(JT97,FIND(":",JT97)+2,FIND("(",JT97)-FIND(":",JT97)-3),LEFT(JT97,FIND("(",JT97)-2)))</f>
        <v/>
      </c>
      <c r="JN97" s="103" t="str">
        <f>IF(JT97="","",MID(JT97,FIND("(",JT97)+1,4))</f>
        <v/>
      </c>
      <c r="JO97" s="104" t="str">
        <f>IF(ISNUMBER(SEARCH("*female*",JT97)),"female",IF(ISNUMBER(SEARCH("*male*",JT97)),"male",""))</f>
        <v/>
      </c>
      <c r="JP97" s="105" t="str">
        <f>IF(JT97="","",IF(ISERROR(MID(JT97,FIND("male,",JT97)+6,(FIND(")",JT97)-(FIND("male,",JT97)+6))))=TRUE,"missing/error",MID(JT97,FIND("male,",JT97)+6,(FIND(")",JT97)-(FIND("male,",JT97)+6)))))</f>
        <v/>
      </c>
      <c r="JQ97" s="106" t="str">
        <f>IF(JM97="","",(MID(JM97,(SEARCH("^^",SUBSTITUTE(JM97," ","^^",LEN(JM97)-LEN(SUBSTITUTE(JM97," ","")))))+1,99)&amp;"_"&amp;LEFT(JM97,FIND(" ",JM97)-1)&amp;"_"&amp;JN97))</f>
        <v/>
      </c>
      <c r="JS97" s="98"/>
      <c r="JT97" s="98"/>
      <c r="JU97" s="99" t="str">
        <f>IF(JY97="","",JU$3)</f>
        <v/>
      </c>
      <c r="JV97" s="100" t="str">
        <f>IF(JY97="","",JU$1)</f>
        <v/>
      </c>
      <c r="JW97" s="101" t="str">
        <f>IF(JY97="","",JU$2)</f>
        <v/>
      </c>
      <c r="JX97" s="101" t="str">
        <f>IF(JY97="","",JU$3)</f>
        <v/>
      </c>
      <c r="JY97" s="102" t="str">
        <f>IF(KF97="","",IF(ISNUMBER(SEARCH(":",KF97)),MID(KF97,FIND(":",KF97)+2,FIND("(",KF97)-FIND(":",KF97)-3),LEFT(KF97,FIND("(",KF97)-2)))</f>
        <v/>
      </c>
      <c r="JZ97" s="103" t="str">
        <f>IF(KF97="","",MID(KF97,FIND("(",KF97)+1,4))</f>
        <v/>
      </c>
      <c r="KA97" s="104" t="str">
        <f>IF(ISNUMBER(SEARCH("*female*",KF97)),"female",IF(ISNUMBER(SEARCH("*male*",KF97)),"male",""))</f>
        <v/>
      </c>
      <c r="KB97" s="105" t="str">
        <f>IF(KF97="","",IF(ISERROR(MID(KF97,FIND("male,",KF97)+6,(FIND(")",KF97)-(FIND("male,",KF97)+6))))=TRUE,"missing/error",MID(KF97,FIND("male,",KF97)+6,(FIND(")",KF97)-(FIND("male,",KF97)+6)))))</f>
        <v/>
      </c>
      <c r="KC97" s="106" t="str">
        <f>IF(JY97="","",(MID(JY97,(SEARCH("^^",SUBSTITUTE(JY97," ","^^",LEN(JY97)-LEN(SUBSTITUTE(JY97," ","")))))+1,99)&amp;"_"&amp;LEFT(JY97,FIND(" ",JY97)-1)&amp;"_"&amp;JZ97))</f>
        <v/>
      </c>
      <c r="KE97" s="98"/>
      <c r="KF97" s="98"/>
    </row>
    <row r="98" spans="1:292" ht="13.5" customHeight="1" x14ac:dyDescent="0.25">
      <c r="A98" s="16"/>
      <c r="B98" s="98" t="s">
        <v>1052</v>
      </c>
      <c r="C98" s="98"/>
      <c r="E98" s="99" t="str">
        <f t="shared" ref="E98:E107" si="880">IF(I98="","",E$3)</f>
        <v/>
      </c>
      <c r="F98" s="100" t="str">
        <f t="shared" ref="F98:F107" si="881">IF(I98="","",E$1)</f>
        <v/>
      </c>
      <c r="G98" s="101" t="str">
        <f t="shared" ref="G98:G107" si="882">IF(I98="","",E$2)</f>
        <v/>
      </c>
      <c r="H98" s="101" t="str">
        <f t="shared" ref="H98:H107" si="883">IF(I98="","",E$3)</f>
        <v/>
      </c>
      <c r="I98" s="102" t="str">
        <f t="shared" ref="I98:I107" si="884">IF(P98="","",IF(ISNUMBER(SEARCH(":",P98)),MID(P98,FIND(":",P98)+2,FIND("(",P98)-FIND(":",P98)-3),LEFT(P98,FIND("(",P98)-2)))</f>
        <v/>
      </c>
      <c r="J98" s="103" t="str">
        <f t="shared" ref="J98:J107" si="885">IF(P98="","",MID(P98,FIND("(",P98)+1,4))</f>
        <v/>
      </c>
      <c r="K98" s="104" t="str">
        <f t="shared" ref="K98:K107" si="886">IF(ISNUMBER(SEARCH("*female*",P98)),"female",IF(ISNUMBER(SEARCH("*male*",P98)),"male",""))</f>
        <v/>
      </c>
      <c r="L98" s="105" t="str">
        <f t="shared" ref="L98:L107" si="887">IF(P98="","",IF(ISERROR(MID(P98,FIND("male,",P98)+6,(FIND(")",P98)-(FIND("male,",P98)+6))))=TRUE,"missing/error",MID(P98,FIND("male,",P98)+6,(FIND(")",P98)-(FIND("male,",P98)+6)))))</f>
        <v/>
      </c>
      <c r="M98" s="106" t="str">
        <f t="shared" ref="M98:M107" si="888">IF(I98="","",(MID(I98,(SEARCH("^^",SUBSTITUTE(I98," ","^^",LEN(I98)-LEN(SUBSTITUTE(I98," ","")))))+1,99)&amp;"_"&amp;LEFT(I98,FIND(" ",I98)-1)&amp;"_"&amp;J98))</f>
        <v/>
      </c>
      <c r="O98" s="98"/>
      <c r="P98" s="98"/>
      <c r="Q98" s="99" t="str">
        <f t="shared" ref="Q98:Q107" si="889">IF(U98="","",Q$3)</f>
        <v/>
      </c>
      <c r="R98" s="100" t="str">
        <f t="shared" ref="R98:R107" si="890">IF(U98="","",Q$1)</f>
        <v/>
      </c>
      <c r="S98" s="101" t="str">
        <f t="shared" ref="S98:S107" si="891">IF(U98="","",Q$2)</f>
        <v/>
      </c>
      <c r="T98" s="101" t="str">
        <f t="shared" ref="T98:T107" si="892">IF(U98="","",Q$3)</f>
        <v/>
      </c>
      <c r="U98" s="102" t="str">
        <f t="shared" ref="U98:U107" si="893">IF(AB98="","",IF(ISNUMBER(SEARCH(":",AB98)),MID(AB98,FIND(":",AB98)+2,FIND("(",AB98)-FIND(":",AB98)-3),LEFT(AB98,FIND("(",AB98)-2)))</f>
        <v/>
      </c>
      <c r="V98" s="103" t="str">
        <f t="shared" ref="V98:V107" si="894">IF(AB98="","",MID(AB98,FIND("(",AB98)+1,4))</f>
        <v/>
      </c>
      <c r="W98" s="104" t="str">
        <f t="shared" ref="W98:W107" si="895">IF(ISNUMBER(SEARCH("*female*",AB98)),"female",IF(ISNUMBER(SEARCH("*male*",AB98)),"male",""))</f>
        <v/>
      </c>
      <c r="X98" s="105" t="str">
        <f t="shared" ref="X98:X107" si="896">IF(AB98="","",IF(ISERROR(MID(AB98,FIND("male,",AB98)+6,(FIND(")",AB98)-(FIND("male,",AB98)+6))))=TRUE,"missing/error",MID(AB98,FIND("male,",AB98)+6,(FIND(")",AB98)-(FIND("male,",AB98)+6)))))</f>
        <v/>
      </c>
      <c r="Y98" s="106" t="str">
        <f t="shared" ref="Y98:Y107" si="897">IF(U98="","",(MID(U98,(SEARCH("^^",SUBSTITUTE(U98," ","^^",LEN(U98)-LEN(SUBSTITUTE(U98," ","")))))+1,99)&amp;"_"&amp;LEFT(U98,FIND(" ",U98)-1)&amp;"_"&amp;V98))</f>
        <v/>
      </c>
      <c r="AA98" s="98"/>
      <c r="AB98" s="98"/>
      <c r="AC98" s="99" t="str">
        <f t="shared" ref="AC98:AC107" si="898">IF(AG98="","",AC$3)</f>
        <v/>
      </c>
      <c r="AD98" s="100" t="str">
        <f t="shared" ref="AD98:AD107" si="899">IF(AG98="","",AC$1)</f>
        <v/>
      </c>
      <c r="AE98" s="101" t="str">
        <f t="shared" ref="AE98:AE107" si="900">IF(AG98="","",AC$2)</f>
        <v/>
      </c>
      <c r="AF98" s="101" t="str">
        <f t="shared" ref="AF98:AF107" si="901">IF(AG98="","",AC$3)</f>
        <v/>
      </c>
      <c r="AG98" s="102" t="str">
        <f t="shared" ref="AG98:AG107" si="902">IF(AN98="","",IF(ISNUMBER(SEARCH(":",AN98)),MID(AN98,FIND(":",AN98)+2,FIND("(",AN98)-FIND(":",AN98)-3),LEFT(AN98,FIND("(",AN98)-2)))</f>
        <v/>
      </c>
      <c r="AH98" s="103" t="str">
        <f t="shared" ref="AH98:AH107" si="903">IF(AN98="","",MID(AN98,FIND("(",AN98)+1,4))</f>
        <v/>
      </c>
      <c r="AI98" s="104" t="str">
        <f t="shared" ref="AI98:AI107" si="904">IF(ISNUMBER(SEARCH("*female*",AN98)),"female",IF(ISNUMBER(SEARCH("*male*",AN98)),"male",""))</f>
        <v/>
      </c>
      <c r="AJ98" s="105" t="str">
        <f t="shared" ref="AJ98:AJ109" si="905">IF(AN98="","",IF(ISERROR(MID(AN98,FIND("male,",AN98)+6,(FIND(")",AN98)-(FIND("male,",AN98)+6))))=TRUE,"missing/error",MID(AN98,FIND("male,",AN98)+6,(FIND(")",AN98)-(FIND("male,",AN98)+6)))))</f>
        <v/>
      </c>
      <c r="AK98" s="106" t="str">
        <f t="shared" ref="AK98:AK107" si="906">IF(AG98="","",(MID(AG98,(SEARCH("^^",SUBSTITUTE(AG98," ","^^",LEN(AG98)-LEN(SUBSTITUTE(AG98," ","")))))+1,99)&amp;"_"&amp;LEFT(AG98,FIND(" ",AG98)-1)&amp;"_"&amp;AH98))</f>
        <v/>
      </c>
      <c r="AM98" s="98"/>
      <c r="AN98" s="98"/>
      <c r="AO98" s="99">
        <f t="shared" si="660"/>
        <v>44912</v>
      </c>
      <c r="AP98" s="100" t="str">
        <f t="shared" ref="AP98:AP107" si="907">IF(AS98="","",AO$1)</f>
        <v>Martin I</v>
      </c>
      <c r="AQ98" s="101">
        <f t="shared" si="661"/>
        <v>44009</v>
      </c>
      <c r="AR98" s="101">
        <f t="shared" si="662"/>
        <v>44912</v>
      </c>
      <c r="AS98" s="102" t="str">
        <f t="shared" ref="AS98:AS107" si="908">IF(AZ98="","",IF(ISNUMBER(SEARCH(":",AZ98)),MID(AZ98,FIND(":",AZ98)+2,FIND("(",AZ98)-FIND(":",AZ98)-3),LEFT(AZ98,FIND("(",AZ98)-2)))</f>
        <v>Helen McEntee</v>
      </c>
      <c r="AT98" s="103" t="str">
        <f t="shared" ref="AT98:AT107" si="909">IF(AZ98="","",MID(AZ98,FIND("(",AZ98)+1,4))</f>
        <v>1986</v>
      </c>
      <c r="AU98" s="104" t="str">
        <f t="shared" ref="AU98:AU107" si="910">IF(ISNUMBER(SEARCH("*female*",AZ98)),"female",IF(ISNUMBER(SEARCH("*male*",AZ98)),"male",""))</f>
        <v>female</v>
      </c>
      <c r="AV98" s="105" t="str">
        <f t="shared" ref="AV98:AV107" si="911">IF(AZ98="","",IF(ISERROR(MID(AZ98,FIND("male,",AZ98)+6,(FIND(")",AZ98)-(FIND("male,",AZ98)+6))))=TRUE,"missing/error",MID(AZ98,FIND("male,",AZ98)+6,(FIND(")",AZ98)-(FIND("male,",AZ98)+6)))))</f>
        <v>ie_fg01</v>
      </c>
      <c r="AW98" s="106" t="str">
        <f t="shared" ref="AW98:AW107" si="912">IF(AS98="","",(MID(AS98,(SEARCH("^^",SUBSTITUTE(AS98," ","^^",LEN(AS98)-LEN(SUBSTITUTE(AS98," ","")))))+1,99)&amp;"_"&amp;LEFT(AS98,FIND(" ",AS98)-1)&amp;"_"&amp;AT98))</f>
        <v>McEntee_Helen_1986</v>
      </c>
      <c r="AY98" s="98"/>
      <c r="AZ98" s="98" t="s">
        <v>1053</v>
      </c>
      <c r="BA98" s="99">
        <f t="shared" si="871"/>
        <v>45291</v>
      </c>
      <c r="BB98" s="100" t="str">
        <f t="shared" si="872"/>
        <v>Varadkar II</v>
      </c>
      <c r="BC98" s="101">
        <f t="shared" si="873"/>
        <v>44912</v>
      </c>
      <c r="BD98" s="101">
        <f t="shared" si="874"/>
        <v>45291</v>
      </c>
      <c r="BE98" s="102" t="str">
        <f t="shared" si="875"/>
        <v>Helen McEntee</v>
      </c>
      <c r="BF98" s="103" t="str">
        <f t="shared" si="876"/>
        <v>1986</v>
      </c>
      <c r="BG98" s="104" t="str">
        <f t="shared" si="877"/>
        <v>female</v>
      </c>
      <c r="BH98" s="105" t="str">
        <f t="shared" si="878"/>
        <v>ie_fg01</v>
      </c>
      <c r="BI98" s="106" t="str">
        <f t="shared" si="879"/>
        <v>McEntee_Helen_1986</v>
      </c>
      <c r="BK98" s="98"/>
      <c r="BL98" s="98" t="s">
        <v>1053</v>
      </c>
      <c r="BM98" s="99" t="str">
        <f t="shared" ref="BM98:BM107" si="913">IF(BQ98="","",BM$3)</f>
        <v/>
      </c>
      <c r="BN98" s="100" t="str">
        <f t="shared" ref="BN98:BN107" si="914">IF(BQ98="","",BM$1)</f>
        <v/>
      </c>
      <c r="BO98" s="101" t="str">
        <f t="shared" ref="BO98:BO107" si="915">IF(BQ98="","",BM$2)</f>
        <v/>
      </c>
      <c r="BP98" s="101" t="str">
        <f t="shared" ref="BP98:BP107" si="916">IF(BQ98="","",BM$3)</f>
        <v/>
      </c>
      <c r="BQ98" s="102" t="str">
        <f t="shared" ref="BQ98:BQ107" si="917">IF(BX98="","",IF(ISNUMBER(SEARCH(":",BX98)),MID(BX98,FIND(":",BX98)+2,FIND("(",BX98)-FIND(":",BX98)-3),LEFT(BX98,FIND("(",BX98)-2)))</f>
        <v/>
      </c>
      <c r="BR98" s="103" t="str">
        <f t="shared" ref="BR98:BR107" si="918">IF(BX98="","",MID(BX98,FIND("(",BX98)+1,4))</f>
        <v/>
      </c>
      <c r="BS98" s="104" t="str">
        <f t="shared" ref="BS98:BS107" si="919">IF(ISNUMBER(SEARCH("*female*",BX98)),"female",IF(ISNUMBER(SEARCH("*male*",BX98)),"male",""))</f>
        <v/>
      </c>
      <c r="BT98" s="105" t="str">
        <f t="shared" ref="BT98:BT107" si="920">IF(BX98="","",IF(ISERROR(MID(BX98,FIND("male,",BX98)+6,(FIND(")",BX98)-(FIND("male,",BX98)+6))))=TRUE,"missing/error",MID(BX98,FIND("male,",BX98)+6,(FIND(")",BX98)-(FIND("male,",BX98)+6)))))</f>
        <v/>
      </c>
      <c r="BU98" s="106" t="str">
        <f t="shared" ref="BU98:BU107" si="921">IF(BQ98="","",(MID(BQ98,(SEARCH("^^",SUBSTITUTE(BQ98," ","^^",LEN(BQ98)-LEN(SUBSTITUTE(BQ98," ","")))))+1,99)&amp;"_"&amp;LEFT(BQ98,FIND(" ",BQ98)-1)&amp;"_"&amp;BR98))</f>
        <v/>
      </c>
      <c r="BW98" s="98"/>
      <c r="BX98" s="98"/>
      <c r="BY98" s="99" t="str">
        <f t="shared" ref="BY98:BY107" si="922">IF(CC98="","",BY$3)</f>
        <v/>
      </c>
      <c r="BZ98" s="100" t="str">
        <f t="shared" ref="BZ98:BZ107" si="923">IF(CC98="","",BY$1)</f>
        <v/>
      </c>
      <c r="CA98" s="101" t="str">
        <f t="shared" ref="CA98:CA107" si="924">IF(CC98="","",BY$2)</f>
        <v/>
      </c>
      <c r="CB98" s="101" t="str">
        <f t="shared" ref="CB98:CB107" si="925">IF(CC98="","",BY$3)</f>
        <v/>
      </c>
      <c r="CC98" s="102" t="str">
        <f t="shared" ref="CC98:CC107" si="926">IF(CJ98="","",IF(ISNUMBER(SEARCH(":",CJ98)),MID(CJ98,FIND(":",CJ98)+2,FIND("(",CJ98)-FIND(":",CJ98)-3),LEFT(CJ98,FIND("(",CJ98)-2)))</f>
        <v/>
      </c>
      <c r="CD98" s="103" t="str">
        <f t="shared" ref="CD98:CD107" si="927">IF(CJ98="","",MID(CJ98,FIND("(",CJ98)+1,4))</f>
        <v/>
      </c>
      <c r="CE98" s="104" t="str">
        <f t="shared" ref="CE98:CE107" si="928">IF(ISNUMBER(SEARCH("*female*",CJ98)),"female",IF(ISNUMBER(SEARCH("*male*",CJ98)),"male",""))</f>
        <v/>
      </c>
      <c r="CF98" s="105" t="str">
        <f t="shared" ref="CF98:CF107" si="929">IF(CJ98="","",IF(ISERROR(MID(CJ98,FIND("male,",CJ98)+6,(FIND(")",CJ98)-(FIND("male,",CJ98)+6))))=TRUE,"missing/error",MID(CJ98,FIND("male,",CJ98)+6,(FIND(")",CJ98)-(FIND("male,",CJ98)+6)))))</f>
        <v/>
      </c>
      <c r="CG98" s="106" t="str">
        <f t="shared" ref="CG98:CG107" si="930">IF(CC98="","",(MID(CC98,(SEARCH("^^",SUBSTITUTE(CC98," ","^^",LEN(CC98)-LEN(SUBSTITUTE(CC98," ","")))))+1,99)&amp;"_"&amp;LEFT(CC98,FIND(" ",CC98)-1)&amp;"_"&amp;CD98))</f>
        <v/>
      </c>
      <c r="CI98" s="98"/>
      <c r="CJ98" s="98"/>
      <c r="CK98" s="99" t="str">
        <f t="shared" ref="CK98:CK107" si="931">IF(CO98="","",CK$3)</f>
        <v/>
      </c>
      <c r="CL98" s="100" t="str">
        <f t="shared" ref="CL98:CL107" si="932">IF(CO98="","",CK$1)</f>
        <v/>
      </c>
      <c r="CM98" s="101" t="str">
        <f t="shared" ref="CM98:CM107" si="933">IF(CO98="","",CK$2)</f>
        <v/>
      </c>
      <c r="CN98" s="101" t="str">
        <f t="shared" ref="CN98:CN107" si="934">IF(CO98="","",CK$3)</f>
        <v/>
      </c>
      <c r="CO98" s="102" t="str">
        <f t="shared" ref="CO98:CO107" si="935">IF(CV98="","",IF(ISNUMBER(SEARCH(":",CV98)),MID(CV98,FIND(":",CV98)+2,FIND("(",CV98)-FIND(":",CV98)-3),LEFT(CV98,FIND("(",CV98)-2)))</f>
        <v/>
      </c>
      <c r="CP98" s="103" t="str">
        <f t="shared" ref="CP98:CP107" si="936">IF(CV98="","",MID(CV98,FIND("(",CV98)+1,4))</f>
        <v/>
      </c>
      <c r="CQ98" s="104" t="str">
        <f t="shared" ref="CQ98:CQ107" si="937">IF(ISNUMBER(SEARCH("*female*",CV98)),"female",IF(ISNUMBER(SEARCH("*male*",CV98)),"male",""))</f>
        <v/>
      </c>
      <c r="CR98" s="105" t="str">
        <f t="shared" ref="CR98:CR107" si="938">IF(CV98="","",IF(ISERROR(MID(CV98,FIND("male,",CV98)+6,(FIND(")",CV98)-(FIND("male,",CV98)+6))))=TRUE,"missing/error",MID(CV98,FIND("male,",CV98)+6,(FIND(")",CV98)-(FIND("male,",CV98)+6)))))</f>
        <v/>
      </c>
      <c r="CS98" s="106" t="str">
        <f t="shared" ref="CS98:CS107" si="939">IF(CO98="","",(MID(CO98,(SEARCH("^^",SUBSTITUTE(CO98," ","^^",LEN(CO98)-LEN(SUBSTITUTE(CO98," ","")))))+1,99)&amp;"_"&amp;LEFT(CO98,FIND(" ",CO98)-1)&amp;"_"&amp;CP98))</f>
        <v/>
      </c>
      <c r="CU98" s="98"/>
      <c r="CV98" s="98"/>
      <c r="CW98" s="99" t="str">
        <f t="shared" ref="CW98:CW107" si="940">IF(DA98="","",CW$3)</f>
        <v/>
      </c>
      <c r="CX98" s="100" t="str">
        <f t="shared" ref="CX98:CX107" si="941">IF(DA98="","",CW$1)</f>
        <v/>
      </c>
      <c r="CY98" s="101" t="str">
        <f t="shared" ref="CY98:CY107" si="942">IF(DA98="","",CW$2)</f>
        <v/>
      </c>
      <c r="CZ98" s="101" t="str">
        <f t="shared" ref="CZ98:CZ107" si="943">IF(DA98="","",CW$3)</f>
        <v/>
      </c>
      <c r="DA98" s="102" t="str">
        <f t="shared" ref="DA98:DA107" si="944">IF(DH98="","",IF(ISNUMBER(SEARCH(":",DH98)),MID(DH98,FIND(":",DH98)+2,FIND("(",DH98)-FIND(":",DH98)-3),LEFT(DH98,FIND("(",DH98)-2)))</f>
        <v/>
      </c>
      <c r="DB98" s="103" t="str">
        <f t="shared" ref="DB98:DB107" si="945">IF(DH98="","",MID(DH98,FIND("(",DH98)+1,4))</f>
        <v/>
      </c>
      <c r="DC98" s="104" t="str">
        <f t="shared" ref="DC98:DC107" si="946">IF(ISNUMBER(SEARCH("*female*",DH98)),"female",IF(ISNUMBER(SEARCH("*male*",DH98)),"male",""))</f>
        <v/>
      </c>
      <c r="DD98" s="105" t="str">
        <f t="shared" ref="DD98:DD107" si="947">IF(DH98="","",IF(ISERROR(MID(DH98,FIND("male,",DH98)+6,(FIND(")",DH98)-(FIND("male,",DH98)+6))))=TRUE,"missing/error",MID(DH98,FIND("male,",DH98)+6,(FIND(")",DH98)-(FIND("male,",DH98)+6)))))</f>
        <v/>
      </c>
      <c r="DE98" s="106" t="str">
        <f t="shared" ref="DE98:DE107" si="948">IF(DA98="","",(MID(DA98,(SEARCH("^^",SUBSTITUTE(DA98," ","^^",LEN(DA98)-LEN(SUBSTITUTE(DA98," ","")))))+1,99)&amp;"_"&amp;LEFT(DA98,FIND(" ",DA98)-1)&amp;"_"&amp;DB98))</f>
        <v/>
      </c>
      <c r="DG98" s="98"/>
      <c r="DH98" s="98"/>
      <c r="DI98" s="99" t="str">
        <f t="shared" ref="DI98:DI107" si="949">IF(DM98="","",DI$3)</f>
        <v/>
      </c>
      <c r="DJ98" s="100" t="str">
        <f t="shared" ref="DJ98:DJ107" si="950">IF(DM98="","",DI$1)</f>
        <v/>
      </c>
      <c r="DK98" s="101" t="str">
        <f t="shared" ref="DK98:DK107" si="951">IF(DM98="","",DI$2)</f>
        <v/>
      </c>
      <c r="DL98" s="101" t="str">
        <f t="shared" ref="DL98:DL107" si="952">IF(DM98="","",DI$3)</f>
        <v/>
      </c>
      <c r="DM98" s="102" t="str">
        <f t="shared" ref="DM98:DM107" si="953">IF(DT98="","",IF(ISNUMBER(SEARCH(":",DT98)),MID(DT98,FIND(":",DT98)+2,FIND("(",DT98)-FIND(":",DT98)-3),LEFT(DT98,FIND("(",DT98)-2)))</f>
        <v/>
      </c>
      <c r="DN98" s="103" t="str">
        <f t="shared" ref="DN98:DN107" si="954">IF(DT98="","",MID(DT98,FIND("(",DT98)+1,4))</f>
        <v/>
      </c>
      <c r="DO98" s="104" t="str">
        <f t="shared" ref="DO98:DO107" si="955">IF(ISNUMBER(SEARCH("*female*",DT98)),"female",IF(ISNUMBER(SEARCH("*male*",DT98)),"male",""))</f>
        <v/>
      </c>
      <c r="DP98" s="105" t="str">
        <f t="shared" ref="DP98:DP107" si="956">IF(DT98="","",IF(ISERROR(MID(DT98,FIND("male,",DT98)+6,(FIND(")",DT98)-(FIND("male,",DT98)+6))))=TRUE,"missing/error",MID(DT98,FIND("male,",DT98)+6,(FIND(")",DT98)-(FIND("male,",DT98)+6)))))</f>
        <v/>
      </c>
      <c r="DQ98" s="106" t="str">
        <f t="shared" ref="DQ98:DQ107" si="957">IF(DM98="","",(MID(DM98,(SEARCH("^^",SUBSTITUTE(DM98," ","^^",LEN(DM98)-LEN(SUBSTITUTE(DM98," ","")))))+1,99)&amp;"_"&amp;LEFT(DM98,FIND(" ",DM98)-1)&amp;"_"&amp;DN98))</f>
        <v/>
      </c>
      <c r="DS98" s="98"/>
      <c r="DT98" s="98"/>
      <c r="DU98" s="99" t="str">
        <f t="shared" ref="DU98:DU107" si="958">IF(DY98="","",DU$3)</f>
        <v/>
      </c>
      <c r="DV98" s="100" t="str">
        <f t="shared" ref="DV98:DV107" si="959">IF(DY98="","",DU$1)</f>
        <v/>
      </c>
      <c r="DW98" s="101" t="str">
        <f t="shared" ref="DW98:DW107" si="960">IF(DY98="","",DU$2)</f>
        <v/>
      </c>
      <c r="DX98" s="101" t="str">
        <f t="shared" ref="DX98:DX107" si="961">IF(DY98="","",DU$3)</f>
        <v/>
      </c>
      <c r="DY98" s="102" t="str">
        <f t="shared" ref="DY98:DY107" si="962">IF(EF98="","",IF(ISNUMBER(SEARCH(":",EF98)),MID(EF98,FIND(":",EF98)+2,FIND("(",EF98)-FIND(":",EF98)-3),LEFT(EF98,FIND("(",EF98)-2)))</f>
        <v/>
      </c>
      <c r="DZ98" s="103" t="str">
        <f t="shared" ref="DZ98:DZ107" si="963">IF(EF98="","",MID(EF98,FIND("(",EF98)+1,4))</f>
        <v/>
      </c>
      <c r="EA98" s="104" t="str">
        <f t="shared" ref="EA98:EA107" si="964">IF(ISNUMBER(SEARCH("*female*",EF98)),"female",IF(ISNUMBER(SEARCH("*male*",EF98)),"male",""))</f>
        <v/>
      </c>
      <c r="EB98" s="105" t="str">
        <f t="shared" ref="EB98:EB107" si="965">IF(EF98="","",IF(ISERROR(MID(EF98,FIND("male,",EF98)+6,(FIND(")",EF98)-(FIND("male,",EF98)+6))))=TRUE,"missing/error",MID(EF98,FIND("male,",EF98)+6,(FIND(")",EF98)-(FIND("male,",EF98)+6)))))</f>
        <v/>
      </c>
      <c r="EC98" s="106" t="str">
        <f t="shared" ref="EC98:EC107" si="966">IF(DY98="","",(MID(DY98,(SEARCH("^^",SUBSTITUTE(DY98," ","^^",LEN(DY98)-LEN(SUBSTITUTE(DY98," ","")))))+1,99)&amp;"_"&amp;LEFT(DY98,FIND(" ",DY98)-1)&amp;"_"&amp;DZ98))</f>
        <v/>
      </c>
      <c r="EE98" s="98"/>
      <c r="EF98" s="98"/>
      <c r="EG98" s="99" t="str">
        <f t="shared" ref="EG98:EG107" si="967">IF(EK98="","",EG$3)</f>
        <v/>
      </c>
      <c r="EH98" s="100" t="str">
        <f t="shared" ref="EH98:EH107" si="968">IF(EK98="","",EG$1)</f>
        <v/>
      </c>
      <c r="EI98" s="101" t="str">
        <f t="shared" ref="EI98:EI107" si="969">IF(EK98="","",EG$2)</f>
        <v/>
      </c>
      <c r="EJ98" s="101" t="str">
        <f t="shared" ref="EJ98:EJ107" si="970">IF(EK98="","",EG$3)</f>
        <v/>
      </c>
      <c r="EK98" s="102" t="str">
        <f t="shared" ref="EK98:EK107" si="971">IF(ER98="","",IF(ISNUMBER(SEARCH(":",ER98)),MID(ER98,FIND(":",ER98)+2,FIND("(",ER98)-FIND(":",ER98)-3),LEFT(ER98,FIND("(",ER98)-2)))</f>
        <v/>
      </c>
      <c r="EL98" s="103" t="str">
        <f t="shared" ref="EL98:EL107" si="972">IF(ER98="","",MID(ER98,FIND("(",ER98)+1,4))</f>
        <v/>
      </c>
      <c r="EM98" s="104" t="str">
        <f t="shared" ref="EM98:EM107" si="973">IF(ISNUMBER(SEARCH("*female*",ER98)),"female",IF(ISNUMBER(SEARCH("*male*",ER98)),"male",""))</f>
        <v/>
      </c>
      <c r="EN98" s="105" t="str">
        <f t="shared" ref="EN98:EN107" si="974">IF(ER98="","",IF(ISERROR(MID(ER98,FIND("male,",ER98)+6,(FIND(")",ER98)-(FIND("male,",ER98)+6))))=TRUE,"missing/error",MID(ER98,FIND("male,",ER98)+6,(FIND(")",ER98)-(FIND("male,",ER98)+6)))))</f>
        <v/>
      </c>
      <c r="EO98" s="106" t="str">
        <f t="shared" ref="EO98:EO107" si="975">IF(EK98="","",(MID(EK98,(SEARCH("^^",SUBSTITUTE(EK98," ","^^",LEN(EK98)-LEN(SUBSTITUTE(EK98," ","")))))+1,99)&amp;"_"&amp;LEFT(EK98,FIND(" ",EK98)-1)&amp;"_"&amp;EL98))</f>
        <v/>
      </c>
      <c r="EQ98" s="98"/>
      <c r="ER98" s="98"/>
      <c r="ES98" s="99" t="str">
        <f t="shared" ref="ES98:ES107" si="976">IF(EW98="","",ES$3)</f>
        <v/>
      </c>
      <c r="ET98" s="100" t="str">
        <f t="shared" ref="ET98:ET107" si="977">IF(EW98="","",ES$1)</f>
        <v/>
      </c>
      <c r="EU98" s="101" t="str">
        <f t="shared" ref="EU98:EU107" si="978">IF(EW98="","",ES$2)</f>
        <v/>
      </c>
      <c r="EV98" s="101" t="str">
        <f t="shared" ref="EV98:EV107" si="979">IF(EW98="","",ES$3)</f>
        <v/>
      </c>
      <c r="EW98" s="102" t="str">
        <f t="shared" ref="EW98:EW107" si="980">IF(FD98="","",IF(ISNUMBER(SEARCH(":",FD98)),MID(FD98,FIND(":",FD98)+2,FIND("(",FD98)-FIND(":",FD98)-3),LEFT(FD98,FIND("(",FD98)-2)))</f>
        <v/>
      </c>
      <c r="EX98" s="103" t="str">
        <f t="shared" ref="EX98:EX107" si="981">IF(FD98="","",MID(FD98,FIND("(",FD98)+1,4))</f>
        <v/>
      </c>
      <c r="EY98" s="104" t="str">
        <f t="shared" ref="EY98:EY107" si="982">IF(ISNUMBER(SEARCH("*female*",FD98)),"female",IF(ISNUMBER(SEARCH("*male*",FD98)),"male",""))</f>
        <v/>
      </c>
      <c r="EZ98" s="105" t="str">
        <f t="shared" ref="EZ98:EZ107" si="983">IF(FD98="","",IF(ISERROR(MID(FD98,FIND("male,",FD98)+6,(FIND(")",FD98)-(FIND("male,",FD98)+6))))=TRUE,"missing/error",MID(FD98,FIND("male,",FD98)+6,(FIND(")",FD98)-(FIND("male,",FD98)+6)))))</f>
        <v/>
      </c>
      <c r="FA98" s="106" t="str">
        <f t="shared" ref="FA98:FA107" si="984">IF(EW98="","",(MID(EW98,(SEARCH("^^",SUBSTITUTE(EW98," ","^^",LEN(EW98)-LEN(SUBSTITUTE(EW98," ","")))))+1,99)&amp;"_"&amp;LEFT(EW98,FIND(" ",EW98)-1)&amp;"_"&amp;EX98))</f>
        <v/>
      </c>
      <c r="FC98" s="98"/>
      <c r="FD98" s="98"/>
      <c r="FE98" s="99" t="str">
        <f t="shared" ref="FE98:FE107" si="985">IF(FI98="","",FE$3)</f>
        <v/>
      </c>
      <c r="FF98" s="100" t="str">
        <f t="shared" ref="FF98:FF107" si="986">IF(FI98="","",FE$1)</f>
        <v/>
      </c>
      <c r="FG98" s="101" t="str">
        <f t="shared" ref="FG98:FG107" si="987">IF(FI98="","",FE$2)</f>
        <v/>
      </c>
      <c r="FH98" s="101" t="str">
        <f t="shared" ref="FH98:FH107" si="988">IF(FI98="","",FE$3)</f>
        <v/>
      </c>
      <c r="FI98" s="102" t="str">
        <f t="shared" ref="FI98:FI107" si="989">IF(FP98="","",IF(ISNUMBER(SEARCH(":",FP98)),MID(FP98,FIND(":",FP98)+2,FIND("(",FP98)-FIND(":",FP98)-3),LEFT(FP98,FIND("(",FP98)-2)))</f>
        <v/>
      </c>
      <c r="FJ98" s="103" t="str">
        <f t="shared" ref="FJ98:FJ107" si="990">IF(FP98="","",MID(FP98,FIND("(",FP98)+1,4))</f>
        <v/>
      </c>
      <c r="FK98" s="104" t="str">
        <f t="shared" ref="FK98:FK107" si="991">IF(ISNUMBER(SEARCH("*female*",FP98)),"female",IF(ISNUMBER(SEARCH("*male*",FP98)),"male",""))</f>
        <v/>
      </c>
      <c r="FL98" s="105" t="str">
        <f t="shared" ref="FL98:FL107" si="992">IF(FP98="","",IF(ISERROR(MID(FP98,FIND("male,",FP98)+6,(FIND(")",FP98)-(FIND("male,",FP98)+6))))=TRUE,"missing/error",MID(FP98,FIND("male,",FP98)+6,(FIND(")",FP98)-(FIND("male,",FP98)+6)))))</f>
        <v/>
      </c>
      <c r="FM98" s="106" t="str">
        <f t="shared" ref="FM98:FM107" si="993">IF(FI98="","",(MID(FI98,(SEARCH("^^",SUBSTITUTE(FI98," ","^^",LEN(FI98)-LEN(SUBSTITUTE(FI98," ","")))))+1,99)&amp;"_"&amp;LEFT(FI98,FIND(" ",FI98)-1)&amp;"_"&amp;FJ98))</f>
        <v/>
      </c>
      <c r="FO98" s="98"/>
      <c r="FP98" s="98"/>
      <c r="FQ98" s="99" t="str">
        <f>IF(FU98="","",#REF!)</f>
        <v/>
      </c>
      <c r="FR98" s="100" t="str">
        <f t="shared" ref="FR98:FR107" si="994">IF(FU98="","",FQ$1)</f>
        <v/>
      </c>
      <c r="FS98" s="101" t="str">
        <f t="shared" ref="FS98:FS107" si="995">IF(FU98="","",FQ$2)</f>
        <v/>
      </c>
      <c r="FT98" s="101" t="str">
        <f t="shared" ref="FT98:FT107" si="996">IF(FU98="","",FQ$3)</f>
        <v/>
      </c>
      <c r="FU98" s="102" t="str">
        <f t="shared" ref="FU98:FU107" si="997">IF(GB98="","",IF(ISNUMBER(SEARCH(":",GB98)),MID(GB98,FIND(":",GB98)+2,FIND("(",GB98)-FIND(":",GB98)-3),LEFT(GB98,FIND("(",GB98)-2)))</f>
        <v/>
      </c>
      <c r="FV98" s="103" t="str">
        <f t="shared" ref="FV98:FV107" si="998">IF(GB98="","",MID(GB98,FIND("(",GB98)+1,4))</f>
        <v/>
      </c>
      <c r="FW98" s="104" t="str">
        <f t="shared" ref="FW98:FW107" si="999">IF(ISNUMBER(SEARCH("*female*",GB98)),"female",IF(ISNUMBER(SEARCH("*male*",GB98)),"male",""))</f>
        <v/>
      </c>
      <c r="FX98" s="105" t="str">
        <f t="shared" ref="FX98:FX107" si="1000">IF(GB98="","",IF(ISERROR(MID(GB98,FIND("male,",GB98)+6,(FIND(")",GB98)-(FIND("male,",GB98)+6))))=TRUE,"missing/error",MID(GB98,FIND("male,",GB98)+6,(FIND(")",GB98)-(FIND("male,",GB98)+6)))))</f>
        <v/>
      </c>
      <c r="FY98" s="106" t="str">
        <f t="shared" ref="FY98:FY107" si="1001">IF(FU98="","",(MID(FU98,(SEARCH("^^",SUBSTITUTE(FU98," ","^^",LEN(FU98)-LEN(SUBSTITUTE(FU98," ","")))))+1,99)&amp;"_"&amp;LEFT(FU98,FIND(" ",FU98)-1)&amp;"_"&amp;FV98))</f>
        <v/>
      </c>
      <c r="GA98" s="98"/>
      <c r="GB98" s="98"/>
      <c r="GC98" s="99" t="str">
        <f t="shared" ref="GC98:GC107" si="1002">IF(GG98="","",GC$3)</f>
        <v/>
      </c>
      <c r="GD98" s="100" t="str">
        <f t="shared" ref="GD98:GD107" si="1003">IF(GG98="","",GC$1)</f>
        <v/>
      </c>
      <c r="GE98" s="101" t="str">
        <f t="shared" ref="GE98:GE107" si="1004">IF(GG98="","",GC$2)</f>
        <v/>
      </c>
      <c r="GF98" s="101" t="str">
        <f t="shared" ref="GF98:GF107" si="1005">IF(GG98="","",GC$3)</f>
        <v/>
      </c>
      <c r="GG98" s="102" t="str">
        <f t="shared" ref="GG98:GG107" si="1006">IF(GN98="","",IF(ISNUMBER(SEARCH(":",GN98)),MID(GN98,FIND(":",GN98)+2,FIND("(",GN98)-FIND(":",GN98)-3),LEFT(GN98,FIND("(",GN98)-2)))</f>
        <v/>
      </c>
      <c r="GH98" s="103" t="str">
        <f t="shared" ref="GH98:GH107" si="1007">IF(GN98="","",MID(GN98,FIND("(",GN98)+1,4))</f>
        <v/>
      </c>
      <c r="GI98" s="104" t="str">
        <f t="shared" ref="GI98:GI107" si="1008">IF(ISNUMBER(SEARCH("*female*",GN98)),"female",IF(ISNUMBER(SEARCH("*male*",GN98)),"male",""))</f>
        <v/>
      </c>
      <c r="GJ98" s="105" t="str">
        <f t="shared" ref="GJ98:GJ107" si="1009">IF(GN98="","",IF(ISERROR(MID(GN98,FIND("male,",GN98)+6,(FIND(")",GN98)-(FIND("male,",GN98)+6))))=TRUE,"missing/error",MID(GN98,FIND("male,",GN98)+6,(FIND(")",GN98)-(FIND("male,",GN98)+6)))))</f>
        <v/>
      </c>
      <c r="GK98" s="106" t="str">
        <f t="shared" ref="GK98:GK107" si="1010">IF(GG98="","",(MID(GG98,(SEARCH("^^",SUBSTITUTE(GG98," ","^^",LEN(GG98)-LEN(SUBSTITUTE(GG98," ","")))))+1,99)&amp;"_"&amp;LEFT(GG98,FIND(" ",GG98)-1)&amp;"_"&amp;GH98))</f>
        <v/>
      </c>
      <c r="GM98" s="98"/>
      <c r="GN98" s="98"/>
      <c r="GO98" s="99" t="str">
        <f t="shared" ref="GO98:GO107" si="1011">IF(GS98="","",GO$3)</f>
        <v/>
      </c>
      <c r="GP98" s="100" t="str">
        <f t="shared" ref="GP98:GP107" si="1012">IF(GS98="","",GO$1)</f>
        <v/>
      </c>
      <c r="GQ98" s="101" t="str">
        <f t="shared" ref="GQ98:GQ107" si="1013">IF(GS98="","",GO$2)</f>
        <v/>
      </c>
      <c r="GR98" s="101" t="str">
        <f t="shared" ref="GR98:GR107" si="1014">IF(GS98="","",GO$3)</f>
        <v/>
      </c>
      <c r="GS98" s="102" t="str">
        <f t="shared" ref="GS98:GS107" si="1015">IF(GZ98="","",IF(ISNUMBER(SEARCH(":",GZ98)),MID(GZ98,FIND(":",GZ98)+2,FIND("(",GZ98)-FIND(":",GZ98)-3),LEFT(GZ98,FIND("(",GZ98)-2)))</f>
        <v/>
      </c>
      <c r="GT98" s="103" t="str">
        <f t="shared" ref="GT98:GT107" si="1016">IF(GZ98="","",MID(GZ98,FIND("(",GZ98)+1,4))</f>
        <v/>
      </c>
      <c r="GU98" s="104" t="str">
        <f t="shared" ref="GU98:GU107" si="1017">IF(ISNUMBER(SEARCH("*female*",GZ98)),"female",IF(ISNUMBER(SEARCH("*male*",GZ98)),"male",""))</f>
        <v/>
      </c>
      <c r="GV98" s="105" t="str">
        <f t="shared" ref="GV98:GV107" si="1018">IF(GZ98="","",IF(ISERROR(MID(GZ98,FIND("male,",GZ98)+6,(FIND(")",GZ98)-(FIND("male,",GZ98)+6))))=TRUE,"missing/error",MID(GZ98,FIND("male,",GZ98)+6,(FIND(")",GZ98)-(FIND("male,",GZ98)+6)))))</f>
        <v/>
      </c>
      <c r="GW98" s="106" t="str">
        <f t="shared" ref="GW98:GW107" si="1019">IF(GS98="","",(MID(GS98,(SEARCH("^^",SUBSTITUTE(GS98," ","^^",LEN(GS98)-LEN(SUBSTITUTE(GS98," ","")))))+1,99)&amp;"_"&amp;LEFT(GS98,FIND(" ",GS98)-1)&amp;"_"&amp;GT98))</f>
        <v/>
      </c>
      <c r="GY98" s="98"/>
      <c r="GZ98" s="98"/>
      <c r="HA98" s="99" t="str">
        <f t="shared" ref="HA98:HA107" si="1020">IF(HE98="","",HA$3)</f>
        <v/>
      </c>
      <c r="HB98" s="100" t="str">
        <f t="shared" ref="HB98:HB107" si="1021">IF(HE98="","",HA$1)</f>
        <v/>
      </c>
      <c r="HC98" s="101" t="str">
        <f t="shared" ref="HC98:HC107" si="1022">IF(HE98="","",HA$2)</f>
        <v/>
      </c>
      <c r="HD98" s="101" t="str">
        <f t="shared" ref="HD98:HD107" si="1023">IF(HE98="","",HA$3)</f>
        <v/>
      </c>
      <c r="HE98" s="102" t="str">
        <f t="shared" ref="HE98:HE107" si="1024">IF(HL98="","",IF(ISNUMBER(SEARCH(":",HL98)),MID(HL98,FIND(":",HL98)+2,FIND("(",HL98)-FIND(":",HL98)-3),LEFT(HL98,FIND("(",HL98)-2)))</f>
        <v/>
      </c>
      <c r="HF98" s="103" t="str">
        <f t="shared" ref="HF98:HF107" si="1025">IF(HL98="","",MID(HL98,FIND("(",HL98)+1,4))</f>
        <v/>
      </c>
      <c r="HG98" s="104" t="str">
        <f t="shared" ref="HG98:HG107" si="1026">IF(ISNUMBER(SEARCH("*female*",HL98)),"female",IF(ISNUMBER(SEARCH("*male*",HL98)),"male",""))</f>
        <v/>
      </c>
      <c r="HH98" s="105" t="str">
        <f t="shared" ref="HH98:HH107" si="1027">IF(HL98="","",IF(ISERROR(MID(HL98,FIND("male,",HL98)+6,(FIND(")",HL98)-(FIND("male,",HL98)+6))))=TRUE,"missing/error",MID(HL98,FIND("male,",HL98)+6,(FIND(")",HL98)-(FIND("male,",HL98)+6)))))</f>
        <v/>
      </c>
      <c r="HI98" s="106" t="str">
        <f t="shared" ref="HI98:HI107" si="1028">IF(HE98="","",(MID(HE98,(SEARCH("^^",SUBSTITUTE(HE98," ","^^",LEN(HE98)-LEN(SUBSTITUTE(HE98," ","")))))+1,99)&amp;"_"&amp;LEFT(HE98,FIND(" ",HE98)-1)&amp;"_"&amp;HF98))</f>
        <v/>
      </c>
      <c r="HK98" s="98"/>
      <c r="HL98" s="98"/>
      <c r="HM98" s="99" t="str">
        <f t="shared" ref="HM98:HM107" si="1029">IF(HQ98="","",HM$3)</f>
        <v/>
      </c>
      <c r="HN98" s="100" t="str">
        <f t="shared" ref="HN98:HN107" si="1030">IF(HQ98="","",HM$1)</f>
        <v/>
      </c>
      <c r="HO98" s="101" t="str">
        <f t="shared" ref="HO98:HO107" si="1031">IF(HQ98="","",HM$2)</f>
        <v/>
      </c>
      <c r="HP98" s="101" t="str">
        <f t="shared" ref="HP98:HP107" si="1032">IF(HQ98="","",HM$3)</f>
        <v/>
      </c>
      <c r="HQ98" s="102" t="str">
        <f t="shared" ref="HQ98:HQ107" si="1033">IF(HX98="","",IF(ISNUMBER(SEARCH(":",HX98)),MID(HX98,FIND(":",HX98)+2,FIND("(",HX98)-FIND(":",HX98)-3),LEFT(HX98,FIND("(",HX98)-2)))</f>
        <v/>
      </c>
      <c r="HR98" s="103" t="str">
        <f t="shared" ref="HR98:HR107" si="1034">IF(HX98="","",MID(HX98,FIND("(",HX98)+1,4))</f>
        <v/>
      </c>
      <c r="HS98" s="104" t="str">
        <f t="shared" ref="HS98:HS107" si="1035">IF(ISNUMBER(SEARCH("*female*",HX98)),"female",IF(ISNUMBER(SEARCH("*male*",HX98)),"male",""))</f>
        <v/>
      </c>
      <c r="HT98" s="105" t="str">
        <f t="shared" ref="HT98:HT107" si="1036">IF(HX98="","",IF(ISERROR(MID(HX98,FIND("male,",HX98)+6,(FIND(")",HX98)-(FIND("male,",HX98)+6))))=TRUE,"missing/error",MID(HX98,FIND("male,",HX98)+6,(FIND(")",HX98)-(FIND("male,",HX98)+6)))))</f>
        <v/>
      </c>
      <c r="HU98" s="106" t="str">
        <f t="shared" ref="HU98:HU107" si="1037">IF(HQ98="","",(MID(HQ98,(SEARCH("^^",SUBSTITUTE(HQ98," ","^^",LEN(HQ98)-LEN(SUBSTITUTE(HQ98," ","")))))+1,99)&amp;"_"&amp;LEFT(HQ98,FIND(" ",HQ98)-1)&amp;"_"&amp;HR98))</f>
        <v/>
      </c>
      <c r="HW98" s="98"/>
      <c r="HX98" s="98"/>
      <c r="HY98" s="99" t="str">
        <f t="shared" ref="HY98:HY107" si="1038">IF(IC98="","",HY$3)</f>
        <v/>
      </c>
      <c r="HZ98" s="100" t="str">
        <f t="shared" ref="HZ98:HZ107" si="1039">IF(IC98="","",HY$1)</f>
        <v/>
      </c>
      <c r="IA98" s="101" t="str">
        <f t="shared" ref="IA98:IA107" si="1040">IF(IC98="","",HY$2)</f>
        <v/>
      </c>
      <c r="IB98" s="101" t="str">
        <f t="shared" ref="IB98:IB107" si="1041">IF(IC98="","",HY$3)</f>
        <v/>
      </c>
      <c r="IC98" s="102" t="str">
        <f t="shared" ref="IC98:IC107" si="1042">IF(IJ98="","",IF(ISNUMBER(SEARCH(":",IJ98)),MID(IJ98,FIND(":",IJ98)+2,FIND("(",IJ98)-FIND(":",IJ98)-3),LEFT(IJ98,FIND("(",IJ98)-2)))</f>
        <v/>
      </c>
      <c r="ID98" s="103" t="str">
        <f t="shared" ref="ID98:ID107" si="1043">IF(IJ98="","",MID(IJ98,FIND("(",IJ98)+1,4))</f>
        <v/>
      </c>
      <c r="IE98" s="104" t="str">
        <f t="shared" ref="IE98:IE107" si="1044">IF(ISNUMBER(SEARCH("*female*",IJ98)),"female",IF(ISNUMBER(SEARCH("*male*",IJ98)),"male",""))</f>
        <v/>
      </c>
      <c r="IF98" s="105" t="str">
        <f t="shared" ref="IF98:IF107" si="1045">IF(IJ98="","",IF(ISERROR(MID(IJ98,FIND("male,",IJ98)+6,(FIND(")",IJ98)-(FIND("male,",IJ98)+6))))=TRUE,"missing/error",MID(IJ98,FIND("male,",IJ98)+6,(FIND(")",IJ98)-(FIND("male,",IJ98)+6)))))</f>
        <v/>
      </c>
      <c r="IG98" s="106" t="str">
        <f t="shared" ref="IG98:IG107" si="1046">IF(IC98="","",(MID(IC98,(SEARCH("^^",SUBSTITUTE(IC98," ","^^",LEN(IC98)-LEN(SUBSTITUTE(IC98," ","")))))+1,99)&amp;"_"&amp;LEFT(IC98,FIND(" ",IC98)-1)&amp;"_"&amp;ID98))</f>
        <v/>
      </c>
      <c r="II98" s="98"/>
      <c r="IJ98" s="98"/>
      <c r="IK98" s="99" t="str">
        <f t="shared" ref="IK98:IK107" si="1047">IF(IO98="","",IK$3)</f>
        <v/>
      </c>
      <c r="IL98" s="100" t="str">
        <f t="shared" ref="IL98:IL107" si="1048">IF(IO98="","",IK$1)</f>
        <v/>
      </c>
      <c r="IM98" s="101" t="str">
        <f t="shared" ref="IM98:IM107" si="1049">IF(IO98="","",IK$2)</f>
        <v/>
      </c>
      <c r="IN98" s="101" t="str">
        <f t="shared" ref="IN98:IN107" si="1050">IF(IO98="","",IK$3)</f>
        <v/>
      </c>
      <c r="IO98" s="102" t="str">
        <f t="shared" ref="IO98:IO107" si="1051">IF(IV98="","",IF(ISNUMBER(SEARCH(":",IV98)),MID(IV98,FIND(":",IV98)+2,FIND("(",IV98)-FIND(":",IV98)-3),LEFT(IV98,FIND("(",IV98)-2)))</f>
        <v/>
      </c>
      <c r="IP98" s="103" t="str">
        <f t="shared" ref="IP98:IP107" si="1052">IF(IV98="","",MID(IV98,FIND("(",IV98)+1,4))</f>
        <v/>
      </c>
      <c r="IQ98" s="104" t="str">
        <f t="shared" ref="IQ98:IQ107" si="1053">IF(ISNUMBER(SEARCH("*female*",IV98)),"female",IF(ISNUMBER(SEARCH("*male*",IV98)),"male",""))</f>
        <v/>
      </c>
      <c r="IR98" s="105" t="str">
        <f t="shared" ref="IR98:IR107" si="1054">IF(IV98="","",IF(ISERROR(MID(IV98,FIND("male,",IV98)+6,(FIND(")",IV98)-(FIND("male,",IV98)+6))))=TRUE,"missing/error",MID(IV98,FIND("male,",IV98)+6,(FIND(")",IV98)-(FIND("male,",IV98)+6)))))</f>
        <v/>
      </c>
      <c r="IS98" s="106" t="str">
        <f t="shared" ref="IS98:IS107" si="1055">IF(IO98="","",(MID(IO98,(SEARCH("^^",SUBSTITUTE(IO98," ","^^",LEN(IO98)-LEN(SUBSTITUTE(IO98," ","")))))+1,99)&amp;"_"&amp;LEFT(IO98,FIND(" ",IO98)-1)&amp;"_"&amp;IP98))</f>
        <v/>
      </c>
      <c r="IU98" s="98"/>
      <c r="IV98" s="98"/>
      <c r="IW98" s="99" t="str">
        <f t="shared" ref="IW98:IW107" si="1056">IF(JA98="","",IW$3)</f>
        <v/>
      </c>
      <c r="IX98" s="100" t="str">
        <f t="shared" ref="IX98:IX107" si="1057">IF(JA98="","",IW$1)</f>
        <v/>
      </c>
      <c r="IY98" s="101" t="str">
        <f t="shared" ref="IY98:IY107" si="1058">IF(JA98="","",IW$2)</f>
        <v/>
      </c>
      <c r="IZ98" s="101" t="str">
        <f t="shared" ref="IZ98:IZ107" si="1059">IF(JA98="","",IW$3)</f>
        <v/>
      </c>
      <c r="JA98" s="102" t="str">
        <f t="shared" ref="JA98:JA107" si="1060">IF(JH98="","",IF(ISNUMBER(SEARCH(":",JH98)),MID(JH98,FIND(":",JH98)+2,FIND("(",JH98)-FIND(":",JH98)-3),LEFT(JH98,FIND("(",JH98)-2)))</f>
        <v/>
      </c>
      <c r="JB98" s="103" t="str">
        <f t="shared" ref="JB98:JB107" si="1061">IF(JH98="","",MID(JH98,FIND("(",JH98)+1,4))</f>
        <v/>
      </c>
      <c r="JC98" s="104" t="str">
        <f t="shared" ref="JC98:JC107" si="1062">IF(ISNUMBER(SEARCH("*female*",JH98)),"female",IF(ISNUMBER(SEARCH("*male*",JH98)),"male",""))</f>
        <v/>
      </c>
      <c r="JD98" s="105" t="str">
        <f t="shared" ref="JD98:JD107" si="1063">IF(JH98="","",IF(ISERROR(MID(JH98,FIND("male,",JH98)+6,(FIND(")",JH98)-(FIND("male,",JH98)+6))))=TRUE,"missing/error",MID(JH98,FIND("male,",JH98)+6,(FIND(")",JH98)-(FIND("male,",JH98)+6)))))</f>
        <v/>
      </c>
      <c r="JE98" s="106" t="str">
        <f t="shared" ref="JE98:JE107" si="1064">IF(JA98="","",(MID(JA98,(SEARCH("^^",SUBSTITUTE(JA98," ","^^",LEN(JA98)-LEN(SUBSTITUTE(JA98," ","")))))+1,99)&amp;"_"&amp;LEFT(JA98,FIND(" ",JA98)-1)&amp;"_"&amp;JB98))</f>
        <v/>
      </c>
      <c r="JG98" s="98"/>
      <c r="JH98" s="98"/>
      <c r="JI98" s="99" t="str">
        <f t="shared" ref="JI98:JI107" si="1065">IF(JM98="","",JI$3)</f>
        <v/>
      </c>
      <c r="JJ98" s="100" t="str">
        <f t="shared" ref="JJ98:JJ107" si="1066">IF(JM98="","",JI$1)</f>
        <v/>
      </c>
      <c r="JK98" s="101" t="str">
        <f t="shared" ref="JK98:JK107" si="1067">IF(JM98="","",JI$2)</f>
        <v/>
      </c>
      <c r="JL98" s="101" t="str">
        <f t="shared" ref="JL98:JL107" si="1068">IF(JM98="","",JI$3)</f>
        <v/>
      </c>
      <c r="JM98" s="102" t="str">
        <f t="shared" ref="JM98:JM107" si="1069">IF(JT98="","",IF(ISNUMBER(SEARCH(":",JT98)),MID(JT98,FIND(":",JT98)+2,FIND("(",JT98)-FIND(":",JT98)-3),LEFT(JT98,FIND("(",JT98)-2)))</f>
        <v/>
      </c>
      <c r="JN98" s="103" t="str">
        <f t="shared" ref="JN98:JN107" si="1070">IF(JT98="","",MID(JT98,FIND("(",JT98)+1,4))</f>
        <v/>
      </c>
      <c r="JO98" s="104" t="str">
        <f t="shared" ref="JO98:JO107" si="1071">IF(ISNUMBER(SEARCH("*female*",JT98)),"female",IF(ISNUMBER(SEARCH("*male*",JT98)),"male",""))</f>
        <v/>
      </c>
      <c r="JP98" s="105" t="str">
        <f t="shared" ref="JP98:JP107" si="1072">IF(JT98="","",IF(ISERROR(MID(JT98,FIND("male,",JT98)+6,(FIND(")",JT98)-(FIND("male,",JT98)+6))))=TRUE,"missing/error",MID(JT98,FIND("male,",JT98)+6,(FIND(")",JT98)-(FIND("male,",JT98)+6)))))</f>
        <v/>
      </c>
      <c r="JQ98" s="106" t="str">
        <f t="shared" ref="JQ98:JQ107" si="1073">IF(JM98="","",(MID(JM98,(SEARCH("^^",SUBSTITUTE(JM98," ","^^",LEN(JM98)-LEN(SUBSTITUTE(JM98," ","")))))+1,99)&amp;"_"&amp;LEFT(JM98,FIND(" ",JM98)-1)&amp;"_"&amp;JN98))</f>
        <v/>
      </c>
      <c r="JS98" s="98"/>
      <c r="JT98" s="98"/>
      <c r="JU98" s="99" t="str">
        <f t="shared" ref="JU98:JU107" si="1074">IF(JY98="","",JU$3)</f>
        <v/>
      </c>
      <c r="JV98" s="100" t="str">
        <f t="shared" ref="JV98:JV107" si="1075">IF(JY98="","",JU$1)</f>
        <v/>
      </c>
      <c r="JW98" s="101" t="str">
        <f t="shared" ref="JW98:JW107" si="1076">IF(JY98="","",JU$2)</f>
        <v/>
      </c>
      <c r="JX98" s="101" t="str">
        <f t="shared" ref="JX98:JX107" si="1077">IF(JY98="","",JU$3)</f>
        <v/>
      </c>
      <c r="JY98" s="102" t="str">
        <f t="shared" ref="JY98:JY107" si="1078">IF(KF98="","",IF(ISNUMBER(SEARCH(":",KF98)),MID(KF98,FIND(":",KF98)+2,FIND("(",KF98)-FIND(":",KF98)-3),LEFT(KF98,FIND("(",KF98)-2)))</f>
        <v/>
      </c>
      <c r="JZ98" s="103" t="str">
        <f t="shared" ref="JZ98:JZ107" si="1079">IF(KF98="","",MID(KF98,FIND("(",KF98)+1,4))</f>
        <v/>
      </c>
      <c r="KA98" s="104" t="str">
        <f t="shared" ref="KA98:KA107" si="1080">IF(ISNUMBER(SEARCH("*female*",KF98)),"female",IF(ISNUMBER(SEARCH("*male*",KF98)),"male",""))</f>
        <v/>
      </c>
      <c r="KB98" s="105" t="str">
        <f t="shared" ref="KB98:KB107" si="1081">IF(KF98="","",IF(ISERROR(MID(KF98,FIND("male,",KF98)+6,(FIND(")",KF98)-(FIND("male,",KF98)+6))))=TRUE,"missing/error",MID(KF98,FIND("male,",KF98)+6,(FIND(")",KF98)-(FIND("male,",KF98)+6)))))</f>
        <v/>
      </c>
      <c r="KC98" s="106" t="str">
        <f t="shared" ref="KC98:KC107" si="1082">IF(JY98="","",(MID(JY98,(SEARCH("^^",SUBSTITUTE(JY98," ","^^",LEN(JY98)-LEN(SUBSTITUTE(JY98," ","")))))+1,99)&amp;"_"&amp;LEFT(JY98,FIND(" ",JY98)-1)&amp;"_"&amp;JZ98))</f>
        <v/>
      </c>
      <c r="KE98" s="98"/>
      <c r="KF98" s="98"/>
    </row>
    <row r="99" spans="1:292" ht="13.5" customHeight="1" x14ac:dyDescent="0.25">
      <c r="A99" s="16"/>
      <c r="B99" s="98"/>
      <c r="E99" s="99" t="str">
        <f t="shared" si="880"/>
        <v/>
      </c>
      <c r="F99" s="100" t="str">
        <f t="shared" si="881"/>
        <v/>
      </c>
      <c r="G99" s="101" t="str">
        <f t="shared" si="882"/>
        <v/>
      </c>
      <c r="H99" s="101" t="str">
        <f t="shared" si="883"/>
        <v/>
      </c>
      <c r="I99" s="102" t="str">
        <f t="shared" si="884"/>
        <v/>
      </c>
      <c r="J99" s="103" t="str">
        <f t="shared" si="885"/>
        <v/>
      </c>
      <c r="K99" s="104" t="str">
        <f t="shared" si="886"/>
        <v/>
      </c>
      <c r="L99" s="105" t="str">
        <f t="shared" si="887"/>
        <v/>
      </c>
      <c r="M99" s="106" t="str">
        <f t="shared" si="888"/>
        <v/>
      </c>
      <c r="O99" s="98"/>
      <c r="P99" s="98"/>
      <c r="Q99" s="99" t="str">
        <f t="shared" si="889"/>
        <v/>
      </c>
      <c r="R99" s="100" t="str">
        <f t="shared" si="890"/>
        <v/>
      </c>
      <c r="S99" s="101" t="str">
        <f t="shared" si="891"/>
        <v/>
      </c>
      <c r="T99" s="101" t="str">
        <f t="shared" si="892"/>
        <v/>
      </c>
      <c r="U99" s="102" t="str">
        <f t="shared" si="893"/>
        <v/>
      </c>
      <c r="V99" s="103" t="str">
        <f t="shared" si="894"/>
        <v/>
      </c>
      <c r="W99" s="104" t="str">
        <f t="shared" si="895"/>
        <v/>
      </c>
      <c r="X99" s="105" t="str">
        <f t="shared" si="896"/>
        <v/>
      </c>
      <c r="Y99" s="106" t="str">
        <f t="shared" si="897"/>
        <v/>
      </c>
      <c r="AA99" s="98"/>
      <c r="AB99" s="98"/>
      <c r="AC99" s="99" t="str">
        <f t="shared" si="898"/>
        <v/>
      </c>
      <c r="AD99" s="100" t="str">
        <f t="shared" si="899"/>
        <v/>
      </c>
      <c r="AE99" s="101" t="str">
        <f t="shared" si="900"/>
        <v/>
      </c>
      <c r="AF99" s="101" t="str">
        <f t="shared" si="901"/>
        <v/>
      </c>
      <c r="AG99" s="102" t="str">
        <f t="shared" si="902"/>
        <v/>
      </c>
      <c r="AH99" s="103" t="str">
        <f t="shared" si="903"/>
        <v/>
      </c>
      <c r="AI99" s="104" t="str">
        <f t="shared" si="904"/>
        <v/>
      </c>
      <c r="AJ99" s="105" t="str">
        <f t="shared" si="905"/>
        <v/>
      </c>
      <c r="AK99" s="106" t="str">
        <f t="shared" si="906"/>
        <v/>
      </c>
      <c r="AM99" s="98"/>
      <c r="AN99" s="98"/>
      <c r="AO99" s="99" t="str">
        <f t="shared" si="660"/>
        <v/>
      </c>
      <c r="AP99" s="100" t="str">
        <f t="shared" si="907"/>
        <v/>
      </c>
      <c r="AQ99" s="101" t="str">
        <f t="shared" si="661"/>
        <v/>
      </c>
      <c r="AR99" s="101" t="str">
        <f t="shared" si="662"/>
        <v/>
      </c>
      <c r="AS99" s="102" t="str">
        <f t="shared" si="908"/>
        <v/>
      </c>
      <c r="AT99" s="103" t="str">
        <f t="shared" si="909"/>
        <v/>
      </c>
      <c r="AU99" s="104" t="str">
        <f t="shared" si="910"/>
        <v/>
      </c>
      <c r="AV99" s="105" t="str">
        <f t="shared" si="911"/>
        <v/>
      </c>
      <c r="AW99" s="106" t="str">
        <f t="shared" si="912"/>
        <v/>
      </c>
      <c r="AY99" s="98"/>
      <c r="AZ99" s="98"/>
      <c r="BA99" s="99" t="str">
        <f t="shared" ref="BA99:BA107" si="1083">IF(BE99="","",BA$3)</f>
        <v/>
      </c>
      <c r="BB99" s="100" t="str">
        <f t="shared" ref="BB99:BB107" si="1084">IF(BE99="","",BA$1)</f>
        <v/>
      </c>
      <c r="BC99" s="101" t="str">
        <f t="shared" ref="BC99:BC107" si="1085">IF(BE99="","",BA$2)</f>
        <v/>
      </c>
      <c r="BD99" s="101" t="str">
        <f t="shared" ref="BD99:BD107" si="1086">IF(BE99="","",BA$3)</f>
        <v/>
      </c>
      <c r="BE99" s="102" t="str">
        <f t="shared" ref="BE99:BE107" si="1087">IF(BL99="","",IF(ISNUMBER(SEARCH(":",BL99)),MID(BL99,FIND(":",BL99)+2,FIND("(",BL99)-FIND(":",BL99)-3),LEFT(BL99,FIND("(",BL99)-2)))</f>
        <v/>
      </c>
      <c r="BF99" s="103" t="str">
        <f t="shared" ref="BF99:BF107" si="1088">IF(BL99="","",MID(BL99,FIND("(",BL99)+1,4))</f>
        <v/>
      </c>
      <c r="BG99" s="104" t="str">
        <f t="shared" ref="BG99:BG107" si="1089">IF(ISNUMBER(SEARCH("*female*",BL99)),"female",IF(ISNUMBER(SEARCH("*male*",BL99)),"male",""))</f>
        <v/>
      </c>
      <c r="BH99" s="105" t="str">
        <f t="shared" ref="BH99:BH107" si="1090">IF(BL99="","",IF(ISERROR(MID(BL99,FIND("male,",BL99)+6,(FIND(")",BL99)-(FIND("male,",BL99)+6))))=TRUE,"missing/error",MID(BL99,FIND("male,",BL99)+6,(FIND(")",BL99)-(FIND("male,",BL99)+6)))))</f>
        <v/>
      </c>
      <c r="BI99" s="106" t="str">
        <f t="shared" ref="BI99:BI107" si="1091">IF(BE99="","",(MID(BE99,(SEARCH("^^",SUBSTITUTE(BE99," ","^^",LEN(BE99)-LEN(SUBSTITUTE(BE99," ","")))))+1,99)&amp;"_"&amp;LEFT(BE99,FIND(" ",BE99)-1)&amp;"_"&amp;BF99))</f>
        <v/>
      </c>
      <c r="BK99" s="98"/>
      <c r="BL99" s="98"/>
      <c r="BM99" s="99" t="str">
        <f t="shared" si="913"/>
        <v/>
      </c>
      <c r="BN99" s="100" t="str">
        <f t="shared" si="914"/>
        <v/>
      </c>
      <c r="BO99" s="101" t="str">
        <f t="shared" si="915"/>
        <v/>
      </c>
      <c r="BP99" s="101" t="str">
        <f t="shared" si="916"/>
        <v/>
      </c>
      <c r="BQ99" s="102" t="str">
        <f t="shared" si="917"/>
        <v/>
      </c>
      <c r="BR99" s="103" t="str">
        <f t="shared" si="918"/>
        <v/>
      </c>
      <c r="BS99" s="104" t="str">
        <f t="shared" si="919"/>
        <v/>
      </c>
      <c r="BT99" s="105" t="str">
        <f t="shared" si="920"/>
        <v/>
      </c>
      <c r="BU99" s="106" t="str">
        <f t="shared" si="921"/>
        <v/>
      </c>
      <c r="BW99" s="98"/>
      <c r="BX99" s="98"/>
      <c r="BY99" s="99" t="str">
        <f t="shared" si="922"/>
        <v/>
      </c>
      <c r="BZ99" s="100" t="str">
        <f t="shared" si="923"/>
        <v/>
      </c>
      <c r="CA99" s="101" t="str">
        <f t="shared" si="924"/>
        <v/>
      </c>
      <c r="CB99" s="101" t="str">
        <f t="shared" si="925"/>
        <v/>
      </c>
      <c r="CC99" s="102" t="str">
        <f t="shared" si="926"/>
        <v/>
      </c>
      <c r="CD99" s="103" t="str">
        <f t="shared" si="927"/>
        <v/>
      </c>
      <c r="CE99" s="104" t="str">
        <f t="shared" si="928"/>
        <v/>
      </c>
      <c r="CF99" s="105" t="str">
        <f t="shared" si="929"/>
        <v/>
      </c>
      <c r="CG99" s="106" t="str">
        <f t="shared" si="930"/>
        <v/>
      </c>
      <c r="CI99" s="98"/>
      <c r="CJ99" s="98"/>
      <c r="CK99" s="99" t="str">
        <f t="shared" si="931"/>
        <v/>
      </c>
      <c r="CL99" s="100" t="str">
        <f t="shared" si="932"/>
        <v/>
      </c>
      <c r="CM99" s="101" t="str">
        <f t="shared" si="933"/>
        <v/>
      </c>
      <c r="CN99" s="101" t="str">
        <f t="shared" si="934"/>
        <v/>
      </c>
      <c r="CO99" s="102" t="str">
        <f t="shared" si="935"/>
        <v/>
      </c>
      <c r="CP99" s="103" t="str">
        <f t="shared" si="936"/>
        <v/>
      </c>
      <c r="CQ99" s="104" t="str">
        <f t="shared" si="937"/>
        <v/>
      </c>
      <c r="CR99" s="105" t="str">
        <f t="shared" si="938"/>
        <v/>
      </c>
      <c r="CS99" s="106" t="str">
        <f t="shared" si="939"/>
        <v/>
      </c>
      <c r="CU99" s="98"/>
      <c r="CV99" s="98"/>
      <c r="CW99" s="99" t="str">
        <f t="shared" si="940"/>
        <v/>
      </c>
      <c r="CX99" s="100" t="str">
        <f t="shared" si="941"/>
        <v/>
      </c>
      <c r="CY99" s="101" t="str">
        <f t="shared" si="942"/>
        <v/>
      </c>
      <c r="CZ99" s="101" t="str">
        <f t="shared" si="943"/>
        <v/>
      </c>
      <c r="DA99" s="102" t="str">
        <f t="shared" si="944"/>
        <v/>
      </c>
      <c r="DB99" s="103" t="str">
        <f t="shared" si="945"/>
        <v/>
      </c>
      <c r="DC99" s="104" t="str">
        <f t="shared" si="946"/>
        <v/>
      </c>
      <c r="DD99" s="105" t="str">
        <f t="shared" si="947"/>
        <v/>
      </c>
      <c r="DE99" s="106" t="str">
        <f t="shared" si="948"/>
        <v/>
      </c>
      <c r="DG99" s="98"/>
      <c r="DH99" s="98"/>
      <c r="DI99" s="99" t="str">
        <f t="shared" si="949"/>
        <v/>
      </c>
      <c r="DJ99" s="100" t="str">
        <f t="shared" si="950"/>
        <v/>
      </c>
      <c r="DK99" s="101" t="str">
        <f t="shared" si="951"/>
        <v/>
      </c>
      <c r="DL99" s="101" t="str">
        <f t="shared" si="952"/>
        <v/>
      </c>
      <c r="DM99" s="102" t="str">
        <f t="shared" si="953"/>
        <v/>
      </c>
      <c r="DN99" s="103" t="str">
        <f t="shared" si="954"/>
        <v/>
      </c>
      <c r="DO99" s="104" t="str">
        <f t="shared" si="955"/>
        <v/>
      </c>
      <c r="DP99" s="105" t="str">
        <f t="shared" si="956"/>
        <v/>
      </c>
      <c r="DQ99" s="106" t="str">
        <f t="shared" si="957"/>
        <v/>
      </c>
      <c r="DS99" s="98"/>
      <c r="DT99" s="98"/>
      <c r="DU99" s="99" t="str">
        <f t="shared" si="958"/>
        <v/>
      </c>
      <c r="DV99" s="100" t="str">
        <f t="shared" si="959"/>
        <v/>
      </c>
      <c r="DW99" s="101" t="str">
        <f t="shared" si="960"/>
        <v/>
      </c>
      <c r="DX99" s="101" t="str">
        <f t="shared" si="961"/>
        <v/>
      </c>
      <c r="DY99" s="102" t="str">
        <f t="shared" si="962"/>
        <v/>
      </c>
      <c r="DZ99" s="103" t="str">
        <f t="shared" si="963"/>
        <v/>
      </c>
      <c r="EA99" s="104" t="str">
        <f t="shared" si="964"/>
        <v/>
      </c>
      <c r="EB99" s="105" t="str">
        <f t="shared" si="965"/>
        <v/>
      </c>
      <c r="EC99" s="106" t="str">
        <f t="shared" si="966"/>
        <v/>
      </c>
      <c r="EE99" s="98"/>
      <c r="EF99" s="98"/>
      <c r="EG99" s="99" t="str">
        <f t="shared" si="967"/>
        <v/>
      </c>
      <c r="EH99" s="100" t="str">
        <f t="shared" si="968"/>
        <v/>
      </c>
      <c r="EI99" s="101" t="str">
        <f t="shared" si="969"/>
        <v/>
      </c>
      <c r="EJ99" s="101" t="str">
        <f t="shared" si="970"/>
        <v/>
      </c>
      <c r="EK99" s="102" t="str">
        <f t="shared" si="971"/>
        <v/>
      </c>
      <c r="EL99" s="103" t="str">
        <f t="shared" si="972"/>
        <v/>
      </c>
      <c r="EM99" s="104" t="str">
        <f t="shared" si="973"/>
        <v/>
      </c>
      <c r="EN99" s="105" t="str">
        <f t="shared" si="974"/>
        <v/>
      </c>
      <c r="EO99" s="106" t="str">
        <f t="shared" si="975"/>
        <v/>
      </c>
      <c r="EQ99" s="98"/>
      <c r="ER99" s="98"/>
      <c r="ES99" s="99" t="str">
        <f t="shared" si="976"/>
        <v/>
      </c>
      <c r="ET99" s="100" t="str">
        <f t="shared" si="977"/>
        <v/>
      </c>
      <c r="EU99" s="101" t="str">
        <f t="shared" si="978"/>
        <v/>
      </c>
      <c r="EV99" s="101" t="str">
        <f t="shared" si="979"/>
        <v/>
      </c>
      <c r="EW99" s="102" t="str">
        <f t="shared" si="980"/>
        <v/>
      </c>
      <c r="EX99" s="103" t="str">
        <f t="shared" si="981"/>
        <v/>
      </c>
      <c r="EY99" s="104" t="str">
        <f t="shared" si="982"/>
        <v/>
      </c>
      <c r="EZ99" s="105" t="str">
        <f t="shared" si="983"/>
        <v/>
      </c>
      <c r="FA99" s="106" t="str">
        <f t="shared" si="984"/>
        <v/>
      </c>
      <c r="FC99" s="98"/>
      <c r="FD99" s="98"/>
      <c r="FE99" s="99" t="str">
        <f t="shared" si="985"/>
        <v/>
      </c>
      <c r="FF99" s="100" t="str">
        <f t="shared" si="986"/>
        <v/>
      </c>
      <c r="FG99" s="101" t="str">
        <f t="shared" si="987"/>
        <v/>
      </c>
      <c r="FH99" s="101" t="str">
        <f t="shared" si="988"/>
        <v/>
      </c>
      <c r="FI99" s="102" t="str">
        <f t="shared" si="989"/>
        <v/>
      </c>
      <c r="FJ99" s="103" t="str">
        <f t="shared" si="990"/>
        <v/>
      </c>
      <c r="FK99" s="104" t="str">
        <f t="shared" si="991"/>
        <v/>
      </c>
      <c r="FL99" s="105" t="str">
        <f t="shared" si="992"/>
        <v/>
      </c>
      <c r="FM99" s="106" t="str">
        <f t="shared" si="993"/>
        <v/>
      </c>
      <c r="FO99" s="98"/>
      <c r="FP99" s="98"/>
      <c r="FQ99" s="99" t="str">
        <f>IF(FU99="","",#REF!)</f>
        <v/>
      </c>
      <c r="FR99" s="100" t="str">
        <f t="shared" si="994"/>
        <v/>
      </c>
      <c r="FS99" s="101" t="str">
        <f t="shared" si="995"/>
        <v/>
      </c>
      <c r="FT99" s="101" t="str">
        <f t="shared" si="996"/>
        <v/>
      </c>
      <c r="FU99" s="102" t="str">
        <f t="shared" si="997"/>
        <v/>
      </c>
      <c r="FV99" s="103" t="str">
        <f t="shared" si="998"/>
        <v/>
      </c>
      <c r="FW99" s="104" t="str">
        <f t="shared" si="999"/>
        <v/>
      </c>
      <c r="FX99" s="105" t="str">
        <f t="shared" si="1000"/>
        <v/>
      </c>
      <c r="FY99" s="106" t="str">
        <f t="shared" si="1001"/>
        <v/>
      </c>
      <c r="GA99" s="98"/>
      <c r="GB99" s="98"/>
      <c r="GC99" s="99" t="str">
        <f t="shared" si="1002"/>
        <v/>
      </c>
      <c r="GD99" s="100" t="str">
        <f t="shared" si="1003"/>
        <v/>
      </c>
      <c r="GE99" s="101" t="str">
        <f t="shared" si="1004"/>
        <v/>
      </c>
      <c r="GF99" s="101" t="str">
        <f t="shared" si="1005"/>
        <v/>
      </c>
      <c r="GG99" s="102" t="str">
        <f t="shared" si="1006"/>
        <v/>
      </c>
      <c r="GH99" s="103" t="str">
        <f t="shared" si="1007"/>
        <v/>
      </c>
      <c r="GI99" s="104" t="str">
        <f t="shared" si="1008"/>
        <v/>
      </c>
      <c r="GJ99" s="105" t="str">
        <f t="shared" si="1009"/>
        <v/>
      </c>
      <c r="GK99" s="106" t="str">
        <f t="shared" si="1010"/>
        <v/>
      </c>
      <c r="GM99" s="98"/>
      <c r="GN99" s="98"/>
      <c r="GO99" s="99" t="str">
        <f t="shared" si="1011"/>
        <v/>
      </c>
      <c r="GP99" s="100" t="str">
        <f t="shared" si="1012"/>
        <v/>
      </c>
      <c r="GQ99" s="101" t="str">
        <f t="shared" si="1013"/>
        <v/>
      </c>
      <c r="GR99" s="101" t="str">
        <f t="shared" si="1014"/>
        <v/>
      </c>
      <c r="GS99" s="102" t="str">
        <f t="shared" si="1015"/>
        <v/>
      </c>
      <c r="GT99" s="103" t="str">
        <f t="shared" si="1016"/>
        <v/>
      </c>
      <c r="GU99" s="104" t="str">
        <f t="shared" si="1017"/>
        <v/>
      </c>
      <c r="GV99" s="105" t="str">
        <f t="shared" si="1018"/>
        <v/>
      </c>
      <c r="GW99" s="106" t="str">
        <f t="shared" si="1019"/>
        <v/>
      </c>
      <c r="GY99" s="98"/>
      <c r="GZ99" s="98"/>
      <c r="HA99" s="99" t="str">
        <f t="shared" si="1020"/>
        <v/>
      </c>
      <c r="HB99" s="100" t="str">
        <f t="shared" si="1021"/>
        <v/>
      </c>
      <c r="HC99" s="101" t="str">
        <f t="shared" si="1022"/>
        <v/>
      </c>
      <c r="HD99" s="101" t="str">
        <f t="shared" si="1023"/>
        <v/>
      </c>
      <c r="HE99" s="102" t="str">
        <f t="shared" si="1024"/>
        <v/>
      </c>
      <c r="HF99" s="103" t="str">
        <f t="shared" si="1025"/>
        <v/>
      </c>
      <c r="HG99" s="104" t="str">
        <f t="shared" si="1026"/>
        <v/>
      </c>
      <c r="HH99" s="105" t="str">
        <f t="shared" si="1027"/>
        <v/>
      </c>
      <c r="HI99" s="106" t="str">
        <f t="shared" si="1028"/>
        <v/>
      </c>
      <c r="HK99" s="98"/>
      <c r="HL99" s="98"/>
      <c r="HM99" s="99" t="str">
        <f t="shared" si="1029"/>
        <v/>
      </c>
      <c r="HN99" s="100" t="str">
        <f t="shared" si="1030"/>
        <v/>
      </c>
      <c r="HO99" s="101" t="str">
        <f t="shared" si="1031"/>
        <v/>
      </c>
      <c r="HP99" s="101" t="str">
        <f t="shared" si="1032"/>
        <v/>
      </c>
      <c r="HQ99" s="102" t="str">
        <f t="shared" si="1033"/>
        <v/>
      </c>
      <c r="HR99" s="103" t="str">
        <f t="shared" si="1034"/>
        <v/>
      </c>
      <c r="HS99" s="104" t="str">
        <f t="shared" si="1035"/>
        <v/>
      </c>
      <c r="HT99" s="105" t="str">
        <f t="shared" si="1036"/>
        <v/>
      </c>
      <c r="HU99" s="106" t="str">
        <f t="shared" si="1037"/>
        <v/>
      </c>
      <c r="HW99" s="98"/>
      <c r="HX99" s="98"/>
      <c r="HY99" s="99" t="str">
        <f t="shared" si="1038"/>
        <v/>
      </c>
      <c r="HZ99" s="100" t="str">
        <f t="shared" si="1039"/>
        <v/>
      </c>
      <c r="IA99" s="101" t="str">
        <f t="shared" si="1040"/>
        <v/>
      </c>
      <c r="IB99" s="101" t="str">
        <f t="shared" si="1041"/>
        <v/>
      </c>
      <c r="IC99" s="102" t="str">
        <f t="shared" si="1042"/>
        <v/>
      </c>
      <c r="ID99" s="103" t="str">
        <f t="shared" si="1043"/>
        <v/>
      </c>
      <c r="IE99" s="104" t="str">
        <f t="shared" si="1044"/>
        <v/>
      </c>
      <c r="IF99" s="105" t="str">
        <f t="shared" si="1045"/>
        <v/>
      </c>
      <c r="IG99" s="106" t="str">
        <f t="shared" si="1046"/>
        <v/>
      </c>
      <c r="II99" s="98"/>
      <c r="IJ99" s="98"/>
      <c r="IK99" s="99" t="str">
        <f t="shared" si="1047"/>
        <v/>
      </c>
      <c r="IL99" s="100" t="str">
        <f t="shared" si="1048"/>
        <v/>
      </c>
      <c r="IM99" s="101" t="str">
        <f t="shared" si="1049"/>
        <v/>
      </c>
      <c r="IN99" s="101" t="str">
        <f t="shared" si="1050"/>
        <v/>
      </c>
      <c r="IO99" s="102" t="str">
        <f t="shared" si="1051"/>
        <v/>
      </c>
      <c r="IP99" s="103" t="str">
        <f t="shared" si="1052"/>
        <v/>
      </c>
      <c r="IQ99" s="104" t="str">
        <f t="shared" si="1053"/>
        <v/>
      </c>
      <c r="IR99" s="105" t="str">
        <f t="shared" si="1054"/>
        <v/>
      </c>
      <c r="IS99" s="106" t="str">
        <f t="shared" si="1055"/>
        <v/>
      </c>
      <c r="IU99" s="98"/>
      <c r="IV99" s="98"/>
      <c r="IW99" s="99" t="str">
        <f t="shared" si="1056"/>
        <v/>
      </c>
      <c r="IX99" s="100" t="str">
        <f t="shared" si="1057"/>
        <v/>
      </c>
      <c r="IY99" s="101" t="str">
        <f t="shared" si="1058"/>
        <v/>
      </c>
      <c r="IZ99" s="101" t="str">
        <f t="shared" si="1059"/>
        <v/>
      </c>
      <c r="JA99" s="102" t="str">
        <f t="shared" si="1060"/>
        <v/>
      </c>
      <c r="JB99" s="103" t="str">
        <f t="shared" si="1061"/>
        <v/>
      </c>
      <c r="JC99" s="104" t="str">
        <f t="shared" si="1062"/>
        <v/>
      </c>
      <c r="JD99" s="105" t="str">
        <f t="shared" si="1063"/>
        <v/>
      </c>
      <c r="JE99" s="106" t="str">
        <f t="shared" si="1064"/>
        <v/>
      </c>
      <c r="JG99" s="98"/>
      <c r="JH99" s="98"/>
      <c r="JI99" s="99" t="str">
        <f t="shared" si="1065"/>
        <v/>
      </c>
      <c r="JJ99" s="100" t="str">
        <f t="shared" si="1066"/>
        <v/>
      </c>
      <c r="JK99" s="101" t="str">
        <f t="shared" si="1067"/>
        <v/>
      </c>
      <c r="JL99" s="101" t="str">
        <f t="shared" si="1068"/>
        <v/>
      </c>
      <c r="JM99" s="102" t="str">
        <f t="shared" si="1069"/>
        <v/>
      </c>
      <c r="JN99" s="103" t="str">
        <f t="shared" si="1070"/>
        <v/>
      </c>
      <c r="JO99" s="104" t="str">
        <f t="shared" si="1071"/>
        <v/>
      </c>
      <c r="JP99" s="105" t="str">
        <f t="shared" si="1072"/>
        <v/>
      </c>
      <c r="JQ99" s="106" t="str">
        <f t="shared" si="1073"/>
        <v/>
      </c>
      <c r="JS99" s="98"/>
      <c r="JT99" s="98"/>
      <c r="JU99" s="99" t="str">
        <f t="shared" si="1074"/>
        <v/>
      </c>
      <c r="JV99" s="100" t="str">
        <f t="shared" si="1075"/>
        <v/>
      </c>
      <c r="JW99" s="101" t="str">
        <f t="shared" si="1076"/>
        <v/>
      </c>
      <c r="JX99" s="101" t="str">
        <f t="shared" si="1077"/>
        <v/>
      </c>
      <c r="JY99" s="102" t="str">
        <f t="shared" si="1078"/>
        <v/>
      </c>
      <c r="JZ99" s="103" t="str">
        <f t="shared" si="1079"/>
        <v/>
      </c>
      <c r="KA99" s="104" t="str">
        <f t="shared" si="1080"/>
        <v/>
      </c>
      <c r="KB99" s="105" t="str">
        <f t="shared" si="1081"/>
        <v/>
      </c>
      <c r="KC99" s="106" t="str">
        <f t="shared" si="1082"/>
        <v/>
      </c>
      <c r="KE99" s="98"/>
      <c r="KF99" s="98"/>
    </row>
    <row r="100" spans="1:292" ht="13.5" customHeight="1" x14ac:dyDescent="0.25">
      <c r="A100" s="16"/>
      <c r="B100" s="98"/>
      <c r="E100" s="99" t="str">
        <f t="shared" si="880"/>
        <v/>
      </c>
      <c r="F100" s="100" t="str">
        <f t="shared" si="881"/>
        <v/>
      </c>
      <c r="G100" s="101" t="str">
        <f t="shared" si="882"/>
        <v/>
      </c>
      <c r="H100" s="101" t="str">
        <f t="shared" si="883"/>
        <v/>
      </c>
      <c r="I100" s="102" t="str">
        <f t="shared" si="884"/>
        <v/>
      </c>
      <c r="J100" s="103" t="str">
        <f t="shared" si="885"/>
        <v/>
      </c>
      <c r="K100" s="104" t="str">
        <f t="shared" si="886"/>
        <v/>
      </c>
      <c r="L100" s="105" t="str">
        <f t="shared" si="887"/>
        <v/>
      </c>
      <c r="M100" s="106" t="str">
        <f t="shared" si="888"/>
        <v/>
      </c>
      <c r="O100" s="3"/>
      <c r="P100" s="98"/>
      <c r="Q100" s="99" t="str">
        <f t="shared" si="889"/>
        <v/>
      </c>
      <c r="R100" s="100" t="str">
        <f t="shared" si="890"/>
        <v/>
      </c>
      <c r="S100" s="101" t="str">
        <f t="shared" si="891"/>
        <v/>
      </c>
      <c r="T100" s="101" t="str">
        <f t="shared" si="892"/>
        <v/>
      </c>
      <c r="U100" s="102" t="str">
        <f t="shared" si="893"/>
        <v/>
      </c>
      <c r="V100" s="103" t="str">
        <f t="shared" si="894"/>
        <v/>
      </c>
      <c r="W100" s="104" t="str">
        <f t="shared" si="895"/>
        <v/>
      </c>
      <c r="X100" s="105" t="str">
        <f t="shared" si="896"/>
        <v/>
      </c>
      <c r="Y100" s="106" t="str">
        <f t="shared" si="897"/>
        <v/>
      </c>
      <c r="AA100" s="3"/>
      <c r="AB100" s="98"/>
      <c r="AC100" s="99" t="str">
        <f t="shared" si="898"/>
        <v/>
      </c>
      <c r="AD100" s="100" t="str">
        <f t="shared" si="899"/>
        <v/>
      </c>
      <c r="AE100" s="101" t="str">
        <f t="shared" si="900"/>
        <v/>
      </c>
      <c r="AF100" s="101" t="str">
        <f t="shared" si="901"/>
        <v/>
      </c>
      <c r="AG100" s="102" t="str">
        <f t="shared" si="902"/>
        <v/>
      </c>
      <c r="AH100" s="103" t="str">
        <f t="shared" si="903"/>
        <v/>
      </c>
      <c r="AI100" s="104" t="str">
        <f t="shared" si="904"/>
        <v/>
      </c>
      <c r="AJ100" s="105" t="str">
        <f t="shared" si="905"/>
        <v/>
      </c>
      <c r="AK100" s="106" t="str">
        <f t="shared" si="906"/>
        <v/>
      </c>
      <c r="AM100" s="3"/>
      <c r="AN100" s="98"/>
      <c r="AO100" s="99" t="str">
        <f t="shared" si="660"/>
        <v/>
      </c>
      <c r="AP100" s="100" t="str">
        <f t="shared" si="907"/>
        <v/>
      </c>
      <c r="AQ100" s="101" t="str">
        <f t="shared" si="661"/>
        <v/>
      </c>
      <c r="AR100" s="101" t="str">
        <f t="shared" si="662"/>
        <v/>
      </c>
      <c r="AS100" s="102" t="str">
        <f t="shared" si="908"/>
        <v/>
      </c>
      <c r="AT100" s="103" t="str">
        <f t="shared" si="909"/>
        <v/>
      </c>
      <c r="AU100" s="104" t="str">
        <f t="shared" si="910"/>
        <v/>
      </c>
      <c r="AV100" s="105" t="str">
        <f t="shared" si="911"/>
        <v/>
      </c>
      <c r="AW100" s="106" t="str">
        <f t="shared" si="912"/>
        <v/>
      </c>
      <c r="AY100" s="3"/>
      <c r="AZ100" s="98"/>
      <c r="BA100" s="99" t="str">
        <f t="shared" si="1083"/>
        <v/>
      </c>
      <c r="BB100" s="100" t="str">
        <f t="shared" si="1084"/>
        <v/>
      </c>
      <c r="BC100" s="101" t="str">
        <f t="shared" si="1085"/>
        <v/>
      </c>
      <c r="BD100" s="101" t="str">
        <f t="shared" si="1086"/>
        <v/>
      </c>
      <c r="BE100" s="102" t="str">
        <f t="shared" si="1087"/>
        <v/>
      </c>
      <c r="BF100" s="103" t="str">
        <f t="shared" si="1088"/>
        <v/>
      </c>
      <c r="BG100" s="104" t="str">
        <f t="shared" si="1089"/>
        <v/>
      </c>
      <c r="BH100" s="105" t="str">
        <f t="shared" si="1090"/>
        <v/>
      </c>
      <c r="BI100" s="106" t="str">
        <f t="shared" si="1091"/>
        <v/>
      </c>
      <c r="BK100" s="3"/>
      <c r="BL100" s="98"/>
      <c r="BM100" s="99" t="str">
        <f t="shared" si="913"/>
        <v/>
      </c>
      <c r="BN100" s="100" t="str">
        <f t="shared" si="914"/>
        <v/>
      </c>
      <c r="BO100" s="101" t="str">
        <f t="shared" si="915"/>
        <v/>
      </c>
      <c r="BP100" s="101" t="str">
        <f t="shared" si="916"/>
        <v/>
      </c>
      <c r="BQ100" s="102" t="str">
        <f t="shared" si="917"/>
        <v/>
      </c>
      <c r="BR100" s="103" t="str">
        <f t="shared" si="918"/>
        <v/>
      </c>
      <c r="BS100" s="104" t="str">
        <f t="shared" si="919"/>
        <v/>
      </c>
      <c r="BT100" s="105" t="str">
        <f t="shared" si="920"/>
        <v/>
      </c>
      <c r="BU100" s="106" t="str">
        <f t="shared" si="921"/>
        <v/>
      </c>
      <c r="BW100" s="3"/>
      <c r="BX100" s="98"/>
      <c r="BY100" s="99" t="str">
        <f t="shared" si="922"/>
        <v/>
      </c>
      <c r="BZ100" s="100" t="str">
        <f t="shared" si="923"/>
        <v/>
      </c>
      <c r="CA100" s="101" t="str">
        <f t="shared" si="924"/>
        <v/>
      </c>
      <c r="CB100" s="101" t="str">
        <f t="shared" si="925"/>
        <v/>
      </c>
      <c r="CC100" s="102" t="str">
        <f t="shared" si="926"/>
        <v/>
      </c>
      <c r="CD100" s="103" t="str">
        <f t="shared" si="927"/>
        <v/>
      </c>
      <c r="CE100" s="104" t="str">
        <f t="shared" si="928"/>
        <v/>
      </c>
      <c r="CF100" s="105" t="str">
        <f t="shared" si="929"/>
        <v/>
      </c>
      <c r="CG100" s="106" t="str">
        <f t="shared" si="930"/>
        <v/>
      </c>
      <c r="CI100" s="3"/>
      <c r="CJ100" s="98"/>
      <c r="CK100" s="99" t="str">
        <f t="shared" si="931"/>
        <v/>
      </c>
      <c r="CL100" s="100" t="str">
        <f t="shared" si="932"/>
        <v/>
      </c>
      <c r="CM100" s="101" t="str">
        <f t="shared" si="933"/>
        <v/>
      </c>
      <c r="CN100" s="101" t="str">
        <f t="shared" si="934"/>
        <v/>
      </c>
      <c r="CO100" s="102" t="str">
        <f t="shared" si="935"/>
        <v/>
      </c>
      <c r="CP100" s="103" t="str">
        <f t="shared" si="936"/>
        <v/>
      </c>
      <c r="CQ100" s="104" t="str">
        <f t="shared" si="937"/>
        <v/>
      </c>
      <c r="CR100" s="105" t="str">
        <f t="shared" si="938"/>
        <v/>
      </c>
      <c r="CS100" s="106" t="str">
        <f t="shared" si="939"/>
        <v/>
      </c>
      <c r="CU100" s="3"/>
      <c r="CV100" s="98"/>
      <c r="CW100" s="99" t="str">
        <f t="shared" si="940"/>
        <v/>
      </c>
      <c r="CX100" s="100" t="str">
        <f t="shared" si="941"/>
        <v/>
      </c>
      <c r="CY100" s="101" t="str">
        <f t="shared" si="942"/>
        <v/>
      </c>
      <c r="CZ100" s="101" t="str">
        <f t="shared" si="943"/>
        <v/>
      </c>
      <c r="DA100" s="102" t="str">
        <f t="shared" si="944"/>
        <v/>
      </c>
      <c r="DB100" s="103" t="str">
        <f t="shared" si="945"/>
        <v/>
      </c>
      <c r="DC100" s="104" t="str">
        <f t="shared" si="946"/>
        <v/>
      </c>
      <c r="DD100" s="105" t="str">
        <f t="shared" si="947"/>
        <v/>
      </c>
      <c r="DE100" s="106" t="str">
        <f t="shared" si="948"/>
        <v/>
      </c>
      <c r="DG100" s="3"/>
      <c r="DH100" s="98"/>
      <c r="DI100" s="99" t="str">
        <f t="shared" si="949"/>
        <v/>
      </c>
      <c r="DJ100" s="100" t="str">
        <f t="shared" si="950"/>
        <v/>
      </c>
      <c r="DK100" s="101" t="str">
        <f t="shared" si="951"/>
        <v/>
      </c>
      <c r="DL100" s="101" t="str">
        <f t="shared" si="952"/>
        <v/>
      </c>
      <c r="DM100" s="102" t="str">
        <f t="shared" si="953"/>
        <v/>
      </c>
      <c r="DN100" s="103" t="str">
        <f t="shared" si="954"/>
        <v/>
      </c>
      <c r="DO100" s="104" t="str">
        <f t="shared" si="955"/>
        <v/>
      </c>
      <c r="DP100" s="105" t="str">
        <f t="shared" si="956"/>
        <v/>
      </c>
      <c r="DQ100" s="106" t="str">
        <f t="shared" si="957"/>
        <v/>
      </c>
      <c r="DS100" s="3"/>
      <c r="DT100" s="98"/>
      <c r="DU100" s="99" t="str">
        <f t="shared" si="958"/>
        <v/>
      </c>
      <c r="DV100" s="100" t="str">
        <f t="shared" si="959"/>
        <v/>
      </c>
      <c r="DW100" s="101" t="str">
        <f t="shared" si="960"/>
        <v/>
      </c>
      <c r="DX100" s="101" t="str">
        <f t="shared" si="961"/>
        <v/>
      </c>
      <c r="DY100" s="102" t="str">
        <f t="shared" si="962"/>
        <v/>
      </c>
      <c r="DZ100" s="103" t="str">
        <f t="shared" si="963"/>
        <v/>
      </c>
      <c r="EA100" s="104" t="str">
        <f t="shared" si="964"/>
        <v/>
      </c>
      <c r="EB100" s="105" t="str">
        <f t="shared" si="965"/>
        <v/>
      </c>
      <c r="EC100" s="106" t="str">
        <f t="shared" si="966"/>
        <v/>
      </c>
      <c r="EE100" s="3"/>
      <c r="EF100" s="98"/>
      <c r="EG100" s="99" t="str">
        <f t="shared" si="967"/>
        <v/>
      </c>
      <c r="EH100" s="100" t="str">
        <f t="shared" si="968"/>
        <v/>
      </c>
      <c r="EI100" s="101" t="str">
        <f t="shared" si="969"/>
        <v/>
      </c>
      <c r="EJ100" s="101" t="str">
        <f t="shared" si="970"/>
        <v/>
      </c>
      <c r="EK100" s="102" t="str">
        <f t="shared" si="971"/>
        <v/>
      </c>
      <c r="EL100" s="103" t="str">
        <f t="shared" si="972"/>
        <v/>
      </c>
      <c r="EM100" s="104" t="str">
        <f t="shared" si="973"/>
        <v/>
      </c>
      <c r="EN100" s="105" t="str">
        <f t="shared" si="974"/>
        <v/>
      </c>
      <c r="EO100" s="106" t="str">
        <f t="shared" si="975"/>
        <v/>
      </c>
      <c r="EQ100" s="3"/>
      <c r="ER100" s="98"/>
      <c r="ES100" s="99" t="str">
        <f t="shared" si="976"/>
        <v/>
      </c>
      <c r="ET100" s="100" t="str">
        <f t="shared" si="977"/>
        <v/>
      </c>
      <c r="EU100" s="101" t="str">
        <f t="shared" si="978"/>
        <v/>
      </c>
      <c r="EV100" s="101" t="str">
        <f t="shared" si="979"/>
        <v/>
      </c>
      <c r="EW100" s="102" t="str">
        <f t="shared" si="980"/>
        <v/>
      </c>
      <c r="EX100" s="103" t="str">
        <f t="shared" si="981"/>
        <v/>
      </c>
      <c r="EY100" s="104" t="str">
        <f t="shared" si="982"/>
        <v/>
      </c>
      <c r="EZ100" s="105" t="str">
        <f t="shared" si="983"/>
        <v/>
      </c>
      <c r="FA100" s="106" t="str">
        <f t="shared" si="984"/>
        <v/>
      </c>
      <c r="FC100" s="3"/>
      <c r="FD100" s="98"/>
      <c r="FE100" s="99" t="str">
        <f t="shared" si="985"/>
        <v/>
      </c>
      <c r="FF100" s="100" t="str">
        <f t="shared" si="986"/>
        <v/>
      </c>
      <c r="FG100" s="101" t="str">
        <f t="shared" si="987"/>
        <v/>
      </c>
      <c r="FH100" s="101" t="str">
        <f t="shared" si="988"/>
        <v/>
      </c>
      <c r="FI100" s="102" t="str">
        <f t="shared" si="989"/>
        <v/>
      </c>
      <c r="FJ100" s="103" t="str">
        <f t="shared" si="990"/>
        <v/>
      </c>
      <c r="FK100" s="104" t="str">
        <f t="shared" si="991"/>
        <v/>
      </c>
      <c r="FL100" s="105" t="str">
        <f t="shared" si="992"/>
        <v/>
      </c>
      <c r="FM100" s="106" t="str">
        <f t="shared" si="993"/>
        <v/>
      </c>
      <c r="FO100" s="3"/>
      <c r="FP100" s="98"/>
      <c r="FQ100" s="99" t="str">
        <f>IF(FU100="","",#REF!)</f>
        <v/>
      </c>
      <c r="FR100" s="100" t="str">
        <f t="shared" si="994"/>
        <v/>
      </c>
      <c r="FS100" s="101" t="str">
        <f t="shared" si="995"/>
        <v/>
      </c>
      <c r="FT100" s="101" t="str">
        <f t="shared" si="996"/>
        <v/>
      </c>
      <c r="FU100" s="102" t="str">
        <f t="shared" si="997"/>
        <v/>
      </c>
      <c r="FV100" s="103" t="str">
        <f t="shared" si="998"/>
        <v/>
      </c>
      <c r="FW100" s="104" t="str">
        <f t="shared" si="999"/>
        <v/>
      </c>
      <c r="FX100" s="105" t="str">
        <f t="shared" si="1000"/>
        <v/>
      </c>
      <c r="FY100" s="106" t="str">
        <f t="shared" si="1001"/>
        <v/>
      </c>
      <c r="GA100" s="3"/>
      <c r="GB100" s="98"/>
      <c r="GC100" s="99" t="str">
        <f t="shared" si="1002"/>
        <v/>
      </c>
      <c r="GD100" s="100" t="str">
        <f t="shared" si="1003"/>
        <v/>
      </c>
      <c r="GE100" s="101" t="str">
        <f t="shared" si="1004"/>
        <v/>
      </c>
      <c r="GF100" s="101" t="str">
        <f t="shared" si="1005"/>
        <v/>
      </c>
      <c r="GG100" s="102" t="str">
        <f t="shared" si="1006"/>
        <v/>
      </c>
      <c r="GH100" s="103" t="str">
        <f t="shared" si="1007"/>
        <v/>
      </c>
      <c r="GI100" s="104" t="str">
        <f t="shared" si="1008"/>
        <v/>
      </c>
      <c r="GJ100" s="105" t="str">
        <f t="shared" si="1009"/>
        <v/>
      </c>
      <c r="GK100" s="106" t="str">
        <f t="shared" si="1010"/>
        <v/>
      </c>
      <c r="GM100" s="3"/>
      <c r="GN100" s="98"/>
      <c r="GO100" s="99" t="str">
        <f t="shared" si="1011"/>
        <v/>
      </c>
      <c r="GP100" s="100" t="str">
        <f t="shared" si="1012"/>
        <v/>
      </c>
      <c r="GQ100" s="101" t="str">
        <f t="shared" si="1013"/>
        <v/>
      </c>
      <c r="GR100" s="101" t="str">
        <f t="shared" si="1014"/>
        <v/>
      </c>
      <c r="GS100" s="102" t="str">
        <f t="shared" si="1015"/>
        <v/>
      </c>
      <c r="GT100" s="103" t="str">
        <f t="shared" si="1016"/>
        <v/>
      </c>
      <c r="GU100" s="104" t="str">
        <f t="shared" si="1017"/>
        <v/>
      </c>
      <c r="GV100" s="105" t="str">
        <f t="shared" si="1018"/>
        <v/>
      </c>
      <c r="GW100" s="106" t="str">
        <f t="shared" si="1019"/>
        <v/>
      </c>
      <c r="GY100" s="3"/>
      <c r="GZ100" s="98"/>
      <c r="HA100" s="99" t="str">
        <f t="shared" si="1020"/>
        <v/>
      </c>
      <c r="HB100" s="100" t="str">
        <f t="shared" si="1021"/>
        <v/>
      </c>
      <c r="HC100" s="101" t="str">
        <f t="shared" si="1022"/>
        <v/>
      </c>
      <c r="HD100" s="101" t="str">
        <f t="shared" si="1023"/>
        <v/>
      </c>
      <c r="HE100" s="102" t="str">
        <f t="shared" si="1024"/>
        <v/>
      </c>
      <c r="HF100" s="103" t="str">
        <f t="shared" si="1025"/>
        <v/>
      </c>
      <c r="HG100" s="104" t="str">
        <f t="shared" si="1026"/>
        <v/>
      </c>
      <c r="HH100" s="105" t="str">
        <f t="shared" si="1027"/>
        <v/>
      </c>
      <c r="HI100" s="106" t="str">
        <f t="shared" si="1028"/>
        <v/>
      </c>
      <c r="HK100" s="3"/>
      <c r="HL100" s="98"/>
      <c r="HM100" s="99" t="str">
        <f t="shared" si="1029"/>
        <v/>
      </c>
      <c r="HN100" s="100" t="str">
        <f t="shared" si="1030"/>
        <v/>
      </c>
      <c r="HO100" s="101" t="str">
        <f t="shared" si="1031"/>
        <v/>
      </c>
      <c r="HP100" s="101" t="str">
        <f t="shared" si="1032"/>
        <v/>
      </c>
      <c r="HQ100" s="102" t="str">
        <f t="shared" si="1033"/>
        <v/>
      </c>
      <c r="HR100" s="103" t="str">
        <f t="shared" si="1034"/>
        <v/>
      </c>
      <c r="HS100" s="104" t="str">
        <f t="shared" si="1035"/>
        <v/>
      </c>
      <c r="HT100" s="105" t="str">
        <f t="shared" si="1036"/>
        <v/>
      </c>
      <c r="HU100" s="106" t="str">
        <f t="shared" si="1037"/>
        <v/>
      </c>
      <c r="HW100" s="3"/>
      <c r="HX100" s="98"/>
      <c r="HY100" s="99" t="str">
        <f t="shared" si="1038"/>
        <v/>
      </c>
      <c r="HZ100" s="100" t="str">
        <f t="shared" si="1039"/>
        <v/>
      </c>
      <c r="IA100" s="101" t="str">
        <f t="shared" si="1040"/>
        <v/>
      </c>
      <c r="IB100" s="101" t="str">
        <f t="shared" si="1041"/>
        <v/>
      </c>
      <c r="IC100" s="102" t="str">
        <f t="shared" si="1042"/>
        <v/>
      </c>
      <c r="ID100" s="103" t="str">
        <f t="shared" si="1043"/>
        <v/>
      </c>
      <c r="IE100" s="104" t="str">
        <f t="shared" si="1044"/>
        <v/>
      </c>
      <c r="IF100" s="105" t="str">
        <f t="shared" si="1045"/>
        <v/>
      </c>
      <c r="IG100" s="106" t="str">
        <f t="shared" si="1046"/>
        <v/>
      </c>
      <c r="II100" s="3"/>
      <c r="IJ100" s="98"/>
      <c r="IK100" s="99" t="str">
        <f t="shared" si="1047"/>
        <v/>
      </c>
      <c r="IL100" s="100" t="str">
        <f t="shared" si="1048"/>
        <v/>
      </c>
      <c r="IM100" s="101" t="str">
        <f t="shared" si="1049"/>
        <v/>
      </c>
      <c r="IN100" s="101" t="str">
        <f t="shared" si="1050"/>
        <v/>
      </c>
      <c r="IO100" s="102" t="str">
        <f t="shared" si="1051"/>
        <v/>
      </c>
      <c r="IP100" s="103" t="str">
        <f t="shared" si="1052"/>
        <v/>
      </c>
      <c r="IQ100" s="104" t="str">
        <f t="shared" si="1053"/>
        <v/>
      </c>
      <c r="IR100" s="105" t="str">
        <f t="shared" si="1054"/>
        <v/>
      </c>
      <c r="IS100" s="106" t="str">
        <f t="shared" si="1055"/>
        <v/>
      </c>
      <c r="IU100" s="3"/>
      <c r="IV100" s="98"/>
      <c r="IW100" s="99" t="str">
        <f t="shared" si="1056"/>
        <v/>
      </c>
      <c r="IX100" s="100" t="str">
        <f t="shared" si="1057"/>
        <v/>
      </c>
      <c r="IY100" s="101" t="str">
        <f t="shared" si="1058"/>
        <v/>
      </c>
      <c r="IZ100" s="101" t="str">
        <f t="shared" si="1059"/>
        <v/>
      </c>
      <c r="JA100" s="102" t="str">
        <f t="shared" si="1060"/>
        <v/>
      </c>
      <c r="JB100" s="103" t="str">
        <f t="shared" si="1061"/>
        <v/>
      </c>
      <c r="JC100" s="104" t="str">
        <f t="shared" si="1062"/>
        <v/>
      </c>
      <c r="JD100" s="105" t="str">
        <f t="shared" si="1063"/>
        <v/>
      </c>
      <c r="JE100" s="106" t="str">
        <f t="shared" si="1064"/>
        <v/>
      </c>
      <c r="JG100" s="3"/>
      <c r="JH100" s="98"/>
      <c r="JI100" s="99" t="str">
        <f t="shared" si="1065"/>
        <v/>
      </c>
      <c r="JJ100" s="100" t="str">
        <f t="shared" si="1066"/>
        <v/>
      </c>
      <c r="JK100" s="101" t="str">
        <f t="shared" si="1067"/>
        <v/>
      </c>
      <c r="JL100" s="101" t="str">
        <f t="shared" si="1068"/>
        <v/>
      </c>
      <c r="JM100" s="102" t="str">
        <f t="shared" si="1069"/>
        <v/>
      </c>
      <c r="JN100" s="103" t="str">
        <f t="shared" si="1070"/>
        <v/>
      </c>
      <c r="JO100" s="104" t="str">
        <f t="shared" si="1071"/>
        <v/>
      </c>
      <c r="JP100" s="105" t="str">
        <f t="shared" si="1072"/>
        <v/>
      </c>
      <c r="JQ100" s="106" t="str">
        <f t="shared" si="1073"/>
        <v/>
      </c>
      <c r="JS100" s="3"/>
      <c r="JT100" s="98"/>
      <c r="JU100" s="99" t="str">
        <f t="shared" si="1074"/>
        <v/>
      </c>
      <c r="JV100" s="100" t="str">
        <f t="shared" si="1075"/>
        <v/>
      </c>
      <c r="JW100" s="101" t="str">
        <f t="shared" si="1076"/>
        <v/>
      </c>
      <c r="JX100" s="101" t="str">
        <f t="shared" si="1077"/>
        <v/>
      </c>
      <c r="JY100" s="102" t="str">
        <f t="shared" si="1078"/>
        <v/>
      </c>
      <c r="JZ100" s="103" t="str">
        <f t="shared" si="1079"/>
        <v/>
      </c>
      <c r="KA100" s="104" t="str">
        <f t="shared" si="1080"/>
        <v/>
      </c>
      <c r="KB100" s="105" t="str">
        <f t="shared" si="1081"/>
        <v/>
      </c>
      <c r="KC100" s="106" t="str">
        <f t="shared" si="1082"/>
        <v/>
      </c>
      <c r="KE100" s="3"/>
      <c r="KF100" s="98"/>
    </row>
    <row r="101" spans="1:292" ht="13.5" customHeight="1" x14ac:dyDescent="0.25">
      <c r="A101" s="16"/>
      <c r="B101" s="98"/>
      <c r="E101" s="99" t="str">
        <f t="shared" si="880"/>
        <v/>
      </c>
      <c r="F101" s="100" t="str">
        <f t="shared" si="881"/>
        <v/>
      </c>
      <c r="G101" s="101" t="str">
        <f t="shared" si="882"/>
        <v/>
      </c>
      <c r="H101" s="101" t="str">
        <f t="shared" si="883"/>
        <v/>
      </c>
      <c r="I101" s="102" t="str">
        <f t="shared" si="884"/>
        <v/>
      </c>
      <c r="J101" s="103" t="str">
        <f t="shared" si="885"/>
        <v/>
      </c>
      <c r="K101" s="104" t="str">
        <f t="shared" si="886"/>
        <v/>
      </c>
      <c r="L101" s="105" t="str">
        <f t="shared" si="887"/>
        <v/>
      </c>
      <c r="M101" s="106" t="str">
        <f t="shared" si="888"/>
        <v/>
      </c>
      <c r="O101" s="3"/>
      <c r="P101" s="98"/>
      <c r="Q101" s="99" t="str">
        <f t="shared" si="889"/>
        <v/>
      </c>
      <c r="R101" s="100" t="str">
        <f t="shared" si="890"/>
        <v/>
      </c>
      <c r="S101" s="101" t="str">
        <f t="shared" si="891"/>
        <v/>
      </c>
      <c r="T101" s="101" t="str">
        <f t="shared" si="892"/>
        <v/>
      </c>
      <c r="U101" s="102" t="str">
        <f t="shared" si="893"/>
        <v/>
      </c>
      <c r="V101" s="103" t="str">
        <f t="shared" si="894"/>
        <v/>
      </c>
      <c r="W101" s="104" t="str">
        <f t="shared" si="895"/>
        <v/>
      </c>
      <c r="X101" s="105" t="str">
        <f t="shared" si="896"/>
        <v/>
      </c>
      <c r="Y101" s="106" t="str">
        <f t="shared" si="897"/>
        <v/>
      </c>
      <c r="AA101" s="3"/>
      <c r="AB101" s="98"/>
      <c r="AC101" s="99" t="str">
        <f t="shared" si="898"/>
        <v/>
      </c>
      <c r="AD101" s="100" t="str">
        <f t="shared" si="899"/>
        <v/>
      </c>
      <c r="AE101" s="101" t="str">
        <f t="shared" si="900"/>
        <v/>
      </c>
      <c r="AF101" s="101" t="str">
        <f t="shared" si="901"/>
        <v/>
      </c>
      <c r="AG101" s="102" t="str">
        <f t="shared" si="902"/>
        <v/>
      </c>
      <c r="AH101" s="103" t="str">
        <f t="shared" si="903"/>
        <v/>
      </c>
      <c r="AI101" s="104" t="str">
        <f t="shared" si="904"/>
        <v/>
      </c>
      <c r="AJ101" s="105" t="str">
        <f t="shared" si="905"/>
        <v/>
      </c>
      <c r="AK101" s="106" t="str">
        <f t="shared" si="906"/>
        <v/>
      </c>
      <c r="AM101" s="3"/>
      <c r="AN101" s="98"/>
      <c r="AO101" s="99" t="str">
        <f t="shared" si="660"/>
        <v/>
      </c>
      <c r="AP101" s="100" t="str">
        <f t="shared" si="907"/>
        <v/>
      </c>
      <c r="AQ101" s="101" t="str">
        <f t="shared" si="661"/>
        <v/>
      </c>
      <c r="AR101" s="101" t="str">
        <f t="shared" si="662"/>
        <v/>
      </c>
      <c r="AS101" s="102" t="str">
        <f t="shared" si="908"/>
        <v/>
      </c>
      <c r="AT101" s="103" t="str">
        <f t="shared" si="909"/>
        <v/>
      </c>
      <c r="AU101" s="104" t="str">
        <f t="shared" si="910"/>
        <v/>
      </c>
      <c r="AV101" s="105" t="str">
        <f t="shared" si="911"/>
        <v/>
      </c>
      <c r="AW101" s="106" t="str">
        <f t="shared" si="912"/>
        <v/>
      </c>
      <c r="AY101" s="3"/>
      <c r="AZ101" s="98"/>
      <c r="BA101" s="99" t="str">
        <f t="shared" si="1083"/>
        <v/>
      </c>
      <c r="BB101" s="100" t="str">
        <f t="shared" si="1084"/>
        <v/>
      </c>
      <c r="BC101" s="101" t="str">
        <f t="shared" si="1085"/>
        <v/>
      </c>
      <c r="BD101" s="101" t="str">
        <f t="shared" si="1086"/>
        <v/>
      </c>
      <c r="BE101" s="102" t="str">
        <f t="shared" si="1087"/>
        <v/>
      </c>
      <c r="BF101" s="103" t="str">
        <f t="shared" si="1088"/>
        <v/>
      </c>
      <c r="BG101" s="104" t="str">
        <f t="shared" si="1089"/>
        <v/>
      </c>
      <c r="BH101" s="105" t="str">
        <f t="shared" si="1090"/>
        <v/>
      </c>
      <c r="BI101" s="106" t="str">
        <f t="shared" si="1091"/>
        <v/>
      </c>
      <c r="BK101" s="3"/>
      <c r="BL101" s="98"/>
      <c r="BM101" s="99" t="str">
        <f t="shared" si="913"/>
        <v/>
      </c>
      <c r="BN101" s="100" t="str">
        <f t="shared" si="914"/>
        <v/>
      </c>
      <c r="BO101" s="101" t="str">
        <f t="shared" si="915"/>
        <v/>
      </c>
      <c r="BP101" s="101" t="str">
        <f t="shared" si="916"/>
        <v/>
      </c>
      <c r="BQ101" s="102" t="str">
        <f t="shared" si="917"/>
        <v/>
      </c>
      <c r="BR101" s="103" t="str">
        <f t="shared" si="918"/>
        <v/>
      </c>
      <c r="BS101" s="104" t="str">
        <f t="shared" si="919"/>
        <v/>
      </c>
      <c r="BT101" s="105" t="str">
        <f t="shared" si="920"/>
        <v/>
      </c>
      <c r="BU101" s="106" t="str">
        <f t="shared" si="921"/>
        <v/>
      </c>
      <c r="BW101" s="3"/>
      <c r="BX101" s="98"/>
      <c r="BY101" s="99" t="str">
        <f t="shared" si="922"/>
        <v/>
      </c>
      <c r="BZ101" s="100" t="str">
        <f t="shared" si="923"/>
        <v/>
      </c>
      <c r="CA101" s="101" t="str">
        <f t="shared" si="924"/>
        <v/>
      </c>
      <c r="CB101" s="101" t="str">
        <f t="shared" si="925"/>
        <v/>
      </c>
      <c r="CC101" s="102" t="str">
        <f t="shared" si="926"/>
        <v/>
      </c>
      <c r="CD101" s="103" t="str">
        <f t="shared" si="927"/>
        <v/>
      </c>
      <c r="CE101" s="104" t="str">
        <f t="shared" si="928"/>
        <v/>
      </c>
      <c r="CF101" s="105" t="str">
        <f t="shared" si="929"/>
        <v/>
      </c>
      <c r="CG101" s="106" t="str">
        <f t="shared" si="930"/>
        <v/>
      </c>
      <c r="CI101" s="3"/>
      <c r="CJ101" s="98"/>
      <c r="CK101" s="99" t="str">
        <f t="shared" si="931"/>
        <v/>
      </c>
      <c r="CL101" s="100" t="str">
        <f t="shared" si="932"/>
        <v/>
      </c>
      <c r="CM101" s="101" t="str">
        <f t="shared" si="933"/>
        <v/>
      </c>
      <c r="CN101" s="101" t="str">
        <f t="shared" si="934"/>
        <v/>
      </c>
      <c r="CO101" s="102" t="str">
        <f t="shared" si="935"/>
        <v/>
      </c>
      <c r="CP101" s="103" t="str">
        <f t="shared" si="936"/>
        <v/>
      </c>
      <c r="CQ101" s="104" t="str">
        <f t="shared" si="937"/>
        <v/>
      </c>
      <c r="CR101" s="105" t="str">
        <f t="shared" si="938"/>
        <v/>
      </c>
      <c r="CS101" s="106" t="str">
        <f t="shared" si="939"/>
        <v/>
      </c>
      <c r="CU101" s="3"/>
      <c r="CV101" s="98"/>
      <c r="CW101" s="99" t="str">
        <f t="shared" si="940"/>
        <v/>
      </c>
      <c r="CX101" s="100" t="str">
        <f t="shared" si="941"/>
        <v/>
      </c>
      <c r="CY101" s="101" t="str">
        <f t="shared" si="942"/>
        <v/>
      </c>
      <c r="CZ101" s="101" t="str">
        <f t="shared" si="943"/>
        <v/>
      </c>
      <c r="DA101" s="102" t="str">
        <f t="shared" si="944"/>
        <v/>
      </c>
      <c r="DB101" s="103" t="str">
        <f t="shared" si="945"/>
        <v/>
      </c>
      <c r="DC101" s="104" t="str">
        <f t="shared" si="946"/>
        <v/>
      </c>
      <c r="DD101" s="105" t="str">
        <f t="shared" si="947"/>
        <v/>
      </c>
      <c r="DE101" s="106" t="str">
        <f t="shared" si="948"/>
        <v/>
      </c>
      <c r="DG101" s="3"/>
      <c r="DH101" s="98"/>
      <c r="DI101" s="99" t="str">
        <f t="shared" si="949"/>
        <v/>
      </c>
      <c r="DJ101" s="100" t="str">
        <f t="shared" si="950"/>
        <v/>
      </c>
      <c r="DK101" s="101" t="str">
        <f t="shared" si="951"/>
        <v/>
      </c>
      <c r="DL101" s="101" t="str">
        <f t="shared" si="952"/>
        <v/>
      </c>
      <c r="DM101" s="102" t="str">
        <f t="shared" si="953"/>
        <v/>
      </c>
      <c r="DN101" s="103" t="str">
        <f t="shared" si="954"/>
        <v/>
      </c>
      <c r="DO101" s="104" t="str">
        <f t="shared" si="955"/>
        <v/>
      </c>
      <c r="DP101" s="105" t="str">
        <f t="shared" si="956"/>
        <v/>
      </c>
      <c r="DQ101" s="106" t="str">
        <f t="shared" si="957"/>
        <v/>
      </c>
      <c r="DS101" s="3"/>
      <c r="DT101" s="98"/>
      <c r="DU101" s="99" t="str">
        <f t="shared" si="958"/>
        <v/>
      </c>
      <c r="DV101" s="100" t="str">
        <f t="shared" si="959"/>
        <v/>
      </c>
      <c r="DW101" s="101" t="str">
        <f t="shared" si="960"/>
        <v/>
      </c>
      <c r="DX101" s="101" t="str">
        <f t="shared" si="961"/>
        <v/>
      </c>
      <c r="DY101" s="102" t="str">
        <f t="shared" si="962"/>
        <v/>
      </c>
      <c r="DZ101" s="103" t="str">
        <f t="shared" si="963"/>
        <v/>
      </c>
      <c r="EA101" s="104" t="str">
        <f t="shared" si="964"/>
        <v/>
      </c>
      <c r="EB101" s="105" t="str">
        <f t="shared" si="965"/>
        <v/>
      </c>
      <c r="EC101" s="106" t="str">
        <f t="shared" si="966"/>
        <v/>
      </c>
      <c r="EE101" s="3"/>
      <c r="EF101" s="98"/>
      <c r="EG101" s="99" t="str">
        <f t="shared" si="967"/>
        <v/>
      </c>
      <c r="EH101" s="100" t="str">
        <f t="shared" si="968"/>
        <v/>
      </c>
      <c r="EI101" s="101" t="str">
        <f t="shared" si="969"/>
        <v/>
      </c>
      <c r="EJ101" s="101" t="str">
        <f t="shared" si="970"/>
        <v/>
      </c>
      <c r="EK101" s="102" t="str">
        <f t="shared" si="971"/>
        <v/>
      </c>
      <c r="EL101" s="103" t="str">
        <f t="shared" si="972"/>
        <v/>
      </c>
      <c r="EM101" s="104" t="str">
        <f t="shared" si="973"/>
        <v/>
      </c>
      <c r="EN101" s="105" t="str">
        <f t="shared" si="974"/>
        <v/>
      </c>
      <c r="EO101" s="106" t="str">
        <f t="shared" si="975"/>
        <v/>
      </c>
      <c r="EQ101" s="3"/>
      <c r="ER101" s="98"/>
      <c r="ES101" s="99" t="str">
        <f t="shared" si="976"/>
        <v/>
      </c>
      <c r="ET101" s="100" t="str">
        <f t="shared" si="977"/>
        <v/>
      </c>
      <c r="EU101" s="101" t="str">
        <f t="shared" si="978"/>
        <v/>
      </c>
      <c r="EV101" s="101" t="str">
        <f t="shared" si="979"/>
        <v/>
      </c>
      <c r="EW101" s="102" t="str">
        <f t="shared" si="980"/>
        <v/>
      </c>
      <c r="EX101" s="103" t="str">
        <f t="shared" si="981"/>
        <v/>
      </c>
      <c r="EY101" s="104" t="str">
        <f t="shared" si="982"/>
        <v/>
      </c>
      <c r="EZ101" s="105" t="str">
        <f t="shared" si="983"/>
        <v/>
      </c>
      <c r="FA101" s="106" t="str">
        <f t="shared" si="984"/>
        <v/>
      </c>
      <c r="FC101" s="3"/>
      <c r="FD101" s="98"/>
      <c r="FE101" s="99" t="str">
        <f t="shared" si="985"/>
        <v/>
      </c>
      <c r="FF101" s="100" t="str">
        <f t="shared" si="986"/>
        <v/>
      </c>
      <c r="FG101" s="101" t="str">
        <f t="shared" si="987"/>
        <v/>
      </c>
      <c r="FH101" s="101" t="str">
        <f t="shared" si="988"/>
        <v/>
      </c>
      <c r="FI101" s="102" t="str">
        <f t="shared" si="989"/>
        <v/>
      </c>
      <c r="FJ101" s="103" t="str">
        <f t="shared" si="990"/>
        <v/>
      </c>
      <c r="FK101" s="104" t="str">
        <f t="shared" si="991"/>
        <v/>
      </c>
      <c r="FL101" s="105" t="str">
        <f t="shared" si="992"/>
        <v/>
      </c>
      <c r="FM101" s="106" t="str">
        <f t="shared" si="993"/>
        <v/>
      </c>
      <c r="FO101" s="3"/>
      <c r="FP101" s="98"/>
      <c r="FQ101" s="99" t="str">
        <f>IF(FU101="","",#REF!)</f>
        <v/>
      </c>
      <c r="FR101" s="100" t="str">
        <f t="shared" si="994"/>
        <v/>
      </c>
      <c r="FS101" s="101" t="str">
        <f t="shared" si="995"/>
        <v/>
      </c>
      <c r="FT101" s="101" t="str">
        <f t="shared" si="996"/>
        <v/>
      </c>
      <c r="FU101" s="102" t="str">
        <f t="shared" si="997"/>
        <v/>
      </c>
      <c r="FV101" s="103" t="str">
        <f t="shared" si="998"/>
        <v/>
      </c>
      <c r="FW101" s="104" t="str">
        <f t="shared" si="999"/>
        <v/>
      </c>
      <c r="FX101" s="105" t="str">
        <f t="shared" si="1000"/>
        <v/>
      </c>
      <c r="FY101" s="106" t="str">
        <f t="shared" si="1001"/>
        <v/>
      </c>
      <c r="GA101" s="3"/>
      <c r="GB101" s="98"/>
      <c r="GC101" s="99" t="str">
        <f t="shared" si="1002"/>
        <v/>
      </c>
      <c r="GD101" s="100" t="str">
        <f t="shared" si="1003"/>
        <v/>
      </c>
      <c r="GE101" s="101" t="str">
        <f t="shared" si="1004"/>
        <v/>
      </c>
      <c r="GF101" s="101" t="str">
        <f t="shared" si="1005"/>
        <v/>
      </c>
      <c r="GG101" s="102" t="str">
        <f t="shared" si="1006"/>
        <v/>
      </c>
      <c r="GH101" s="103" t="str">
        <f t="shared" si="1007"/>
        <v/>
      </c>
      <c r="GI101" s="104" t="str">
        <f t="shared" si="1008"/>
        <v/>
      </c>
      <c r="GJ101" s="105" t="str">
        <f t="shared" si="1009"/>
        <v/>
      </c>
      <c r="GK101" s="106" t="str">
        <f t="shared" si="1010"/>
        <v/>
      </c>
      <c r="GM101" s="3"/>
      <c r="GN101" s="98"/>
      <c r="GO101" s="99" t="str">
        <f t="shared" si="1011"/>
        <v/>
      </c>
      <c r="GP101" s="100" t="str">
        <f t="shared" si="1012"/>
        <v/>
      </c>
      <c r="GQ101" s="101" t="str">
        <f t="shared" si="1013"/>
        <v/>
      </c>
      <c r="GR101" s="101" t="str">
        <f t="shared" si="1014"/>
        <v/>
      </c>
      <c r="GS101" s="102" t="str">
        <f t="shared" si="1015"/>
        <v/>
      </c>
      <c r="GT101" s="103" t="str">
        <f t="shared" si="1016"/>
        <v/>
      </c>
      <c r="GU101" s="104" t="str">
        <f t="shared" si="1017"/>
        <v/>
      </c>
      <c r="GV101" s="105" t="str">
        <f t="shared" si="1018"/>
        <v/>
      </c>
      <c r="GW101" s="106" t="str">
        <f t="shared" si="1019"/>
        <v/>
      </c>
      <c r="GY101" s="3"/>
      <c r="GZ101" s="98"/>
      <c r="HA101" s="99" t="str">
        <f t="shared" si="1020"/>
        <v/>
      </c>
      <c r="HB101" s="100" t="str">
        <f t="shared" si="1021"/>
        <v/>
      </c>
      <c r="HC101" s="101" t="str">
        <f t="shared" si="1022"/>
        <v/>
      </c>
      <c r="HD101" s="101" t="str">
        <f t="shared" si="1023"/>
        <v/>
      </c>
      <c r="HE101" s="102" t="str">
        <f t="shared" si="1024"/>
        <v/>
      </c>
      <c r="HF101" s="103" t="str">
        <f t="shared" si="1025"/>
        <v/>
      </c>
      <c r="HG101" s="104" t="str">
        <f t="shared" si="1026"/>
        <v/>
      </c>
      <c r="HH101" s="105" t="str">
        <f t="shared" si="1027"/>
        <v/>
      </c>
      <c r="HI101" s="106" t="str">
        <f t="shared" si="1028"/>
        <v/>
      </c>
      <c r="HK101" s="3"/>
      <c r="HL101" s="98"/>
      <c r="HM101" s="99" t="str">
        <f t="shared" si="1029"/>
        <v/>
      </c>
      <c r="HN101" s="100" t="str">
        <f t="shared" si="1030"/>
        <v/>
      </c>
      <c r="HO101" s="101" t="str">
        <f t="shared" si="1031"/>
        <v/>
      </c>
      <c r="HP101" s="101" t="str">
        <f t="shared" si="1032"/>
        <v/>
      </c>
      <c r="HQ101" s="102" t="str">
        <f t="shared" si="1033"/>
        <v/>
      </c>
      <c r="HR101" s="103" t="str">
        <f t="shared" si="1034"/>
        <v/>
      </c>
      <c r="HS101" s="104" t="str">
        <f t="shared" si="1035"/>
        <v/>
      </c>
      <c r="HT101" s="105" t="str">
        <f t="shared" si="1036"/>
        <v/>
      </c>
      <c r="HU101" s="106" t="str">
        <f t="shared" si="1037"/>
        <v/>
      </c>
      <c r="HW101" s="3"/>
      <c r="HX101" s="98"/>
      <c r="HY101" s="99" t="str">
        <f t="shared" si="1038"/>
        <v/>
      </c>
      <c r="HZ101" s="100" t="str">
        <f t="shared" si="1039"/>
        <v/>
      </c>
      <c r="IA101" s="101" t="str">
        <f t="shared" si="1040"/>
        <v/>
      </c>
      <c r="IB101" s="101" t="str">
        <f t="shared" si="1041"/>
        <v/>
      </c>
      <c r="IC101" s="102" t="str">
        <f t="shared" si="1042"/>
        <v/>
      </c>
      <c r="ID101" s="103" t="str">
        <f t="shared" si="1043"/>
        <v/>
      </c>
      <c r="IE101" s="104" t="str">
        <f t="shared" si="1044"/>
        <v/>
      </c>
      <c r="IF101" s="105" t="str">
        <f t="shared" si="1045"/>
        <v/>
      </c>
      <c r="IG101" s="106" t="str">
        <f t="shared" si="1046"/>
        <v/>
      </c>
      <c r="II101" s="3"/>
      <c r="IJ101" s="98"/>
      <c r="IK101" s="99" t="str">
        <f t="shared" si="1047"/>
        <v/>
      </c>
      <c r="IL101" s="100" t="str">
        <f t="shared" si="1048"/>
        <v/>
      </c>
      <c r="IM101" s="101" t="str">
        <f t="shared" si="1049"/>
        <v/>
      </c>
      <c r="IN101" s="101" t="str">
        <f t="shared" si="1050"/>
        <v/>
      </c>
      <c r="IO101" s="102" t="str">
        <f t="shared" si="1051"/>
        <v/>
      </c>
      <c r="IP101" s="103" t="str">
        <f t="shared" si="1052"/>
        <v/>
      </c>
      <c r="IQ101" s="104" t="str">
        <f t="shared" si="1053"/>
        <v/>
      </c>
      <c r="IR101" s="105" t="str">
        <f t="shared" si="1054"/>
        <v/>
      </c>
      <c r="IS101" s="106" t="str">
        <f t="shared" si="1055"/>
        <v/>
      </c>
      <c r="IU101" s="3"/>
      <c r="IV101" s="98"/>
      <c r="IW101" s="99" t="str">
        <f t="shared" si="1056"/>
        <v/>
      </c>
      <c r="IX101" s="100" t="str">
        <f t="shared" si="1057"/>
        <v/>
      </c>
      <c r="IY101" s="101" t="str">
        <f t="shared" si="1058"/>
        <v/>
      </c>
      <c r="IZ101" s="101" t="str">
        <f t="shared" si="1059"/>
        <v/>
      </c>
      <c r="JA101" s="102" t="str">
        <f t="shared" si="1060"/>
        <v/>
      </c>
      <c r="JB101" s="103" t="str">
        <f t="shared" si="1061"/>
        <v/>
      </c>
      <c r="JC101" s="104" t="str">
        <f t="shared" si="1062"/>
        <v/>
      </c>
      <c r="JD101" s="105" t="str">
        <f t="shared" si="1063"/>
        <v/>
      </c>
      <c r="JE101" s="106" t="str">
        <f t="shared" si="1064"/>
        <v/>
      </c>
      <c r="JG101" s="3"/>
      <c r="JH101" s="98"/>
      <c r="JI101" s="99" t="str">
        <f t="shared" si="1065"/>
        <v/>
      </c>
      <c r="JJ101" s="100" t="str">
        <f t="shared" si="1066"/>
        <v/>
      </c>
      <c r="JK101" s="101" t="str">
        <f t="shared" si="1067"/>
        <v/>
      </c>
      <c r="JL101" s="101" t="str">
        <f t="shared" si="1068"/>
        <v/>
      </c>
      <c r="JM101" s="102" t="str">
        <f t="shared" si="1069"/>
        <v/>
      </c>
      <c r="JN101" s="103" t="str">
        <f t="shared" si="1070"/>
        <v/>
      </c>
      <c r="JO101" s="104" t="str">
        <f t="shared" si="1071"/>
        <v/>
      </c>
      <c r="JP101" s="105" t="str">
        <f t="shared" si="1072"/>
        <v/>
      </c>
      <c r="JQ101" s="106" t="str">
        <f t="shared" si="1073"/>
        <v/>
      </c>
      <c r="JS101" s="3"/>
      <c r="JT101" s="98"/>
      <c r="JU101" s="99" t="str">
        <f t="shared" si="1074"/>
        <v/>
      </c>
      <c r="JV101" s="100" t="str">
        <f t="shared" si="1075"/>
        <v/>
      </c>
      <c r="JW101" s="101" t="str">
        <f t="shared" si="1076"/>
        <v/>
      </c>
      <c r="JX101" s="101" t="str">
        <f t="shared" si="1077"/>
        <v/>
      </c>
      <c r="JY101" s="102" t="str">
        <f t="shared" si="1078"/>
        <v/>
      </c>
      <c r="JZ101" s="103" t="str">
        <f t="shared" si="1079"/>
        <v/>
      </c>
      <c r="KA101" s="104" t="str">
        <f t="shared" si="1080"/>
        <v/>
      </c>
      <c r="KB101" s="105" t="str">
        <f t="shared" si="1081"/>
        <v/>
      </c>
      <c r="KC101" s="106" t="str">
        <f t="shared" si="1082"/>
        <v/>
      </c>
      <c r="KE101" s="3"/>
      <c r="KF101" s="98"/>
    </row>
    <row r="102" spans="1:292" ht="13.5" customHeight="1" x14ac:dyDescent="0.25">
      <c r="A102" s="16"/>
      <c r="B102" s="98"/>
      <c r="C102" s="98"/>
      <c r="E102" s="99" t="str">
        <f t="shared" si="880"/>
        <v/>
      </c>
      <c r="F102" s="100" t="str">
        <f t="shared" si="881"/>
        <v/>
      </c>
      <c r="G102" s="101" t="str">
        <f t="shared" si="882"/>
        <v/>
      </c>
      <c r="H102" s="101" t="str">
        <f t="shared" si="883"/>
        <v/>
      </c>
      <c r="I102" s="102" t="str">
        <f t="shared" si="884"/>
        <v/>
      </c>
      <c r="J102" s="103" t="str">
        <f t="shared" si="885"/>
        <v/>
      </c>
      <c r="K102" s="104" t="str">
        <f t="shared" si="886"/>
        <v/>
      </c>
      <c r="L102" s="105" t="str">
        <f t="shared" si="887"/>
        <v/>
      </c>
      <c r="M102" s="106" t="str">
        <f t="shared" si="888"/>
        <v/>
      </c>
      <c r="O102" s="3"/>
      <c r="P102" s="98"/>
      <c r="Q102" s="99" t="str">
        <f t="shared" si="889"/>
        <v/>
      </c>
      <c r="R102" s="100" t="str">
        <f t="shared" si="890"/>
        <v/>
      </c>
      <c r="S102" s="101" t="str">
        <f t="shared" si="891"/>
        <v/>
      </c>
      <c r="T102" s="101" t="str">
        <f t="shared" si="892"/>
        <v/>
      </c>
      <c r="U102" s="102" t="str">
        <f t="shared" si="893"/>
        <v/>
      </c>
      <c r="V102" s="103" t="str">
        <f t="shared" si="894"/>
        <v/>
      </c>
      <c r="W102" s="104" t="str">
        <f t="shared" si="895"/>
        <v/>
      </c>
      <c r="X102" s="105" t="str">
        <f t="shared" si="896"/>
        <v/>
      </c>
      <c r="Y102" s="106" t="str">
        <f t="shared" si="897"/>
        <v/>
      </c>
      <c r="AA102" s="3"/>
      <c r="AB102" s="98"/>
      <c r="AC102" s="99" t="str">
        <f t="shared" si="898"/>
        <v/>
      </c>
      <c r="AD102" s="100" t="str">
        <f t="shared" si="899"/>
        <v/>
      </c>
      <c r="AE102" s="101" t="str">
        <f t="shared" si="900"/>
        <v/>
      </c>
      <c r="AF102" s="101" t="str">
        <f t="shared" si="901"/>
        <v/>
      </c>
      <c r="AG102" s="102" t="str">
        <f t="shared" si="902"/>
        <v/>
      </c>
      <c r="AH102" s="103" t="str">
        <f t="shared" si="903"/>
        <v/>
      </c>
      <c r="AI102" s="104" t="str">
        <f t="shared" si="904"/>
        <v/>
      </c>
      <c r="AJ102" s="105" t="str">
        <f t="shared" si="905"/>
        <v/>
      </c>
      <c r="AK102" s="106" t="str">
        <f t="shared" si="906"/>
        <v/>
      </c>
      <c r="AM102" s="3"/>
      <c r="AN102" s="98"/>
      <c r="AO102" s="99" t="str">
        <f t="shared" si="660"/>
        <v/>
      </c>
      <c r="AP102" s="100" t="str">
        <f t="shared" si="907"/>
        <v/>
      </c>
      <c r="AQ102" s="101" t="str">
        <f t="shared" si="661"/>
        <v/>
      </c>
      <c r="AR102" s="101" t="str">
        <f t="shared" si="662"/>
        <v/>
      </c>
      <c r="AS102" s="102" t="str">
        <f t="shared" si="908"/>
        <v/>
      </c>
      <c r="AT102" s="103" t="str">
        <f t="shared" si="909"/>
        <v/>
      </c>
      <c r="AU102" s="104" t="str">
        <f t="shared" si="910"/>
        <v/>
      </c>
      <c r="AV102" s="105" t="str">
        <f t="shared" si="911"/>
        <v/>
      </c>
      <c r="AW102" s="106" t="str">
        <f t="shared" si="912"/>
        <v/>
      </c>
      <c r="AY102" s="3"/>
      <c r="AZ102" s="98"/>
      <c r="BA102" s="99" t="str">
        <f t="shared" si="1083"/>
        <v/>
      </c>
      <c r="BB102" s="100" t="str">
        <f t="shared" si="1084"/>
        <v/>
      </c>
      <c r="BC102" s="101" t="str">
        <f t="shared" si="1085"/>
        <v/>
      </c>
      <c r="BD102" s="101" t="str">
        <f t="shared" si="1086"/>
        <v/>
      </c>
      <c r="BE102" s="102" t="str">
        <f t="shared" si="1087"/>
        <v/>
      </c>
      <c r="BF102" s="103" t="str">
        <f t="shared" si="1088"/>
        <v/>
      </c>
      <c r="BG102" s="104" t="str">
        <f t="shared" si="1089"/>
        <v/>
      </c>
      <c r="BH102" s="105" t="str">
        <f t="shared" si="1090"/>
        <v/>
      </c>
      <c r="BI102" s="106" t="str">
        <f t="shared" si="1091"/>
        <v/>
      </c>
      <c r="BK102" s="3"/>
      <c r="BL102" s="98"/>
      <c r="BM102" s="99" t="str">
        <f t="shared" si="913"/>
        <v/>
      </c>
      <c r="BN102" s="100" t="str">
        <f t="shared" si="914"/>
        <v/>
      </c>
      <c r="BO102" s="101" t="str">
        <f t="shared" si="915"/>
        <v/>
      </c>
      <c r="BP102" s="101" t="str">
        <f t="shared" si="916"/>
        <v/>
      </c>
      <c r="BQ102" s="102" t="str">
        <f t="shared" si="917"/>
        <v/>
      </c>
      <c r="BR102" s="103" t="str">
        <f t="shared" si="918"/>
        <v/>
      </c>
      <c r="BS102" s="104" t="str">
        <f t="shared" si="919"/>
        <v/>
      </c>
      <c r="BT102" s="105" t="str">
        <f t="shared" si="920"/>
        <v/>
      </c>
      <c r="BU102" s="106" t="str">
        <f t="shared" si="921"/>
        <v/>
      </c>
      <c r="BW102" s="3"/>
      <c r="BX102" s="98"/>
      <c r="BY102" s="99" t="str">
        <f t="shared" si="922"/>
        <v/>
      </c>
      <c r="BZ102" s="100" t="str">
        <f t="shared" si="923"/>
        <v/>
      </c>
      <c r="CA102" s="101" t="str">
        <f t="shared" si="924"/>
        <v/>
      </c>
      <c r="CB102" s="101" t="str">
        <f t="shared" si="925"/>
        <v/>
      </c>
      <c r="CC102" s="102" t="str">
        <f t="shared" si="926"/>
        <v/>
      </c>
      <c r="CD102" s="103" t="str">
        <f t="shared" si="927"/>
        <v/>
      </c>
      <c r="CE102" s="104" t="str">
        <f t="shared" si="928"/>
        <v/>
      </c>
      <c r="CF102" s="105" t="str">
        <f t="shared" si="929"/>
        <v/>
      </c>
      <c r="CG102" s="106" t="str">
        <f t="shared" si="930"/>
        <v/>
      </c>
      <c r="CI102" s="3"/>
      <c r="CJ102" s="98"/>
      <c r="CK102" s="99" t="str">
        <f t="shared" si="931"/>
        <v/>
      </c>
      <c r="CL102" s="100" t="str">
        <f t="shared" si="932"/>
        <v/>
      </c>
      <c r="CM102" s="101" t="str">
        <f t="shared" si="933"/>
        <v/>
      </c>
      <c r="CN102" s="101" t="str">
        <f t="shared" si="934"/>
        <v/>
      </c>
      <c r="CO102" s="102" t="str">
        <f t="shared" si="935"/>
        <v/>
      </c>
      <c r="CP102" s="103" t="str">
        <f t="shared" si="936"/>
        <v/>
      </c>
      <c r="CQ102" s="104" t="str">
        <f t="shared" si="937"/>
        <v/>
      </c>
      <c r="CR102" s="105" t="str">
        <f t="shared" si="938"/>
        <v/>
      </c>
      <c r="CS102" s="106" t="str">
        <f t="shared" si="939"/>
        <v/>
      </c>
      <c r="CU102" s="3"/>
      <c r="CV102" s="98"/>
      <c r="CW102" s="99" t="str">
        <f t="shared" si="940"/>
        <v/>
      </c>
      <c r="CX102" s="100" t="str">
        <f t="shared" si="941"/>
        <v/>
      </c>
      <c r="CY102" s="101" t="str">
        <f t="shared" si="942"/>
        <v/>
      </c>
      <c r="CZ102" s="101" t="str">
        <f t="shared" si="943"/>
        <v/>
      </c>
      <c r="DA102" s="102" t="str">
        <f t="shared" si="944"/>
        <v/>
      </c>
      <c r="DB102" s="103" t="str">
        <f t="shared" si="945"/>
        <v/>
      </c>
      <c r="DC102" s="104" t="str">
        <f t="shared" si="946"/>
        <v/>
      </c>
      <c r="DD102" s="105" t="str">
        <f t="shared" si="947"/>
        <v/>
      </c>
      <c r="DE102" s="106" t="str">
        <f t="shared" si="948"/>
        <v/>
      </c>
      <c r="DG102" s="3"/>
      <c r="DH102" s="98"/>
      <c r="DI102" s="99" t="str">
        <f t="shared" si="949"/>
        <v/>
      </c>
      <c r="DJ102" s="100" t="str">
        <f t="shared" si="950"/>
        <v/>
      </c>
      <c r="DK102" s="101" t="str">
        <f t="shared" si="951"/>
        <v/>
      </c>
      <c r="DL102" s="101" t="str">
        <f t="shared" si="952"/>
        <v/>
      </c>
      <c r="DM102" s="102" t="str">
        <f t="shared" si="953"/>
        <v/>
      </c>
      <c r="DN102" s="103" t="str">
        <f t="shared" si="954"/>
        <v/>
      </c>
      <c r="DO102" s="104" t="str">
        <f t="shared" si="955"/>
        <v/>
      </c>
      <c r="DP102" s="105" t="str">
        <f t="shared" si="956"/>
        <v/>
      </c>
      <c r="DQ102" s="106" t="str">
        <f t="shared" si="957"/>
        <v/>
      </c>
      <c r="DS102" s="3"/>
      <c r="DT102" s="98"/>
      <c r="DU102" s="99" t="str">
        <f t="shared" si="958"/>
        <v/>
      </c>
      <c r="DV102" s="100" t="str">
        <f t="shared" si="959"/>
        <v/>
      </c>
      <c r="DW102" s="101" t="str">
        <f t="shared" si="960"/>
        <v/>
      </c>
      <c r="DX102" s="101" t="str">
        <f t="shared" si="961"/>
        <v/>
      </c>
      <c r="DY102" s="102" t="str">
        <f t="shared" si="962"/>
        <v/>
      </c>
      <c r="DZ102" s="103" t="str">
        <f t="shared" si="963"/>
        <v/>
      </c>
      <c r="EA102" s="104" t="str">
        <f t="shared" si="964"/>
        <v/>
      </c>
      <c r="EB102" s="105" t="str">
        <f t="shared" si="965"/>
        <v/>
      </c>
      <c r="EC102" s="106" t="str">
        <f t="shared" si="966"/>
        <v/>
      </c>
      <c r="EE102" s="3"/>
      <c r="EF102" s="98"/>
      <c r="EG102" s="99" t="str">
        <f t="shared" si="967"/>
        <v/>
      </c>
      <c r="EH102" s="100" t="str">
        <f t="shared" si="968"/>
        <v/>
      </c>
      <c r="EI102" s="101" t="str">
        <f t="shared" si="969"/>
        <v/>
      </c>
      <c r="EJ102" s="101" t="str">
        <f t="shared" si="970"/>
        <v/>
      </c>
      <c r="EK102" s="102" t="str">
        <f t="shared" si="971"/>
        <v/>
      </c>
      <c r="EL102" s="103" t="str">
        <f t="shared" si="972"/>
        <v/>
      </c>
      <c r="EM102" s="104" t="str">
        <f t="shared" si="973"/>
        <v/>
      </c>
      <c r="EN102" s="105" t="str">
        <f t="shared" si="974"/>
        <v/>
      </c>
      <c r="EO102" s="106" t="str">
        <f t="shared" si="975"/>
        <v/>
      </c>
      <c r="EQ102" s="3"/>
      <c r="ER102" s="98"/>
      <c r="ES102" s="99" t="str">
        <f t="shared" si="976"/>
        <v/>
      </c>
      <c r="ET102" s="100" t="str">
        <f t="shared" si="977"/>
        <v/>
      </c>
      <c r="EU102" s="101" t="str">
        <f t="shared" si="978"/>
        <v/>
      </c>
      <c r="EV102" s="101" t="str">
        <f t="shared" si="979"/>
        <v/>
      </c>
      <c r="EW102" s="102" t="str">
        <f t="shared" si="980"/>
        <v/>
      </c>
      <c r="EX102" s="103" t="str">
        <f t="shared" si="981"/>
        <v/>
      </c>
      <c r="EY102" s="104" t="str">
        <f t="shared" si="982"/>
        <v/>
      </c>
      <c r="EZ102" s="105" t="str">
        <f t="shared" si="983"/>
        <v/>
      </c>
      <c r="FA102" s="106" t="str">
        <f t="shared" si="984"/>
        <v/>
      </c>
      <c r="FC102" s="3"/>
      <c r="FD102" s="98"/>
      <c r="FE102" s="99" t="str">
        <f t="shared" si="985"/>
        <v/>
      </c>
      <c r="FF102" s="100" t="str">
        <f t="shared" si="986"/>
        <v/>
      </c>
      <c r="FG102" s="101" t="str">
        <f t="shared" si="987"/>
        <v/>
      </c>
      <c r="FH102" s="101" t="str">
        <f t="shared" si="988"/>
        <v/>
      </c>
      <c r="FI102" s="102" t="str">
        <f t="shared" si="989"/>
        <v/>
      </c>
      <c r="FJ102" s="103" t="str">
        <f t="shared" si="990"/>
        <v/>
      </c>
      <c r="FK102" s="104" t="str">
        <f t="shared" si="991"/>
        <v/>
      </c>
      <c r="FL102" s="105" t="str">
        <f t="shared" si="992"/>
        <v/>
      </c>
      <c r="FM102" s="106" t="str">
        <f t="shared" si="993"/>
        <v/>
      </c>
      <c r="FO102" s="3"/>
      <c r="FP102" s="98"/>
      <c r="FQ102" s="99" t="str">
        <f>IF(FU102="","",#REF!)</f>
        <v/>
      </c>
      <c r="FR102" s="100" t="str">
        <f t="shared" si="994"/>
        <v/>
      </c>
      <c r="FS102" s="101" t="str">
        <f t="shared" si="995"/>
        <v/>
      </c>
      <c r="FT102" s="101" t="str">
        <f t="shared" si="996"/>
        <v/>
      </c>
      <c r="FU102" s="102" t="str">
        <f t="shared" si="997"/>
        <v/>
      </c>
      <c r="FV102" s="103" t="str">
        <f t="shared" si="998"/>
        <v/>
      </c>
      <c r="FW102" s="104" t="str">
        <f t="shared" si="999"/>
        <v/>
      </c>
      <c r="FX102" s="105" t="str">
        <f t="shared" si="1000"/>
        <v/>
      </c>
      <c r="FY102" s="106" t="str">
        <f t="shared" si="1001"/>
        <v/>
      </c>
      <c r="GA102" s="3"/>
      <c r="GB102" s="98"/>
      <c r="GC102" s="99" t="str">
        <f t="shared" si="1002"/>
        <v/>
      </c>
      <c r="GD102" s="100" t="str">
        <f t="shared" si="1003"/>
        <v/>
      </c>
      <c r="GE102" s="101" t="str">
        <f t="shared" si="1004"/>
        <v/>
      </c>
      <c r="GF102" s="101" t="str">
        <f t="shared" si="1005"/>
        <v/>
      </c>
      <c r="GG102" s="102" t="str">
        <f t="shared" si="1006"/>
        <v/>
      </c>
      <c r="GH102" s="103" t="str">
        <f t="shared" si="1007"/>
        <v/>
      </c>
      <c r="GI102" s="104" t="str">
        <f t="shared" si="1008"/>
        <v/>
      </c>
      <c r="GJ102" s="105" t="str">
        <f t="shared" si="1009"/>
        <v/>
      </c>
      <c r="GK102" s="106" t="str">
        <f t="shared" si="1010"/>
        <v/>
      </c>
      <c r="GM102" s="3"/>
      <c r="GN102" s="98"/>
      <c r="GO102" s="99" t="str">
        <f t="shared" si="1011"/>
        <v/>
      </c>
      <c r="GP102" s="100" t="str">
        <f t="shared" si="1012"/>
        <v/>
      </c>
      <c r="GQ102" s="101" t="str">
        <f t="shared" si="1013"/>
        <v/>
      </c>
      <c r="GR102" s="101" t="str">
        <f t="shared" si="1014"/>
        <v/>
      </c>
      <c r="GS102" s="102" t="str">
        <f t="shared" si="1015"/>
        <v/>
      </c>
      <c r="GT102" s="103" t="str">
        <f t="shared" si="1016"/>
        <v/>
      </c>
      <c r="GU102" s="104" t="str">
        <f t="shared" si="1017"/>
        <v/>
      </c>
      <c r="GV102" s="105" t="str">
        <f t="shared" si="1018"/>
        <v/>
      </c>
      <c r="GW102" s="106" t="str">
        <f t="shared" si="1019"/>
        <v/>
      </c>
      <c r="GY102" s="3"/>
      <c r="GZ102" s="98"/>
      <c r="HA102" s="99" t="str">
        <f t="shared" si="1020"/>
        <v/>
      </c>
      <c r="HB102" s="100" t="str">
        <f t="shared" si="1021"/>
        <v/>
      </c>
      <c r="HC102" s="101" t="str">
        <f t="shared" si="1022"/>
        <v/>
      </c>
      <c r="HD102" s="101" t="str">
        <f t="shared" si="1023"/>
        <v/>
      </c>
      <c r="HE102" s="102" t="str">
        <f t="shared" si="1024"/>
        <v/>
      </c>
      <c r="HF102" s="103" t="str">
        <f t="shared" si="1025"/>
        <v/>
      </c>
      <c r="HG102" s="104" t="str">
        <f t="shared" si="1026"/>
        <v/>
      </c>
      <c r="HH102" s="105" t="str">
        <f t="shared" si="1027"/>
        <v/>
      </c>
      <c r="HI102" s="106" t="str">
        <f t="shared" si="1028"/>
        <v/>
      </c>
      <c r="HK102" s="3"/>
      <c r="HL102" s="98"/>
      <c r="HM102" s="99" t="str">
        <f t="shared" si="1029"/>
        <v/>
      </c>
      <c r="HN102" s="100" t="str">
        <f t="shared" si="1030"/>
        <v/>
      </c>
      <c r="HO102" s="101" t="str">
        <f t="shared" si="1031"/>
        <v/>
      </c>
      <c r="HP102" s="101" t="str">
        <f t="shared" si="1032"/>
        <v/>
      </c>
      <c r="HQ102" s="102" t="str">
        <f t="shared" si="1033"/>
        <v/>
      </c>
      <c r="HR102" s="103" t="str">
        <f t="shared" si="1034"/>
        <v/>
      </c>
      <c r="HS102" s="104" t="str">
        <f t="shared" si="1035"/>
        <v/>
      </c>
      <c r="HT102" s="105" t="str">
        <f t="shared" si="1036"/>
        <v/>
      </c>
      <c r="HU102" s="106" t="str">
        <f t="shared" si="1037"/>
        <v/>
      </c>
      <c r="HW102" s="3"/>
      <c r="HX102" s="98"/>
      <c r="HY102" s="99" t="str">
        <f t="shared" si="1038"/>
        <v/>
      </c>
      <c r="HZ102" s="100" t="str">
        <f t="shared" si="1039"/>
        <v/>
      </c>
      <c r="IA102" s="101" t="str">
        <f t="shared" si="1040"/>
        <v/>
      </c>
      <c r="IB102" s="101" t="str">
        <f t="shared" si="1041"/>
        <v/>
      </c>
      <c r="IC102" s="102" t="str">
        <f t="shared" si="1042"/>
        <v/>
      </c>
      <c r="ID102" s="103" t="str">
        <f t="shared" si="1043"/>
        <v/>
      </c>
      <c r="IE102" s="104" t="str">
        <f t="shared" si="1044"/>
        <v/>
      </c>
      <c r="IF102" s="105" t="str">
        <f t="shared" si="1045"/>
        <v/>
      </c>
      <c r="IG102" s="106" t="str">
        <f t="shared" si="1046"/>
        <v/>
      </c>
      <c r="II102" s="3"/>
      <c r="IJ102" s="98"/>
      <c r="IK102" s="99" t="str">
        <f t="shared" si="1047"/>
        <v/>
      </c>
      <c r="IL102" s="100" t="str">
        <f t="shared" si="1048"/>
        <v/>
      </c>
      <c r="IM102" s="101" t="str">
        <f t="shared" si="1049"/>
        <v/>
      </c>
      <c r="IN102" s="101" t="str">
        <f t="shared" si="1050"/>
        <v/>
      </c>
      <c r="IO102" s="102" t="str">
        <f t="shared" si="1051"/>
        <v/>
      </c>
      <c r="IP102" s="103" t="str">
        <f t="shared" si="1052"/>
        <v/>
      </c>
      <c r="IQ102" s="104" t="str">
        <f t="shared" si="1053"/>
        <v/>
      </c>
      <c r="IR102" s="105" t="str">
        <f t="shared" si="1054"/>
        <v/>
      </c>
      <c r="IS102" s="106" t="str">
        <f t="shared" si="1055"/>
        <v/>
      </c>
      <c r="IU102" s="3"/>
      <c r="IV102" s="98"/>
      <c r="IW102" s="99" t="str">
        <f t="shared" si="1056"/>
        <v/>
      </c>
      <c r="IX102" s="100" t="str">
        <f t="shared" si="1057"/>
        <v/>
      </c>
      <c r="IY102" s="101" t="str">
        <f t="shared" si="1058"/>
        <v/>
      </c>
      <c r="IZ102" s="101" t="str">
        <f t="shared" si="1059"/>
        <v/>
      </c>
      <c r="JA102" s="102" t="str">
        <f t="shared" si="1060"/>
        <v/>
      </c>
      <c r="JB102" s="103" t="str">
        <f t="shared" si="1061"/>
        <v/>
      </c>
      <c r="JC102" s="104" t="str">
        <f t="shared" si="1062"/>
        <v/>
      </c>
      <c r="JD102" s="105" t="str">
        <f t="shared" si="1063"/>
        <v/>
      </c>
      <c r="JE102" s="106" t="str">
        <f t="shared" si="1064"/>
        <v/>
      </c>
      <c r="JG102" s="3"/>
      <c r="JH102" s="98"/>
      <c r="JI102" s="99" t="str">
        <f t="shared" si="1065"/>
        <v/>
      </c>
      <c r="JJ102" s="100" t="str">
        <f t="shared" si="1066"/>
        <v/>
      </c>
      <c r="JK102" s="101" t="str">
        <f t="shared" si="1067"/>
        <v/>
      </c>
      <c r="JL102" s="101" t="str">
        <f t="shared" si="1068"/>
        <v/>
      </c>
      <c r="JM102" s="102" t="str">
        <f t="shared" si="1069"/>
        <v/>
      </c>
      <c r="JN102" s="103" t="str">
        <f t="shared" si="1070"/>
        <v/>
      </c>
      <c r="JO102" s="104" t="str">
        <f t="shared" si="1071"/>
        <v/>
      </c>
      <c r="JP102" s="105" t="str">
        <f t="shared" si="1072"/>
        <v/>
      </c>
      <c r="JQ102" s="106" t="str">
        <f t="shared" si="1073"/>
        <v/>
      </c>
      <c r="JS102" s="3"/>
      <c r="JT102" s="98"/>
      <c r="JU102" s="99" t="str">
        <f t="shared" si="1074"/>
        <v/>
      </c>
      <c r="JV102" s="100" t="str">
        <f t="shared" si="1075"/>
        <v/>
      </c>
      <c r="JW102" s="101" t="str">
        <f t="shared" si="1076"/>
        <v/>
      </c>
      <c r="JX102" s="101" t="str">
        <f t="shared" si="1077"/>
        <v/>
      </c>
      <c r="JY102" s="102" t="str">
        <f t="shared" si="1078"/>
        <v/>
      </c>
      <c r="JZ102" s="103" t="str">
        <f t="shared" si="1079"/>
        <v/>
      </c>
      <c r="KA102" s="104" t="str">
        <f t="shared" si="1080"/>
        <v/>
      </c>
      <c r="KB102" s="105" t="str">
        <f t="shared" si="1081"/>
        <v/>
      </c>
      <c r="KC102" s="106" t="str">
        <f t="shared" si="1082"/>
        <v/>
      </c>
      <c r="KE102" s="3"/>
      <c r="KF102" s="98"/>
    </row>
    <row r="103" spans="1:292" ht="13.5" customHeight="1" x14ac:dyDescent="0.25">
      <c r="A103" s="16"/>
      <c r="B103" s="98"/>
      <c r="C103" s="98"/>
      <c r="E103" s="99" t="str">
        <f t="shared" si="880"/>
        <v/>
      </c>
      <c r="F103" s="100" t="str">
        <f t="shared" si="881"/>
        <v/>
      </c>
      <c r="G103" s="101" t="str">
        <f t="shared" si="882"/>
        <v/>
      </c>
      <c r="H103" s="101" t="str">
        <f t="shared" si="883"/>
        <v/>
      </c>
      <c r="I103" s="102" t="str">
        <f t="shared" si="884"/>
        <v/>
      </c>
      <c r="J103" s="103" t="str">
        <f t="shared" si="885"/>
        <v/>
      </c>
      <c r="K103" s="104" t="str">
        <f t="shared" si="886"/>
        <v/>
      </c>
      <c r="L103" s="105" t="str">
        <f t="shared" si="887"/>
        <v/>
      </c>
      <c r="M103" s="106" t="str">
        <f t="shared" si="888"/>
        <v/>
      </c>
      <c r="O103" s="3"/>
      <c r="P103" s="98"/>
      <c r="Q103" s="99" t="str">
        <f t="shared" si="889"/>
        <v/>
      </c>
      <c r="R103" s="100" t="str">
        <f t="shared" si="890"/>
        <v/>
      </c>
      <c r="S103" s="101" t="str">
        <f t="shared" si="891"/>
        <v/>
      </c>
      <c r="T103" s="101" t="str">
        <f t="shared" si="892"/>
        <v/>
      </c>
      <c r="U103" s="102" t="str">
        <f t="shared" si="893"/>
        <v/>
      </c>
      <c r="V103" s="103" t="str">
        <f t="shared" si="894"/>
        <v/>
      </c>
      <c r="W103" s="104" t="str">
        <f t="shared" si="895"/>
        <v/>
      </c>
      <c r="X103" s="105" t="str">
        <f t="shared" si="896"/>
        <v/>
      </c>
      <c r="Y103" s="106" t="str">
        <f t="shared" si="897"/>
        <v/>
      </c>
      <c r="AA103" s="3"/>
      <c r="AB103" s="98"/>
      <c r="AC103" s="99" t="str">
        <f t="shared" si="898"/>
        <v/>
      </c>
      <c r="AD103" s="100" t="str">
        <f t="shared" si="899"/>
        <v/>
      </c>
      <c r="AE103" s="101" t="str">
        <f t="shared" si="900"/>
        <v/>
      </c>
      <c r="AF103" s="101" t="str">
        <f t="shared" si="901"/>
        <v/>
      </c>
      <c r="AG103" s="102" t="str">
        <f t="shared" si="902"/>
        <v/>
      </c>
      <c r="AH103" s="103" t="str">
        <f t="shared" si="903"/>
        <v/>
      </c>
      <c r="AI103" s="104" t="str">
        <f t="shared" si="904"/>
        <v/>
      </c>
      <c r="AJ103" s="105" t="str">
        <f t="shared" si="905"/>
        <v/>
      </c>
      <c r="AK103" s="106" t="str">
        <f t="shared" si="906"/>
        <v/>
      </c>
      <c r="AM103" s="3"/>
      <c r="AN103" s="98"/>
      <c r="AO103" s="99" t="str">
        <f t="shared" si="660"/>
        <v/>
      </c>
      <c r="AP103" s="100" t="str">
        <f t="shared" si="907"/>
        <v/>
      </c>
      <c r="AQ103" s="101" t="str">
        <f t="shared" si="661"/>
        <v/>
      </c>
      <c r="AR103" s="101" t="str">
        <f t="shared" si="662"/>
        <v/>
      </c>
      <c r="AS103" s="102" t="str">
        <f t="shared" si="908"/>
        <v/>
      </c>
      <c r="AT103" s="103" t="str">
        <f t="shared" si="909"/>
        <v/>
      </c>
      <c r="AU103" s="104" t="str">
        <f t="shared" si="910"/>
        <v/>
      </c>
      <c r="AV103" s="105" t="str">
        <f t="shared" si="911"/>
        <v/>
      </c>
      <c r="AW103" s="106" t="str">
        <f t="shared" si="912"/>
        <v/>
      </c>
      <c r="AY103" s="3"/>
      <c r="AZ103" s="98"/>
      <c r="BA103" s="99" t="str">
        <f t="shared" si="1083"/>
        <v/>
      </c>
      <c r="BB103" s="100" t="str">
        <f t="shared" si="1084"/>
        <v/>
      </c>
      <c r="BC103" s="101" t="str">
        <f t="shared" si="1085"/>
        <v/>
      </c>
      <c r="BD103" s="101" t="str">
        <f t="shared" si="1086"/>
        <v/>
      </c>
      <c r="BE103" s="102" t="str">
        <f t="shared" si="1087"/>
        <v/>
      </c>
      <c r="BF103" s="103" t="str">
        <f t="shared" si="1088"/>
        <v/>
      </c>
      <c r="BG103" s="104" t="str">
        <f t="shared" si="1089"/>
        <v/>
      </c>
      <c r="BH103" s="105" t="str">
        <f t="shared" si="1090"/>
        <v/>
      </c>
      <c r="BI103" s="106" t="str">
        <f t="shared" si="1091"/>
        <v/>
      </c>
      <c r="BK103" s="3"/>
      <c r="BL103" s="98"/>
      <c r="BM103" s="99" t="str">
        <f t="shared" si="913"/>
        <v/>
      </c>
      <c r="BN103" s="100" t="str">
        <f t="shared" si="914"/>
        <v/>
      </c>
      <c r="BO103" s="101" t="str">
        <f t="shared" si="915"/>
        <v/>
      </c>
      <c r="BP103" s="101" t="str">
        <f t="shared" si="916"/>
        <v/>
      </c>
      <c r="BQ103" s="102" t="str">
        <f t="shared" si="917"/>
        <v/>
      </c>
      <c r="BR103" s="103" t="str">
        <f t="shared" si="918"/>
        <v/>
      </c>
      <c r="BS103" s="104" t="str">
        <f t="shared" si="919"/>
        <v/>
      </c>
      <c r="BT103" s="105" t="str">
        <f t="shared" si="920"/>
        <v/>
      </c>
      <c r="BU103" s="106" t="str">
        <f t="shared" si="921"/>
        <v/>
      </c>
      <c r="BW103" s="3"/>
      <c r="BX103" s="98"/>
      <c r="BY103" s="99" t="str">
        <f t="shared" si="922"/>
        <v/>
      </c>
      <c r="BZ103" s="100" t="str">
        <f t="shared" si="923"/>
        <v/>
      </c>
      <c r="CA103" s="101" t="str">
        <f t="shared" si="924"/>
        <v/>
      </c>
      <c r="CB103" s="101" t="str">
        <f t="shared" si="925"/>
        <v/>
      </c>
      <c r="CC103" s="102" t="str">
        <f t="shared" si="926"/>
        <v/>
      </c>
      <c r="CD103" s="103" t="str">
        <f t="shared" si="927"/>
        <v/>
      </c>
      <c r="CE103" s="104" t="str">
        <f t="shared" si="928"/>
        <v/>
      </c>
      <c r="CF103" s="105" t="str">
        <f t="shared" si="929"/>
        <v/>
      </c>
      <c r="CG103" s="106" t="str">
        <f t="shared" si="930"/>
        <v/>
      </c>
      <c r="CI103" s="3"/>
      <c r="CJ103" s="98"/>
      <c r="CK103" s="99" t="str">
        <f t="shared" si="931"/>
        <v/>
      </c>
      <c r="CL103" s="100" t="str">
        <f t="shared" si="932"/>
        <v/>
      </c>
      <c r="CM103" s="101" t="str">
        <f t="shared" si="933"/>
        <v/>
      </c>
      <c r="CN103" s="101" t="str">
        <f t="shared" si="934"/>
        <v/>
      </c>
      <c r="CO103" s="102" t="str">
        <f t="shared" si="935"/>
        <v/>
      </c>
      <c r="CP103" s="103" t="str">
        <f t="shared" si="936"/>
        <v/>
      </c>
      <c r="CQ103" s="104" t="str">
        <f t="shared" si="937"/>
        <v/>
      </c>
      <c r="CR103" s="105" t="str">
        <f t="shared" si="938"/>
        <v/>
      </c>
      <c r="CS103" s="106" t="str">
        <f t="shared" si="939"/>
        <v/>
      </c>
      <c r="CU103" s="3"/>
      <c r="CV103" s="98"/>
      <c r="CW103" s="99" t="str">
        <f t="shared" si="940"/>
        <v/>
      </c>
      <c r="CX103" s="100" t="str">
        <f t="shared" si="941"/>
        <v/>
      </c>
      <c r="CY103" s="101" t="str">
        <f t="shared" si="942"/>
        <v/>
      </c>
      <c r="CZ103" s="101" t="str">
        <f t="shared" si="943"/>
        <v/>
      </c>
      <c r="DA103" s="102" t="str">
        <f t="shared" si="944"/>
        <v/>
      </c>
      <c r="DB103" s="103" t="str">
        <f t="shared" si="945"/>
        <v/>
      </c>
      <c r="DC103" s="104" t="str">
        <f t="shared" si="946"/>
        <v/>
      </c>
      <c r="DD103" s="105" t="str">
        <f t="shared" si="947"/>
        <v/>
      </c>
      <c r="DE103" s="106" t="str">
        <f t="shared" si="948"/>
        <v/>
      </c>
      <c r="DG103" s="3"/>
      <c r="DH103" s="98"/>
      <c r="DI103" s="99" t="str">
        <f t="shared" si="949"/>
        <v/>
      </c>
      <c r="DJ103" s="100" t="str">
        <f t="shared" si="950"/>
        <v/>
      </c>
      <c r="DK103" s="101" t="str">
        <f t="shared" si="951"/>
        <v/>
      </c>
      <c r="DL103" s="101" t="str">
        <f t="shared" si="952"/>
        <v/>
      </c>
      <c r="DM103" s="102" t="str">
        <f t="shared" si="953"/>
        <v/>
      </c>
      <c r="DN103" s="103" t="str">
        <f t="shared" si="954"/>
        <v/>
      </c>
      <c r="DO103" s="104" t="str">
        <f t="shared" si="955"/>
        <v/>
      </c>
      <c r="DP103" s="105" t="str">
        <f t="shared" si="956"/>
        <v/>
      </c>
      <c r="DQ103" s="106" t="str">
        <f t="shared" si="957"/>
        <v/>
      </c>
      <c r="DS103" s="3"/>
      <c r="DT103" s="98"/>
      <c r="DU103" s="99" t="str">
        <f t="shared" si="958"/>
        <v/>
      </c>
      <c r="DV103" s="100" t="str">
        <f t="shared" si="959"/>
        <v/>
      </c>
      <c r="DW103" s="101" t="str">
        <f t="shared" si="960"/>
        <v/>
      </c>
      <c r="DX103" s="101" t="str">
        <f t="shared" si="961"/>
        <v/>
      </c>
      <c r="DY103" s="102" t="str">
        <f t="shared" si="962"/>
        <v/>
      </c>
      <c r="DZ103" s="103" t="str">
        <f t="shared" si="963"/>
        <v/>
      </c>
      <c r="EA103" s="104" t="str">
        <f t="shared" si="964"/>
        <v/>
      </c>
      <c r="EB103" s="105" t="str">
        <f t="shared" si="965"/>
        <v/>
      </c>
      <c r="EC103" s="106" t="str">
        <f t="shared" si="966"/>
        <v/>
      </c>
      <c r="EE103" s="3"/>
      <c r="EF103" s="98"/>
      <c r="EG103" s="99" t="str">
        <f t="shared" si="967"/>
        <v/>
      </c>
      <c r="EH103" s="100" t="str">
        <f t="shared" si="968"/>
        <v/>
      </c>
      <c r="EI103" s="101" t="str">
        <f t="shared" si="969"/>
        <v/>
      </c>
      <c r="EJ103" s="101" t="str">
        <f t="shared" si="970"/>
        <v/>
      </c>
      <c r="EK103" s="102" t="str">
        <f t="shared" si="971"/>
        <v/>
      </c>
      <c r="EL103" s="103" t="str">
        <f t="shared" si="972"/>
        <v/>
      </c>
      <c r="EM103" s="104" t="str">
        <f t="shared" si="973"/>
        <v/>
      </c>
      <c r="EN103" s="105" t="str">
        <f t="shared" si="974"/>
        <v/>
      </c>
      <c r="EO103" s="106" t="str">
        <f t="shared" si="975"/>
        <v/>
      </c>
      <c r="EQ103" s="3"/>
      <c r="ER103" s="98"/>
      <c r="ES103" s="99" t="str">
        <f t="shared" si="976"/>
        <v/>
      </c>
      <c r="ET103" s="100" t="str">
        <f t="shared" si="977"/>
        <v/>
      </c>
      <c r="EU103" s="101" t="str">
        <f t="shared" si="978"/>
        <v/>
      </c>
      <c r="EV103" s="101" t="str">
        <f t="shared" si="979"/>
        <v/>
      </c>
      <c r="EW103" s="102" t="str">
        <f t="shared" si="980"/>
        <v/>
      </c>
      <c r="EX103" s="103" t="str">
        <f t="shared" si="981"/>
        <v/>
      </c>
      <c r="EY103" s="104" t="str">
        <f t="shared" si="982"/>
        <v/>
      </c>
      <c r="EZ103" s="105" t="str">
        <f t="shared" si="983"/>
        <v/>
      </c>
      <c r="FA103" s="106" t="str">
        <f t="shared" si="984"/>
        <v/>
      </c>
      <c r="FC103" s="3"/>
      <c r="FD103" s="98"/>
      <c r="FE103" s="99" t="str">
        <f t="shared" si="985"/>
        <v/>
      </c>
      <c r="FF103" s="100" t="str">
        <f t="shared" si="986"/>
        <v/>
      </c>
      <c r="FG103" s="101" t="str">
        <f t="shared" si="987"/>
        <v/>
      </c>
      <c r="FH103" s="101" t="str">
        <f t="shared" si="988"/>
        <v/>
      </c>
      <c r="FI103" s="102" t="str">
        <f t="shared" si="989"/>
        <v/>
      </c>
      <c r="FJ103" s="103" t="str">
        <f t="shared" si="990"/>
        <v/>
      </c>
      <c r="FK103" s="104" t="str">
        <f t="shared" si="991"/>
        <v/>
      </c>
      <c r="FL103" s="105" t="str">
        <f t="shared" si="992"/>
        <v/>
      </c>
      <c r="FM103" s="106" t="str">
        <f t="shared" si="993"/>
        <v/>
      </c>
      <c r="FO103" s="3"/>
      <c r="FP103" s="98"/>
      <c r="FQ103" s="99" t="str">
        <f>IF(FU103="","",#REF!)</f>
        <v/>
      </c>
      <c r="FR103" s="100" t="str">
        <f t="shared" si="994"/>
        <v/>
      </c>
      <c r="FS103" s="101" t="str">
        <f t="shared" si="995"/>
        <v/>
      </c>
      <c r="FT103" s="101" t="str">
        <f t="shared" si="996"/>
        <v/>
      </c>
      <c r="FU103" s="102" t="str">
        <f t="shared" si="997"/>
        <v/>
      </c>
      <c r="FV103" s="103" t="str">
        <f t="shared" si="998"/>
        <v/>
      </c>
      <c r="FW103" s="104" t="str">
        <f t="shared" si="999"/>
        <v/>
      </c>
      <c r="FX103" s="105" t="str">
        <f t="shared" si="1000"/>
        <v/>
      </c>
      <c r="FY103" s="106" t="str">
        <f t="shared" si="1001"/>
        <v/>
      </c>
      <c r="GA103" s="3"/>
      <c r="GB103" s="98"/>
      <c r="GC103" s="99" t="str">
        <f t="shared" si="1002"/>
        <v/>
      </c>
      <c r="GD103" s="100" t="str">
        <f t="shared" si="1003"/>
        <v/>
      </c>
      <c r="GE103" s="101" t="str">
        <f t="shared" si="1004"/>
        <v/>
      </c>
      <c r="GF103" s="101" t="str">
        <f t="shared" si="1005"/>
        <v/>
      </c>
      <c r="GG103" s="102" t="str">
        <f t="shared" si="1006"/>
        <v/>
      </c>
      <c r="GH103" s="103" t="str">
        <f t="shared" si="1007"/>
        <v/>
      </c>
      <c r="GI103" s="104" t="str">
        <f t="shared" si="1008"/>
        <v/>
      </c>
      <c r="GJ103" s="105" t="str">
        <f t="shared" si="1009"/>
        <v/>
      </c>
      <c r="GK103" s="106" t="str">
        <f t="shared" si="1010"/>
        <v/>
      </c>
      <c r="GM103" s="3"/>
      <c r="GN103" s="98"/>
      <c r="GO103" s="99" t="str">
        <f t="shared" si="1011"/>
        <v/>
      </c>
      <c r="GP103" s="100" t="str">
        <f t="shared" si="1012"/>
        <v/>
      </c>
      <c r="GQ103" s="101" t="str">
        <f t="shared" si="1013"/>
        <v/>
      </c>
      <c r="GR103" s="101" t="str">
        <f t="shared" si="1014"/>
        <v/>
      </c>
      <c r="GS103" s="102" t="str">
        <f t="shared" si="1015"/>
        <v/>
      </c>
      <c r="GT103" s="103" t="str">
        <f t="shared" si="1016"/>
        <v/>
      </c>
      <c r="GU103" s="104" t="str">
        <f t="shared" si="1017"/>
        <v/>
      </c>
      <c r="GV103" s="105" t="str">
        <f t="shared" si="1018"/>
        <v/>
      </c>
      <c r="GW103" s="106" t="str">
        <f t="shared" si="1019"/>
        <v/>
      </c>
      <c r="GY103" s="3"/>
      <c r="GZ103" s="98"/>
      <c r="HA103" s="99" t="str">
        <f t="shared" si="1020"/>
        <v/>
      </c>
      <c r="HB103" s="100" t="str">
        <f t="shared" si="1021"/>
        <v/>
      </c>
      <c r="HC103" s="101" t="str">
        <f t="shared" si="1022"/>
        <v/>
      </c>
      <c r="HD103" s="101" t="str">
        <f t="shared" si="1023"/>
        <v/>
      </c>
      <c r="HE103" s="102" t="str">
        <f t="shared" si="1024"/>
        <v/>
      </c>
      <c r="HF103" s="103" t="str">
        <f t="shared" si="1025"/>
        <v/>
      </c>
      <c r="HG103" s="104" t="str">
        <f t="shared" si="1026"/>
        <v/>
      </c>
      <c r="HH103" s="105" t="str">
        <f t="shared" si="1027"/>
        <v/>
      </c>
      <c r="HI103" s="106" t="str">
        <f t="shared" si="1028"/>
        <v/>
      </c>
      <c r="HK103" s="3"/>
      <c r="HL103" s="98"/>
      <c r="HM103" s="99" t="str">
        <f t="shared" si="1029"/>
        <v/>
      </c>
      <c r="HN103" s="100" t="str">
        <f t="shared" si="1030"/>
        <v/>
      </c>
      <c r="HO103" s="101" t="str">
        <f t="shared" si="1031"/>
        <v/>
      </c>
      <c r="HP103" s="101" t="str">
        <f t="shared" si="1032"/>
        <v/>
      </c>
      <c r="HQ103" s="102" t="str">
        <f t="shared" si="1033"/>
        <v/>
      </c>
      <c r="HR103" s="103" t="str">
        <f t="shared" si="1034"/>
        <v/>
      </c>
      <c r="HS103" s="104" t="str">
        <f t="shared" si="1035"/>
        <v/>
      </c>
      <c r="HT103" s="105" t="str">
        <f t="shared" si="1036"/>
        <v/>
      </c>
      <c r="HU103" s="106" t="str">
        <f t="shared" si="1037"/>
        <v/>
      </c>
      <c r="HW103" s="3"/>
      <c r="HX103" s="98"/>
      <c r="HY103" s="99" t="str">
        <f t="shared" si="1038"/>
        <v/>
      </c>
      <c r="HZ103" s="100" t="str">
        <f t="shared" si="1039"/>
        <v/>
      </c>
      <c r="IA103" s="101" t="str">
        <f t="shared" si="1040"/>
        <v/>
      </c>
      <c r="IB103" s="101" t="str">
        <f t="shared" si="1041"/>
        <v/>
      </c>
      <c r="IC103" s="102" t="str">
        <f t="shared" si="1042"/>
        <v/>
      </c>
      <c r="ID103" s="103" t="str">
        <f t="shared" si="1043"/>
        <v/>
      </c>
      <c r="IE103" s="104" t="str">
        <f t="shared" si="1044"/>
        <v/>
      </c>
      <c r="IF103" s="105" t="str">
        <f t="shared" si="1045"/>
        <v/>
      </c>
      <c r="IG103" s="106" t="str">
        <f t="shared" si="1046"/>
        <v/>
      </c>
      <c r="II103" s="3"/>
      <c r="IJ103" s="98"/>
      <c r="IK103" s="99" t="str">
        <f t="shared" si="1047"/>
        <v/>
      </c>
      <c r="IL103" s="100" t="str">
        <f t="shared" si="1048"/>
        <v/>
      </c>
      <c r="IM103" s="101" t="str">
        <f t="shared" si="1049"/>
        <v/>
      </c>
      <c r="IN103" s="101" t="str">
        <f t="shared" si="1050"/>
        <v/>
      </c>
      <c r="IO103" s="102" t="str">
        <f t="shared" si="1051"/>
        <v/>
      </c>
      <c r="IP103" s="103" t="str">
        <f t="shared" si="1052"/>
        <v/>
      </c>
      <c r="IQ103" s="104" t="str">
        <f t="shared" si="1053"/>
        <v/>
      </c>
      <c r="IR103" s="105" t="str">
        <f t="shared" si="1054"/>
        <v/>
      </c>
      <c r="IS103" s="106" t="str">
        <f t="shared" si="1055"/>
        <v/>
      </c>
      <c r="IU103" s="3"/>
      <c r="IV103" s="98"/>
      <c r="IW103" s="99" t="str">
        <f t="shared" si="1056"/>
        <v/>
      </c>
      <c r="IX103" s="100" t="str">
        <f t="shared" si="1057"/>
        <v/>
      </c>
      <c r="IY103" s="101" t="str">
        <f t="shared" si="1058"/>
        <v/>
      </c>
      <c r="IZ103" s="101" t="str">
        <f t="shared" si="1059"/>
        <v/>
      </c>
      <c r="JA103" s="102" t="str">
        <f t="shared" si="1060"/>
        <v/>
      </c>
      <c r="JB103" s="103" t="str">
        <f t="shared" si="1061"/>
        <v/>
      </c>
      <c r="JC103" s="104" t="str">
        <f t="shared" si="1062"/>
        <v/>
      </c>
      <c r="JD103" s="105" t="str">
        <f t="shared" si="1063"/>
        <v/>
      </c>
      <c r="JE103" s="106" t="str">
        <f t="shared" si="1064"/>
        <v/>
      </c>
      <c r="JG103" s="3"/>
      <c r="JH103" s="98"/>
      <c r="JI103" s="99" t="str">
        <f t="shared" si="1065"/>
        <v/>
      </c>
      <c r="JJ103" s="100" t="str">
        <f t="shared" si="1066"/>
        <v/>
      </c>
      <c r="JK103" s="101" t="str">
        <f t="shared" si="1067"/>
        <v/>
      </c>
      <c r="JL103" s="101" t="str">
        <f t="shared" si="1068"/>
        <v/>
      </c>
      <c r="JM103" s="102" t="str">
        <f t="shared" si="1069"/>
        <v/>
      </c>
      <c r="JN103" s="103" t="str">
        <f t="shared" si="1070"/>
        <v/>
      </c>
      <c r="JO103" s="104" t="str">
        <f t="shared" si="1071"/>
        <v/>
      </c>
      <c r="JP103" s="105" t="str">
        <f t="shared" si="1072"/>
        <v/>
      </c>
      <c r="JQ103" s="106" t="str">
        <f t="shared" si="1073"/>
        <v/>
      </c>
      <c r="JS103" s="3"/>
      <c r="JT103" s="98"/>
      <c r="JU103" s="99" t="str">
        <f t="shared" si="1074"/>
        <v/>
      </c>
      <c r="JV103" s="100" t="str">
        <f t="shared" si="1075"/>
        <v/>
      </c>
      <c r="JW103" s="101" t="str">
        <f t="shared" si="1076"/>
        <v/>
      </c>
      <c r="JX103" s="101" t="str">
        <f t="shared" si="1077"/>
        <v/>
      </c>
      <c r="JY103" s="102" t="str">
        <f t="shared" si="1078"/>
        <v/>
      </c>
      <c r="JZ103" s="103" t="str">
        <f t="shared" si="1079"/>
        <v/>
      </c>
      <c r="KA103" s="104" t="str">
        <f t="shared" si="1080"/>
        <v/>
      </c>
      <c r="KB103" s="105" t="str">
        <f t="shared" si="1081"/>
        <v/>
      </c>
      <c r="KC103" s="106" t="str">
        <f t="shared" si="1082"/>
        <v/>
      </c>
      <c r="KE103" s="3"/>
      <c r="KF103" s="98"/>
    </row>
    <row r="104" spans="1:292" ht="13.5" customHeight="1" x14ac:dyDescent="0.25">
      <c r="A104" s="16"/>
      <c r="B104" s="98"/>
      <c r="C104" s="98"/>
      <c r="E104" s="99" t="str">
        <f t="shared" si="880"/>
        <v/>
      </c>
      <c r="F104" s="100" t="str">
        <f t="shared" si="881"/>
        <v/>
      </c>
      <c r="G104" s="101" t="str">
        <f t="shared" si="882"/>
        <v/>
      </c>
      <c r="H104" s="101" t="str">
        <f t="shared" si="883"/>
        <v/>
      </c>
      <c r="I104" s="102" t="str">
        <f t="shared" si="884"/>
        <v/>
      </c>
      <c r="J104" s="103" t="str">
        <f t="shared" si="885"/>
        <v/>
      </c>
      <c r="K104" s="104" t="str">
        <f t="shared" si="886"/>
        <v/>
      </c>
      <c r="L104" s="105" t="str">
        <f t="shared" si="887"/>
        <v/>
      </c>
      <c r="M104" s="106" t="str">
        <f t="shared" si="888"/>
        <v/>
      </c>
      <c r="O104" s="3"/>
      <c r="P104" s="98"/>
      <c r="Q104" s="99" t="str">
        <f t="shared" si="889"/>
        <v/>
      </c>
      <c r="R104" s="100" t="str">
        <f t="shared" si="890"/>
        <v/>
      </c>
      <c r="S104" s="101" t="str">
        <f t="shared" si="891"/>
        <v/>
      </c>
      <c r="T104" s="101" t="str">
        <f t="shared" si="892"/>
        <v/>
      </c>
      <c r="U104" s="102" t="str">
        <f t="shared" si="893"/>
        <v/>
      </c>
      <c r="V104" s="103" t="str">
        <f t="shared" si="894"/>
        <v/>
      </c>
      <c r="W104" s="104" t="str">
        <f t="shared" si="895"/>
        <v/>
      </c>
      <c r="X104" s="105" t="str">
        <f t="shared" si="896"/>
        <v/>
      </c>
      <c r="Y104" s="106" t="str">
        <f t="shared" si="897"/>
        <v/>
      </c>
      <c r="AA104" s="3"/>
      <c r="AB104" s="98"/>
      <c r="AC104" s="99" t="str">
        <f t="shared" si="898"/>
        <v/>
      </c>
      <c r="AD104" s="100" t="str">
        <f t="shared" si="899"/>
        <v/>
      </c>
      <c r="AE104" s="101" t="str">
        <f t="shared" si="900"/>
        <v/>
      </c>
      <c r="AF104" s="101" t="str">
        <f t="shared" si="901"/>
        <v/>
      </c>
      <c r="AG104" s="102" t="str">
        <f t="shared" si="902"/>
        <v/>
      </c>
      <c r="AH104" s="103" t="str">
        <f t="shared" si="903"/>
        <v/>
      </c>
      <c r="AI104" s="104" t="str">
        <f t="shared" si="904"/>
        <v/>
      </c>
      <c r="AJ104" s="105" t="str">
        <f t="shared" si="905"/>
        <v/>
      </c>
      <c r="AK104" s="106" t="str">
        <f t="shared" si="906"/>
        <v/>
      </c>
      <c r="AM104" s="3"/>
      <c r="AN104" s="98"/>
      <c r="AO104" s="99" t="str">
        <f t="shared" si="660"/>
        <v/>
      </c>
      <c r="AP104" s="100" t="str">
        <f t="shared" si="907"/>
        <v/>
      </c>
      <c r="AQ104" s="101" t="str">
        <f t="shared" si="661"/>
        <v/>
      </c>
      <c r="AR104" s="101" t="str">
        <f t="shared" si="662"/>
        <v/>
      </c>
      <c r="AS104" s="102" t="str">
        <f t="shared" si="908"/>
        <v/>
      </c>
      <c r="AT104" s="103" t="str">
        <f t="shared" si="909"/>
        <v/>
      </c>
      <c r="AU104" s="104" t="str">
        <f t="shared" si="910"/>
        <v/>
      </c>
      <c r="AV104" s="105" t="str">
        <f t="shared" si="911"/>
        <v/>
      </c>
      <c r="AW104" s="106" t="str">
        <f t="shared" si="912"/>
        <v/>
      </c>
      <c r="AY104" s="3"/>
      <c r="AZ104" s="98"/>
      <c r="BA104" s="99" t="str">
        <f t="shared" si="1083"/>
        <v/>
      </c>
      <c r="BB104" s="100" t="str">
        <f t="shared" si="1084"/>
        <v/>
      </c>
      <c r="BC104" s="101" t="str">
        <f t="shared" si="1085"/>
        <v/>
      </c>
      <c r="BD104" s="101" t="str">
        <f t="shared" si="1086"/>
        <v/>
      </c>
      <c r="BE104" s="102" t="str">
        <f t="shared" si="1087"/>
        <v/>
      </c>
      <c r="BF104" s="103" t="str">
        <f t="shared" si="1088"/>
        <v/>
      </c>
      <c r="BG104" s="104" t="str">
        <f t="shared" si="1089"/>
        <v/>
      </c>
      <c r="BH104" s="105" t="str">
        <f t="shared" si="1090"/>
        <v/>
      </c>
      <c r="BI104" s="106" t="str">
        <f t="shared" si="1091"/>
        <v/>
      </c>
      <c r="BK104" s="3"/>
      <c r="BL104" s="98"/>
      <c r="BM104" s="99" t="str">
        <f t="shared" si="913"/>
        <v/>
      </c>
      <c r="BN104" s="100" t="str">
        <f t="shared" si="914"/>
        <v/>
      </c>
      <c r="BO104" s="101" t="str">
        <f t="shared" si="915"/>
        <v/>
      </c>
      <c r="BP104" s="101" t="str">
        <f t="shared" si="916"/>
        <v/>
      </c>
      <c r="BQ104" s="102" t="str">
        <f t="shared" si="917"/>
        <v/>
      </c>
      <c r="BR104" s="103" t="str">
        <f t="shared" si="918"/>
        <v/>
      </c>
      <c r="BS104" s="104" t="str">
        <f t="shared" si="919"/>
        <v/>
      </c>
      <c r="BT104" s="105" t="str">
        <f t="shared" si="920"/>
        <v/>
      </c>
      <c r="BU104" s="106" t="str">
        <f t="shared" si="921"/>
        <v/>
      </c>
      <c r="BW104" s="3"/>
      <c r="BX104" s="98"/>
      <c r="BY104" s="99" t="str">
        <f t="shared" si="922"/>
        <v/>
      </c>
      <c r="BZ104" s="100" t="str">
        <f t="shared" si="923"/>
        <v/>
      </c>
      <c r="CA104" s="101" t="str">
        <f t="shared" si="924"/>
        <v/>
      </c>
      <c r="CB104" s="101" t="str">
        <f t="shared" si="925"/>
        <v/>
      </c>
      <c r="CC104" s="102" t="str">
        <f t="shared" si="926"/>
        <v/>
      </c>
      <c r="CD104" s="103" t="str">
        <f t="shared" si="927"/>
        <v/>
      </c>
      <c r="CE104" s="104" t="str">
        <f t="shared" si="928"/>
        <v/>
      </c>
      <c r="CF104" s="105" t="str">
        <f t="shared" si="929"/>
        <v/>
      </c>
      <c r="CG104" s="106" t="str">
        <f t="shared" si="930"/>
        <v/>
      </c>
      <c r="CI104" s="3"/>
      <c r="CJ104" s="98"/>
      <c r="CK104" s="99" t="str">
        <f t="shared" si="931"/>
        <v/>
      </c>
      <c r="CL104" s="100" t="str">
        <f t="shared" si="932"/>
        <v/>
      </c>
      <c r="CM104" s="101" t="str">
        <f t="shared" si="933"/>
        <v/>
      </c>
      <c r="CN104" s="101" t="str">
        <f t="shared" si="934"/>
        <v/>
      </c>
      <c r="CO104" s="102" t="str">
        <f t="shared" si="935"/>
        <v/>
      </c>
      <c r="CP104" s="103" t="str">
        <f t="shared" si="936"/>
        <v/>
      </c>
      <c r="CQ104" s="104" t="str">
        <f t="shared" si="937"/>
        <v/>
      </c>
      <c r="CR104" s="105" t="str">
        <f t="shared" si="938"/>
        <v/>
      </c>
      <c r="CS104" s="106" t="str">
        <f t="shared" si="939"/>
        <v/>
      </c>
      <c r="CU104" s="3"/>
      <c r="CV104" s="98"/>
      <c r="CW104" s="99" t="str">
        <f t="shared" si="940"/>
        <v/>
      </c>
      <c r="CX104" s="100" t="str">
        <f t="shared" si="941"/>
        <v/>
      </c>
      <c r="CY104" s="101" t="str">
        <f t="shared" si="942"/>
        <v/>
      </c>
      <c r="CZ104" s="101" t="str">
        <f t="shared" si="943"/>
        <v/>
      </c>
      <c r="DA104" s="102" t="str">
        <f t="shared" si="944"/>
        <v/>
      </c>
      <c r="DB104" s="103" t="str">
        <f t="shared" si="945"/>
        <v/>
      </c>
      <c r="DC104" s="104" t="str">
        <f t="shared" si="946"/>
        <v/>
      </c>
      <c r="DD104" s="105" t="str">
        <f t="shared" si="947"/>
        <v/>
      </c>
      <c r="DE104" s="106" t="str">
        <f t="shared" si="948"/>
        <v/>
      </c>
      <c r="DG104" s="3"/>
      <c r="DH104" s="98"/>
      <c r="DI104" s="99" t="str">
        <f t="shared" si="949"/>
        <v/>
      </c>
      <c r="DJ104" s="100" t="str">
        <f t="shared" si="950"/>
        <v/>
      </c>
      <c r="DK104" s="101" t="str">
        <f t="shared" si="951"/>
        <v/>
      </c>
      <c r="DL104" s="101" t="str">
        <f t="shared" si="952"/>
        <v/>
      </c>
      <c r="DM104" s="102" t="str">
        <f t="shared" si="953"/>
        <v/>
      </c>
      <c r="DN104" s="103" t="str">
        <f t="shared" si="954"/>
        <v/>
      </c>
      <c r="DO104" s="104" t="str">
        <f t="shared" si="955"/>
        <v/>
      </c>
      <c r="DP104" s="105" t="str">
        <f t="shared" si="956"/>
        <v/>
      </c>
      <c r="DQ104" s="106" t="str">
        <f t="shared" si="957"/>
        <v/>
      </c>
      <c r="DS104" s="3"/>
      <c r="DT104" s="98"/>
      <c r="DU104" s="99" t="str">
        <f t="shared" si="958"/>
        <v/>
      </c>
      <c r="DV104" s="100" t="str">
        <f t="shared" si="959"/>
        <v/>
      </c>
      <c r="DW104" s="101" t="str">
        <f t="shared" si="960"/>
        <v/>
      </c>
      <c r="DX104" s="101" t="str">
        <f t="shared" si="961"/>
        <v/>
      </c>
      <c r="DY104" s="102" t="str">
        <f t="shared" si="962"/>
        <v/>
      </c>
      <c r="DZ104" s="103" t="str">
        <f t="shared" si="963"/>
        <v/>
      </c>
      <c r="EA104" s="104" t="str">
        <f t="shared" si="964"/>
        <v/>
      </c>
      <c r="EB104" s="105" t="str">
        <f t="shared" si="965"/>
        <v/>
      </c>
      <c r="EC104" s="106" t="str">
        <f t="shared" si="966"/>
        <v/>
      </c>
      <c r="EE104" s="3"/>
      <c r="EF104" s="98"/>
      <c r="EG104" s="99" t="str">
        <f t="shared" si="967"/>
        <v/>
      </c>
      <c r="EH104" s="100" t="str">
        <f t="shared" si="968"/>
        <v/>
      </c>
      <c r="EI104" s="101" t="str">
        <f t="shared" si="969"/>
        <v/>
      </c>
      <c r="EJ104" s="101" t="str">
        <f t="shared" si="970"/>
        <v/>
      </c>
      <c r="EK104" s="102" t="str">
        <f t="shared" si="971"/>
        <v/>
      </c>
      <c r="EL104" s="103" t="str">
        <f t="shared" si="972"/>
        <v/>
      </c>
      <c r="EM104" s="104" t="str">
        <f t="shared" si="973"/>
        <v/>
      </c>
      <c r="EN104" s="105" t="str">
        <f t="shared" si="974"/>
        <v/>
      </c>
      <c r="EO104" s="106" t="str">
        <f t="shared" si="975"/>
        <v/>
      </c>
      <c r="EQ104" s="3"/>
      <c r="ER104" s="98"/>
      <c r="ES104" s="99" t="str">
        <f t="shared" si="976"/>
        <v/>
      </c>
      <c r="ET104" s="100" t="str">
        <f t="shared" si="977"/>
        <v/>
      </c>
      <c r="EU104" s="101" t="str">
        <f t="shared" si="978"/>
        <v/>
      </c>
      <c r="EV104" s="101" t="str">
        <f t="shared" si="979"/>
        <v/>
      </c>
      <c r="EW104" s="102" t="str">
        <f t="shared" si="980"/>
        <v/>
      </c>
      <c r="EX104" s="103" t="str">
        <f t="shared" si="981"/>
        <v/>
      </c>
      <c r="EY104" s="104" t="str">
        <f t="shared" si="982"/>
        <v/>
      </c>
      <c r="EZ104" s="105" t="str">
        <f t="shared" si="983"/>
        <v/>
      </c>
      <c r="FA104" s="106" t="str">
        <f t="shared" si="984"/>
        <v/>
      </c>
      <c r="FC104" s="3"/>
      <c r="FD104" s="98"/>
      <c r="FE104" s="99" t="str">
        <f t="shared" si="985"/>
        <v/>
      </c>
      <c r="FF104" s="100" t="str">
        <f t="shared" si="986"/>
        <v/>
      </c>
      <c r="FG104" s="101" t="str">
        <f t="shared" si="987"/>
        <v/>
      </c>
      <c r="FH104" s="101" t="str">
        <f t="shared" si="988"/>
        <v/>
      </c>
      <c r="FI104" s="102" t="str">
        <f t="shared" si="989"/>
        <v/>
      </c>
      <c r="FJ104" s="103" t="str">
        <f t="shared" si="990"/>
        <v/>
      </c>
      <c r="FK104" s="104" t="str">
        <f t="shared" si="991"/>
        <v/>
      </c>
      <c r="FL104" s="105" t="str">
        <f t="shared" si="992"/>
        <v/>
      </c>
      <c r="FM104" s="106" t="str">
        <f t="shared" si="993"/>
        <v/>
      </c>
      <c r="FO104" s="3"/>
      <c r="FP104" s="98"/>
      <c r="FQ104" s="99" t="str">
        <f>IF(FU104="","",#REF!)</f>
        <v/>
      </c>
      <c r="FR104" s="100" t="str">
        <f t="shared" si="994"/>
        <v/>
      </c>
      <c r="FS104" s="101" t="str">
        <f t="shared" si="995"/>
        <v/>
      </c>
      <c r="FT104" s="101" t="str">
        <f t="shared" si="996"/>
        <v/>
      </c>
      <c r="FU104" s="102" t="str">
        <f t="shared" si="997"/>
        <v/>
      </c>
      <c r="FV104" s="103" t="str">
        <f t="shared" si="998"/>
        <v/>
      </c>
      <c r="FW104" s="104" t="str">
        <f t="shared" si="999"/>
        <v/>
      </c>
      <c r="FX104" s="105" t="str">
        <f t="shared" si="1000"/>
        <v/>
      </c>
      <c r="FY104" s="106" t="str">
        <f t="shared" si="1001"/>
        <v/>
      </c>
      <c r="GA104" s="3"/>
      <c r="GB104" s="98"/>
      <c r="GC104" s="99" t="str">
        <f t="shared" si="1002"/>
        <v/>
      </c>
      <c r="GD104" s="100" t="str">
        <f t="shared" si="1003"/>
        <v/>
      </c>
      <c r="GE104" s="101" t="str">
        <f t="shared" si="1004"/>
        <v/>
      </c>
      <c r="GF104" s="101" t="str">
        <f t="shared" si="1005"/>
        <v/>
      </c>
      <c r="GG104" s="102" t="str">
        <f t="shared" si="1006"/>
        <v/>
      </c>
      <c r="GH104" s="103" t="str">
        <f t="shared" si="1007"/>
        <v/>
      </c>
      <c r="GI104" s="104" t="str">
        <f t="shared" si="1008"/>
        <v/>
      </c>
      <c r="GJ104" s="105" t="str">
        <f t="shared" si="1009"/>
        <v/>
      </c>
      <c r="GK104" s="106" t="str">
        <f t="shared" si="1010"/>
        <v/>
      </c>
      <c r="GM104" s="3"/>
      <c r="GN104" s="98"/>
      <c r="GO104" s="99" t="str">
        <f t="shared" si="1011"/>
        <v/>
      </c>
      <c r="GP104" s="100" t="str">
        <f t="shared" si="1012"/>
        <v/>
      </c>
      <c r="GQ104" s="101" t="str">
        <f t="shared" si="1013"/>
        <v/>
      </c>
      <c r="GR104" s="101" t="str">
        <f t="shared" si="1014"/>
        <v/>
      </c>
      <c r="GS104" s="102" t="str">
        <f t="shared" si="1015"/>
        <v/>
      </c>
      <c r="GT104" s="103" t="str">
        <f t="shared" si="1016"/>
        <v/>
      </c>
      <c r="GU104" s="104" t="str">
        <f t="shared" si="1017"/>
        <v/>
      </c>
      <c r="GV104" s="105" t="str">
        <f t="shared" si="1018"/>
        <v/>
      </c>
      <c r="GW104" s="106" t="str">
        <f t="shared" si="1019"/>
        <v/>
      </c>
      <c r="GY104" s="3"/>
      <c r="GZ104" s="98"/>
      <c r="HA104" s="99" t="str">
        <f t="shared" si="1020"/>
        <v/>
      </c>
      <c r="HB104" s="100" t="str">
        <f t="shared" si="1021"/>
        <v/>
      </c>
      <c r="HC104" s="101" t="str">
        <f t="shared" si="1022"/>
        <v/>
      </c>
      <c r="HD104" s="101" t="str">
        <f t="shared" si="1023"/>
        <v/>
      </c>
      <c r="HE104" s="102" t="str">
        <f t="shared" si="1024"/>
        <v/>
      </c>
      <c r="HF104" s="103" t="str">
        <f t="shared" si="1025"/>
        <v/>
      </c>
      <c r="HG104" s="104" t="str">
        <f t="shared" si="1026"/>
        <v/>
      </c>
      <c r="HH104" s="105" t="str">
        <f t="shared" si="1027"/>
        <v/>
      </c>
      <c r="HI104" s="106" t="str">
        <f t="shared" si="1028"/>
        <v/>
      </c>
      <c r="HK104" s="3"/>
      <c r="HL104" s="98"/>
      <c r="HM104" s="99" t="str">
        <f t="shared" si="1029"/>
        <v/>
      </c>
      <c r="HN104" s="100" t="str">
        <f t="shared" si="1030"/>
        <v/>
      </c>
      <c r="HO104" s="101" t="str">
        <f t="shared" si="1031"/>
        <v/>
      </c>
      <c r="HP104" s="101" t="str">
        <f t="shared" si="1032"/>
        <v/>
      </c>
      <c r="HQ104" s="102" t="str">
        <f t="shared" si="1033"/>
        <v/>
      </c>
      <c r="HR104" s="103" t="str">
        <f t="shared" si="1034"/>
        <v/>
      </c>
      <c r="HS104" s="104" t="str">
        <f t="shared" si="1035"/>
        <v/>
      </c>
      <c r="HT104" s="105" t="str">
        <f t="shared" si="1036"/>
        <v/>
      </c>
      <c r="HU104" s="106" t="str">
        <f t="shared" si="1037"/>
        <v/>
      </c>
      <c r="HW104" s="3"/>
      <c r="HX104" s="98"/>
      <c r="HY104" s="99" t="str">
        <f t="shared" si="1038"/>
        <v/>
      </c>
      <c r="HZ104" s="100" t="str">
        <f t="shared" si="1039"/>
        <v/>
      </c>
      <c r="IA104" s="101" t="str">
        <f t="shared" si="1040"/>
        <v/>
      </c>
      <c r="IB104" s="101" t="str">
        <f t="shared" si="1041"/>
        <v/>
      </c>
      <c r="IC104" s="102" t="str">
        <f t="shared" si="1042"/>
        <v/>
      </c>
      <c r="ID104" s="103" t="str">
        <f t="shared" si="1043"/>
        <v/>
      </c>
      <c r="IE104" s="104" t="str">
        <f t="shared" si="1044"/>
        <v/>
      </c>
      <c r="IF104" s="105" t="str">
        <f t="shared" si="1045"/>
        <v/>
      </c>
      <c r="IG104" s="106" t="str">
        <f t="shared" si="1046"/>
        <v/>
      </c>
      <c r="II104" s="3"/>
      <c r="IJ104" s="98"/>
      <c r="IK104" s="99" t="str">
        <f t="shared" si="1047"/>
        <v/>
      </c>
      <c r="IL104" s="100" t="str">
        <f t="shared" si="1048"/>
        <v/>
      </c>
      <c r="IM104" s="101" t="str">
        <f t="shared" si="1049"/>
        <v/>
      </c>
      <c r="IN104" s="101" t="str">
        <f t="shared" si="1050"/>
        <v/>
      </c>
      <c r="IO104" s="102" t="str">
        <f t="shared" si="1051"/>
        <v/>
      </c>
      <c r="IP104" s="103" t="str">
        <f t="shared" si="1052"/>
        <v/>
      </c>
      <c r="IQ104" s="104" t="str">
        <f t="shared" si="1053"/>
        <v/>
      </c>
      <c r="IR104" s="105" t="str">
        <f t="shared" si="1054"/>
        <v/>
      </c>
      <c r="IS104" s="106" t="str">
        <f t="shared" si="1055"/>
        <v/>
      </c>
      <c r="IU104" s="3"/>
      <c r="IV104" s="98"/>
      <c r="IW104" s="99" t="str">
        <f t="shared" si="1056"/>
        <v/>
      </c>
      <c r="IX104" s="100" t="str">
        <f t="shared" si="1057"/>
        <v/>
      </c>
      <c r="IY104" s="101" t="str">
        <f t="shared" si="1058"/>
        <v/>
      </c>
      <c r="IZ104" s="101" t="str">
        <f t="shared" si="1059"/>
        <v/>
      </c>
      <c r="JA104" s="102" t="str">
        <f t="shared" si="1060"/>
        <v/>
      </c>
      <c r="JB104" s="103" t="str">
        <f t="shared" si="1061"/>
        <v/>
      </c>
      <c r="JC104" s="104" t="str">
        <f t="shared" si="1062"/>
        <v/>
      </c>
      <c r="JD104" s="105" t="str">
        <f t="shared" si="1063"/>
        <v/>
      </c>
      <c r="JE104" s="106" t="str">
        <f t="shared" si="1064"/>
        <v/>
      </c>
      <c r="JG104" s="3"/>
      <c r="JH104" s="98"/>
      <c r="JI104" s="99" t="str">
        <f t="shared" si="1065"/>
        <v/>
      </c>
      <c r="JJ104" s="100" t="str">
        <f t="shared" si="1066"/>
        <v/>
      </c>
      <c r="JK104" s="101" t="str">
        <f t="shared" si="1067"/>
        <v/>
      </c>
      <c r="JL104" s="101" t="str">
        <f t="shared" si="1068"/>
        <v/>
      </c>
      <c r="JM104" s="102" t="str">
        <f t="shared" si="1069"/>
        <v/>
      </c>
      <c r="JN104" s="103" t="str">
        <f t="shared" si="1070"/>
        <v/>
      </c>
      <c r="JO104" s="104" t="str">
        <f t="shared" si="1071"/>
        <v/>
      </c>
      <c r="JP104" s="105" t="str">
        <f t="shared" si="1072"/>
        <v/>
      </c>
      <c r="JQ104" s="106" t="str">
        <f t="shared" si="1073"/>
        <v/>
      </c>
      <c r="JS104" s="3"/>
      <c r="JT104" s="98"/>
      <c r="JU104" s="99" t="str">
        <f t="shared" si="1074"/>
        <v/>
      </c>
      <c r="JV104" s="100" t="str">
        <f t="shared" si="1075"/>
        <v/>
      </c>
      <c r="JW104" s="101" t="str">
        <f t="shared" si="1076"/>
        <v/>
      </c>
      <c r="JX104" s="101" t="str">
        <f t="shared" si="1077"/>
        <v/>
      </c>
      <c r="JY104" s="102" t="str">
        <f t="shared" si="1078"/>
        <v/>
      </c>
      <c r="JZ104" s="103" t="str">
        <f t="shared" si="1079"/>
        <v/>
      </c>
      <c r="KA104" s="104" t="str">
        <f t="shared" si="1080"/>
        <v/>
      </c>
      <c r="KB104" s="105" t="str">
        <f t="shared" si="1081"/>
        <v/>
      </c>
      <c r="KC104" s="106" t="str">
        <f t="shared" si="1082"/>
        <v/>
      </c>
      <c r="KE104" s="3"/>
      <c r="KF104" s="98"/>
    </row>
    <row r="105" spans="1:292" ht="13.5" customHeight="1" x14ac:dyDescent="0.25">
      <c r="A105" s="16"/>
      <c r="E105" s="99" t="str">
        <f t="shared" si="880"/>
        <v/>
      </c>
      <c r="F105" s="100" t="str">
        <f t="shared" si="881"/>
        <v/>
      </c>
      <c r="G105" s="101" t="str">
        <f t="shared" si="882"/>
        <v/>
      </c>
      <c r="H105" s="101" t="str">
        <f t="shared" si="883"/>
        <v/>
      </c>
      <c r="I105" s="102" t="str">
        <f t="shared" si="884"/>
        <v/>
      </c>
      <c r="J105" s="103" t="str">
        <f t="shared" si="885"/>
        <v/>
      </c>
      <c r="K105" s="104" t="str">
        <f t="shared" si="886"/>
        <v/>
      </c>
      <c r="L105" s="105" t="str">
        <f t="shared" si="887"/>
        <v/>
      </c>
      <c r="M105" s="106" t="str">
        <f t="shared" si="888"/>
        <v/>
      </c>
      <c r="O105" s="3"/>
      <c r="Q105" s="99" t="str">
        <f t="shared" si="889"/>
        <v/>
      </c>
      <c r="R105" s="100" t="str">
        <f t="shared" si="890"/>
        <v/>
      </c>
      <c r="S105" s="101" t="str">
        <f t="shared" si="891"/>
        <v/>
      </c>
      <c r="T105" s="101" t="str">
        <f t="shared" si="892"/>
        <v/>
      </c>
      <c r="U105" s="102" t="str">
        <f t="shared" si="893"/>
        <v/>
      </c>
      <c r="V105" s="103" t="str">
        <f t="shared" si="894"/>
        <v/>
      </c>
      <c r="W105" s="104" t="str">
        <f t="shared" si="895"/>
        <v/>
      </c>
      <c r="X105" s="105" t="str">
        <f t="shared" si="896"/>
        <v/>
      </c>
      <c r="Y105" s="106" t="str">
        <f t="shared" si="897"/>
        <v/>
      </c>
      <c r="AA105" s="3"/>
      <c r="AC105" s="99" t="str">
        <f t="shared" si="898"/>
        <v/>
      </c>
      <c r="AD105" s="100" t="str">
        <f t="shared" si="899"/>
        <v/>
      </c>
      <c r="AE105" s="101" t="str">
        <f t="shared" si="900"/>
        <v/>
      </c>
      <c r="AF105" s="101" t="str">
        <f t="shared" si="901"/>
        <v/>
      </c>
      <c r="AG105" s="102" t="str">
        <f t="shared" si="902"/>
        <v/>
      </c>
      <c r="AH105" s="103" t="str">
        <f t="shared" si="903"/>
        <v/>
      </c>
      <c r="AI105" s="104" t="str">
        <f t="shared" si="904"/>
        <v/>
      </c>
      <c r="AJ105" s="105" t="str">
        <f t="shared" si="905"/>
        <v/>
      </c>
      <c r="AK105" s="106" t="str">
        <f t="shared" si="906"/>
        <v/>
      </c>
      <c r="AM105" s="3"/>
      <c r="AO105" s="99"/>
      <c r="AP105" s="100" t="str">
        <f t="shared" si="907"/>
        <v/>
      </c>
      <c r="AQ105" s="101" t="str">
        <f t="shared" si="661"/>
        <v/>
      </c>
      <c r="AR105" s="101" t="str">
        <f t="shared" si="662"/>
        <v/>
      </c>
      <c r="AS105" s="102" t="str">
        <f t="shared" si="908"/>
        <v/>
      </c>
      <c r="AT105" s="103" t="str">
        <f t="shared" si="909"/>
        <v/>
      </c>
      <c r="AU105" s="104" t="str">
        <f t="shared" si="910"/>
        <v/>
      </c>
      <c r="AV105" s="105" t="str">
        <f t="shared" si="911"/>
        <v/>
      </c>
      <c r="AW105" s="106" t="str">
        <f t="shared" si="912"/>
        <v/>
      </c>
      <c r="AY105" s="3"/>
      <c r="BA105" s="99" t="str">
        <f t="shared" si="1083"/>
        <v/>
      </c>
      <c r="BB105" s="100" t="str">
        <f t="shared" si="1084"/>
        <v/>
      </c>
      <c r="BC105" s="101" t="str">
        <f t="shared" si="1085"/>
        <v/>
      </c>
      <c r="BD105" s="101" t="str">
        <f t="shared" si="1086"/>
        <v/>
      </c>
      <c r="BE105" s="102" t="str">
        <f t="shared" si="1087"/>
        <v/>
      </c>
      <c r="BF105" s="103" t="str">
        <f t="shared" si="1088"/>
        <v/>
      </c>
      <c r="BG105" s="104" t="str">
        <f t="shared" si="1089"/>
        <v/>
      </c>
      <c r="BH105" s="105" t="str">
        <f t="shared" si="1090"/>
        <v/>
      </c>
      <c r="BI105" s="106" t="str">
        <f t="shared" si="1091"/>
        <v/>
      </c>
      <c r="BK105" s="3"/>
      <c r="BM105" s="99" t="str">
        <f t="shared" si="913"/>
        <v/>
      </c>
      <c r="BN105" s="100" t="str">
        <f t="shared" si="914"/>
        <v/>
      </c>
      <c r="BO105" s="101" t="str">
        <f t="shared" si="915"/>
        <v/>
      </c>
      <c r="BP105" s="101" t="str">
        <f t="shared" si="916"/>
        <v/>
      </c>
      <c r="BQ105" s="102" t="str">
        <f t="shared" si="917"/>
        <v/>
      </c>
      <c r="BR105" s="103" t="str">
        <f t="shared" si="918"/>
        <v/>
      </c>
      <c r="BS105" s="104" t="str">
        <f t="shared" si="919"/>
        <v/>
      </c>
      <c r="BT105" s="105" t="str">
        <f t="shared" si="920"/>
        <v/>
      </c>
      <c r="BU105" s="106" t="str">
        <f t="shared" si="921"/>
        <v/>
      </c>
      <c r="BW105" s="3"/>
      <c r="BY105" s="99" t="str">
        <f t="shared" si="922"/>
        <v/>
      </c>
      <c r="BZ105" s="100" t="str">
        <f t="shared" si="923"/>
        <v/>
      </c>
      <c r="CA105" s="101" t="str">
        <f t="shared" si="924"/>
        <v/>
      </c>
      <c r="CB105" s="101" t="str">
        <f t="shared" si="925"/>
        <v/>
      </c>
      <c r="CC105" s="102" t="str">
        <f t="shared" si="926"/>
        <v/>
      </c>
      <c r="CD105" s="103" t="str">
        <f t="shared" si="927"/>
        <v/>
      </c>
      <c r="CE105" s="104" t="str">
        <f t="shared" si="928"/>
        <v/>
      </c>
      <c r="CF105" s="105" t="str">
        <f t="shared" si="929"/>
        <v/>
      </c>
      <c r="CG105" s="106" t="str">
        <f t="shared" si="930"/>
        <v/>
      </c>
      <c r="CI105" s="3"/>
      <c r="CK105" s="99" t="str">
        <f t="shared" si="931"/>
        <v/>
      </c>
      <c r="CL105" s="100" t="str">
        <f t="shared" si="932"/>
        <v/>
      </c>
      <c r="CM105" s="101" t="str">
        <f t="shared" si="933"/>
        <v/>
      </c>
      <c r="CN105" s="101" t="str">
        <f t="shared" si="934"/>
        <v/>
      </c>
      <c r="CO105" s="102" t="str">
        <f t="shared" si="935"/>
        <v/>
      </c>
      <c r="CP105" s="103" t="str">
        <f t="shared" si="936"/>
        <v/>
      </c>
      <c r="CQ105" s="104" t="str">
        <f t="shared" si="937"/>
        <v/>
      </c>
      <c r="CR105" s="105" t="str">
        <f t="shared" si="938"/>
        <v/>
      </c>
      <c r="CS105" s="106" t="str">
        <f t="shared" si="939"/>
        <v/>
      </c>
      <c r="CU105" s="3"/>
      <c r="CW105" s="99" t="str">
        <f t="shared" si="940"/>
        <v/>
      </c>
      <c r="CX105" s="100" t="str">
        <f t="shared" si="941"/>
        <v/>
      </c>
      <c r="CY105" s="101" t="str">
        <f t="shared" si="942"/>
        <v/>
      </c>
      <c r="CZ105" s="101" t="str">
        <f t="shared" si="943"/>
        <v/>
      </c>
      <c r="DA105" s="102" t="str">
        <f t="shared" si="944"/>
        <v/>
      </c>
      <c r="DB105" s="103" t="str">
        <f t="shared" si="945"/>
        <v/>
      </c>
      <c r="DC105" s="104" t="str">
        <f t="shared" si="946"/>
        <v/>
      </c>
      <c r="DD105" s="105" t="str">
        <f t="shared" si="947"/>
        <v/>
      </c>
      <c r="DE105" s="106" t="str">
        <f t="shared" si="948"/>
        <v/>
      </c>
      <c r="DG105" s="3"/>
      <c r="DI105" s="99" t="str">
        <f t="shared" si="949"/>
        <v/>
      </c>
      <c r="DJ105" s="100" t="str">
        <f t="shared" si="950"/>
        <v/>
      </c>
      <c r="DK105" s="101" t="str">
        <f t="shared" si="951"/>
        <v/>
      </c>
      <c r="DL105" s="101" t="str">
        <f t="shared" si="952"/>
        <v/>
      </c>
      <c r="DM105" s="102" t="str">
        <f t="shared" si="953"/>
        <v/>
      </c>
      <c r="DN105" s="103" t="str">
        <f t="shared" si="954"/>
        <v/>
      </c>
      <c r="DO105" s="104" t="str">
        <f t="shared" si="955"/>
        <v/>
      </c>
      <c r="DP105" s="105" t="str">
        <f t="shared" si="956"/>
        <v/>
      </c>
      <c r="DQ105" s="106" t="str">
        <f t="shared" si="957"/>
        <v/>
      </c>
      <c r="DS105" s="3"/>
      <c r="DU105" s="99" t="str">
        <f t="shared" si="958"/>
        <v/>
      </c>
      <c r="DV105" s="100" t="str">
        <f t="shared" si="959"/>
        <v/>
      </c>
      <c r="DW105" s="101" t="str">
        <f t="shared" si="960"/>
        <v/>
      </c>
      <c r="DX105" s="101" t="str">
        <f t="shared" si="961"/>
        <v/>
      </c>
      <c r="DY105" s="102" t="str">
        <f t="shared" si="962"/>
        <v/>
      </c>
      <c r="DZ105" s="103" t="str">
        <f t="shared" si="963"/>
        <v/>
      </c>
      <c r="EA105" s="104" t="str">
        <f t="shared" si="964"/>
        <v/>
      </c>
      <c r="EB105" s="105" t="str">
        <f t="shared" si="965"/>
        <v/>
      </c>
      <c r="EC105" s="106" t="str">
        <f t="shared" si="966"/>
        <v/>
      </c>
      <c r="EE105" s="3"/>
      <c r="EG105" s="99" t="str">
        <f t="shared" si="967"/>
        <v/>
      </c>
      <c r="EH105" s="100" t="str">
        <f t="shared" si="968"/>
        <v/>
      </c>
      <c r="EI105" s="101" t="str">
        <f t="shared" si="969"/>
        <v/>
      </c>
      <c r="EJ105" s="101" t="str">
        <f t="shared" si="970"/>
        <v/>
      </c>
      <c r="EK105" s="102" t="str">
        <f t="shared" si="971"/>
        <v/>
      </c>
      <c r="EL105" s="103" t="str">
        <f t="shared" si="972"/>
        <v/>
      </c>
      <c r="EM105" s="104" t="str">
        <f t="shared" si="973"/>
        <v/>
      </c>
      <c r="EN105" s="105" t="str">
        <f t="shared" si="974"/>
        <v/>
      </c>
      <c r="EO105" s="106" t="str">
        <f t="shared" si="975"/>
        <v/>
      </c>
      <c r="EQ105" s="3"/>
      <c r="ES105" s="99" t="str">
        <f t="shared" si="976"/>
        <v/>
      </c>
      <c r="ET105" s="100" t="str">
        <f t="shared" si="977"/>
        <v/>
      </c>
      <c r="EU105" s="101" t="str">
        <f t="shared" si="978"/>
        <v/>
      </c>
      <c r="EV105" s="101" t="str">
        <f t="shared" si="979"/>
        <v/>
      </c>
      <c r="EW105" s="102" t="str">
        <f t="shared" si="980"/>
        <v/>
      </c>
      <c r="EX105" s="103" t="str">
        <f t="shared" si="981"/>
        <v/>
      </c>
      <c r="EY105" s="104" t="str">
        <f t="shared" si="982"/>
        <v/>
      </c>
      <c r="EZ105" s="105" t="str">
        <f t="shared" si="983"/>
        <v/>
      </c>
      <c r="FA105" s="106" t="str">
        <f t="shared" si="984"/>
        <v/>
      </c>
      <c r="FC105" s="3"/>
      <c r="FE105" s="99" t="str">
        <f t="shared" si="985"/>
        <v/>
      </c>
      <c r="FF105" s="100" t="str">
        <f t="shared" si="986"/>
        <v/>
      </c>
      <c r="FG105" s="101" t="str">
        <f t="shared" si="987"/>
        <v/>
      </c>
      <c r="FH105" s="101" t="str">
        <f t="shared" si="988"/>
        <v/>
      </c>
      <c r="FI105" s="102" t="str">
        <f t="shared" si="989"/>
        <v/>
      </c>
      <c r="FJ105" s="103" t="str">
        <f t="shared" si="990"/>
        <v/>
      </c>
      <c r="FK105" s="104" t="str">
        <f t="shared" si="991"/>
        <v/>
      </c>
      <c r="FL105" s="105" t="str">
        <f t="shared" si="992"/>
        <v/>
      </c>
      <c r="FM105" s="106" t="str">
        <f t="shared" si="993"/>
        <v/>
      </c>
      <c r="FO105" s="3"/>
      <c r="FQ105" s="99" t="str">
        <f>IF(FU105="","",#REF!)</f>
        <v/>
      </c>
      <c r="FR105" s="100" t="str">
        <f t="shared" si="994"/>
        <v/>
      </c>
      <c r="FS105" s="101" t="str">
        <f t="shared" si="995"/>
        <v/>
      </c>
      <c r="FT105" s="101" t="str">
        <f t="shared" si="996"/>
        <v/>
      </c>
      <c r="FU105" s="102" t="str">
        <f t="shared" si="997"/>
        <v/>
      </c>
      <c r="FV105" s="103" t="str">
        <f t="shared" si="998"/>
        <v/>
      </c>
      <c r="FW105" s="104" t="str">
        <f t="shared" si="999"/>
        <v/>
      </c>
      <c r="FX105" s="105" t="str">
        <f t="shared" si="1000"/>
        <v/>
      </c>
      <c r="FY105" s="106" t="str">
        <f t="shared" si="1001"/>
        <v/>
      </c>
      <c r="GA105" s="3"/>
      <c r="GC105" s="99" t="str">
        <f t="shared" si="1002"/>
        <v/>
      </c>
      <c r="GD105" s="100" t="str">
        <f t="shared" si="1003"/>
        <v/>
      </c>
      <c r="GE105" s="101" t="str">
        <f t="shared" si="1004"/>
        <v/>
      </c>
      <c r="GF105" s="101" t="str">
        <f t="shared" si="1005"/>
        <v/>
      </c>
      <c r="GG105" s="102" t="str">
        <f t="shared" si="1006"/>
        <v/>
      </c>
      <c r="GH105" s="103" t="str">
        <f t="shared" si="1007"/>
        <v/>
      </c>
      <c r="GI105" s="104" t="str">
        <f t="shared" si="1008"/>
        <v/>
      </c>
      <c r="GJ105" s="105" t="str">
        <f t="shared" si="1009"/>
        <v/>
      </c>
      <c r="GK105" s="106" t="str">
        <f t="shared" si="1010"/>
        <v/>
      </c>
      <c r="GM105" s="3"/>
      <c r="GO105" s="99" t="str">
        <f t="shared" si="1011"/>
        <v/>
      </c>
      <c r="GP105" s="100" t="str">
        <f t="shared" si="1012"/>
        <v/>
      </c>
      <c r="GQ105" s="101" t="str">
        <f t="shared" si="1013"/>
        <v/>
      </c>
      <c r="GR105" s="101" t="str">
        <f t="shared" si="1014"/>
        <v/>
      </c>
      <c r="GS105" s="102" t="str">
        <f t="shared" si="1015"/>
        <v/>
      </c>
      <c r="GT105" s="103" t="str">
        <f t="shared" si="1016"/>
        <v/>
      </c>
      <c r="GU105" s="104" t="str">
        <f t="shared" si="1017"/>
        <v/>
      </c>
      <c r="GV105" s="105" t="str">
        <f t="shared" si="1018"/>
        <v/>
      </c>
      <c r="GW105" s="106" t="str">
        <f t="shared" si="1019"/>
        <v/>
      </c>
      <c r="GY105" s="3"/>
      <c r="HA105" s="99" t="str">
        <f t="shared" si="1020"/>
        <v/>
      </c>
      <c r="HB105" s="100" t="str">
        <f t="shared" si="1021"/>
        <v/>
      </c>
      <c r="HC105" s="101" t="str">
        <f t="shared" si="1022"/>
        <v/>
      </c>
      <c r="HD105" s="101" t="str">
        <f t="shared" si="1023"/>
        <v/>
      </c>
      <c r="HE105" s="102" t="str">
        <f t="shared" si="1024"/>
        <v/>
      </c>
      <c r="HF105" s="103" t="str">
        <f t="shared" si="1025"/>
        <v/>
      </c>
      <c r="HG105" s="104" t="str">
        <f t="shared" si="1026"/>
        <v/>
      </c>
      <c r="HH105" s="105" t="str">
        <f t="shared" si="1027"/>
        <v/>
      </c>
      <c r="HI105" s="106" t="str">
        <f t="shared" si="1028"/>
        <v/>
      </c>
      <c r="HK105" s="3"/>
      <c r="HM105" s="99" t="str">
        <f t="shared" si="1029"/>
        <v/>
      </c>
      <c r="HN105" s="100" t="str">
        <f t="shared" si="1030"/>
        <v/>
      </c>
      <c r="HO105" s="101" t="str">
        <f t="shared" si="1031"/>
        <v/>
      </c>
      <c r="HP105" s="101" t="str">
        <f t="shared" si="1032"/>
        <v/>
      </c>
      <c r="HQ105" s="102" t="str">
        <f t="shared" si="1033"/>
        <v/>
      </c>
      <c r="HR105" s="103" t="str">
        <f t="shared" si="1034"/>
        <v/>
      </c>
      <c r="HS105" s="104" t="str">
        <f t="shared" si="1035"/>
        <v/>
      </c>
      <c r="HT105" s="105" t="str">
        <f t="shared" si="1036"/>
        <v/>
      </c>
      <c r="HU105" s="106" t="str">
        <f t="shared" si="1037"/>
        <v/>
      </c>
      <c r="HW105" s="3"/>
      <c r="HY105" s="99" t="str">
        <f t="shared" si="1038"/>
        <v/>
      </c>
      <c r="HZ105" s="100" t="str">
        <f t="shared" si="1039"/>
        <v/>
      </c>
      <c r="IA105" s="101" t="str">
        <f t="shared" si="1040"/>
        <v/>
      </c>
      <c r="IB105" s="101" t="str">
        <f t="shared" si="1041"/>
        <v/>
      </c>
      <c r="IC105" s="102" t="str">
        <f t="shared" si="1042"/>
        <v/>
      </c>
      <c r="ID105" s="103" t="str">
        <f t="shared" si="1043"/>
        <v/>
      </c>
      <c r="IE105" s="104" t="str">
        <f t="shared" si="1044"/>
        <v/>
      </c>
      <c r="IF105" s="105" t="str">
        <f t="shared" si="1045"/>
        <v/>
      </c>
      <c r="IG105" s="106" t="str">
        <f t="shared" si="1046"/>
        <v/>
      </c>
      <c r="II105" s="3"/>
      <c r="IK105" s="99" t="str">
        <f t="shared" si="1047"/>
        <v/>
      </c>
      <c r="IL105" s="100" t="str">
        <f t="shared" si="1048"/>
        <v/>
      </c>
      <c r="IM105" s="101" t="str">
        <f t="shared" si="1049"/>
        <v/>
      </c>
      <c r="IN105" s="101" t="str">
        <f t="shared" si="1050"/>
        <v/>
      </c>
      <c r="IO105" s="102" t="str">
        <f t="shared" si="1051"/>
        <v/>
      </c>
      <c r="IP105" s="103" t="str">
        <f t="shared" si="1052"/>
        <v/>
      </c>
      <c r="IQ105" s="104" t="str">
        <f t="shared" si="1053"/>
        <v/>
      </c>
      <c r="IR105" s="105" t="str">
        <f t="shared" si="1054"/>
        <v/>
      </c>
      <c r="IS105" s="106" t="str">
        <f t="shared" si="1055"/>
        <v/>
      </c>
      <c r="IU105" s="3"/>
      <c r="IW105" s="99" t="str">
        <f t="shared" si="1056"/>
        <v/>
      </c>
      <c r="IX105" s="100" t="str">
        <f t="shared" si="1057"/>
        <v/>
      </c>
      <c r="IY105" s="101" t="str">
        <f t="shared" si="1058"/>
        <v/>
      </c>
      <c r="IZ105" s="101" t="str">
        <f t="shared" si="1059"/>
        <v/>
      </c>
      <c r="JA105" s="102" t="str">
        <f t="shared" si="1060"/>
        <v/>
      </c>
      <c r="JB105" s="103" t="str">
        <f t="shared" si="1061"/>
        <v/>
      </c>
      <c r="JC105" s="104" t="str">
        <f t="shared" si="1062"/>
        <v/>
      </c>
      <c r="JD105" s="105" t="str">
        <f t="shared" si="1063"/>
        <v/>
      </c>
      <c r="JE105" s="106" t="str">
        <f t="shared" si="1064"/>
        <v/>
      </c>
      <c r="JG105" s="3"/>
      <c r="JI105" s="99" t="str">
        <f t="shared" si="1065"/>
        <v/>
      </c>
      <c r="JJ105" s="100" t="str">
        <f t="shared" si="1066"/>
        <v/>
      </c>
      <c r="JK105" s="101" t="str">
        <f t="shared" si="1067"/>
        <v/>
      </c>
      <c r="JL105" s="101" t="str">
        <f t="shared" si="1068"/>
        <v/>
      </c>
      <c r="JM105" s="102" t="str">
        <f t="shared" si="1069"/>
        <v/>
      </c>
      <c r="JN105" s="103" t="str">
        <f t="shared" si="1070"/>
        <v/>
      </c>
      <c r="JO105" s="104" t="str">
        <f t="shared" si="1071"/>
        <v/>
      </c>
      <c r="JP105" s="105" t="str">
        <f t="shared" si="1072"/>
        <v/>
      </c>
      <c r="JQ105" s="106" t="str">
        <f t="shared" si="1073"/>
        <v/>
      </c>
      <c r="JS105" s="3"/>
      <c r="JU105" s="99" t="str">
        <f t="shared" si="1074"/>
        <v/>
      </c>
      <c r="JV105" s="100" t="str">
        <f t="shared" si="1075"/>
        <v/>
      </c>
      <c r="JW105" s="101" t="str">
        <f t="shared" si="1076"/>
        <v/>
      </c>
      <c r="JX105" s="101" t="str">
        <f t="shared" si="1077"/>
        <v/>
      </c>
      <c r="JY105" s="102" t="str">
        <f t="shared" si="1078"/>
        <v/>
      </c>
      <c r="JZ105" s="103" t="str">
        <f t="shared" si="1079"/>
        <v/>
      </c>
      <c r="KA105" s="104" t="str">
        <f t="shared" si="1080"/>
        <v/>
      </c>
      <c r="KB105" s="105" t="str">
        <f t="shared" si="1081"/>
        <v/>
      </c>
      <c r="KC105" s="106" t="str">
        <f t="shared" si="1082"/>
        <v/>
      </c>
      <c r="KE105" s="3"/>
    </row>
    <row r="106" spans="1:292" ht="13.5" customHeight="1" x14ac:dyDescent="0.25">
      <c r="A106" s="16"/>
      <c r="E106" s="99" t="str">
        <f t="shared" si="880"/>
        <v/>
      </c>
      <c r="F106" s="100" t="str">
        <f t="shared" si="881"/>
        <v/>
      </c>
      <c r="G106" s="101" t="str">
        <f t="shared" si="882"/>
        <v/>
      </c>
      <c r="H106" s="101" t="str">
        <f t="shared" si="883"/>
        <v/>
      </c>
      <c r="I106" s="102" t="str">
        <f t="shared" si="884"/>
        <v/>
      </c>
      <c r="J106" s="103" t="str">
        <f t="shared" si="885"/>
        <v/>
      </c>
      <c r="K106" s="104" t="str">
        <f t="shared" si="886"/>
        <v/>
      </c>
      <c r="L106" s="105" t="str">
        <f t="shared" si="887"/>
        <v/>
      </c>
      <c r="M106" s="106" t="str">
        <f t="shared" si="888"/>
        <v/>
      </c>
      <c r="O106" s="3"/>
      <c r="Q106" s="99" t="str">
        <f t="shared" si="889"/>
        <v/>
      </c>
      <c r="R106" s="100" t="str">
        <f t="shared" si="890"/>
        <v/>
      </c>
      <c r="S106" s="101" t="str">
        <f t="shared" si="891"/>
        <v/>
      </c>
      <c r="T106" s="101" t="str">
        <f t="shared" si="892"/>
        <v/>
      </c>
      <c r="U106" s="102" t="str">
        <f t="shared" si="893"/>
        <v/>
      </c>
      <c r="V106" s="103" t="str">
        <f t="shared" si="894"/>
        <v/>
      </c>
      <c r="W106" s="104" t="str">
        <f t="shared" si="895"/>
        <v/>
      </c>
      <c r="X106" s="105" t="str">
        <f t="shared" si="896"/>
        <v/>
      </c>
      <c r="Y106" s="106" t="str">
        <f t="shared" si="897"/>
        <v/>
      </c>
      <c r="AA106" s="3"/>
      <c r="AC106" s="99" t="str">
        <f t="shared" si="898"/>
        <v/>
      </c>
      <c r="AD106" s="100" t="str">
        <f t="shared" si="899"/>
        <v/>
      </c>
      <c r="AE106" s="101" t="str">
        <f t="shared" si="900"/>
        <v/>
      </c>
      <c r="AF106" s="101" t="str">
        <f t="shared" si="901"/>
        <v/>
      </c>
      <c r="AG106" s="102" t="str">
        <f t="shared" si="902"/>
        <v/>
      </c>
      <c r="AH106" s="103" t="str">
        <f t="shared" si="903"/>
        <v/>
      </c>
      <c r="AI106" s="104" t="str">
        <f t="shared" si="904"/>
        <v/>
      </c>
      <c r="AJ106" s="105" t="str">
        <f t="shared" si="905"/>
        <v/>
      </c>
      <c r="AK106" s="106" t="str">
        <f t="shared" si="906"/>
        <v/>
      </c>
      <c r="AM106" s="3"/>
      <c r="AO106" s="99"/>
      <c r="AP106" s="100" t="str">
        <f t="shared" si="907"/>
        <v/>
      </c>
      <c r="AQ106" s="101" t="str">
        <f t="shared" si="661"/>
        <v/>
      </c>
      <c r="AR106" s="101" t="str">
        <f t="shared" si="662"/>
        <v/>
      </c>
      <c r="AS106" s="102" t="str">
        <f t="shared" si="908"/>
        <v/>
      </c>
      <c r="AT106" s="103" t="str">
        <f t="shared" si="909"/>
        <v/>
      </c>
      <c r="AU106" s="104" t="str">
        <f t="shared" si="910"/>
        <v/>
      </c>
      <c r="AV106" s="105" t="str">
        <f t="shared" si="911"/>
        <v/>
      </c>
      <c r="AW106" s="106" t="str">
        <f t="shared" si="912"/>
        <v/>
      </c>
      <c r="AY106" s="3"/>
      <c r="BA106" s="99" t="str">
        <f t="shared" si="1083"/>
        <v/>
      </c>
      <c r="BB106" s="100" t="str">
        <f t="shared" si="1084"/>
        <v/>
      </c>
      <c r="BC106" s="101" t="str">
        <f t="shared" si="1085"/>
        <v/>
      </c>
      <c r="BD106" s="101" t="str">
        <f t="shared" si="1086"/>
        <v/>
      </c>
      <c r="BE106" s="102" t="str">
        <f t="shared" si="1087"/>
        <v/>
      </c>
      <c r="BF106" s="103" t="str">
        <f t="shared" si="1088"/>
        <v/>
      </c>
      <c r="BG106" s="104" t="str">
        <f t="shared" si="1089"/>
        <v/>
      </c>
      <c r="BH106" s="105" t="str">
        <f t="shared" si="1090"/>
        <v/>
      </c>
      <c r="BI106" s="106" t="str">
        <f t="shared" si="1091"/>
        <v/>
      </c>
      <c r="BK106" s="3"/>
      <c r="BM106" s="99" t="str">
        <f t="shared" si="913"/>
        <v/>
      </c>
      <c r="BN106" s="100" t="str">
        <f t="shared" si="914"/>
        <v/>
      </c>
      <c r="BO106" s="101" t="str">
        <f t="shared" si="915"/>
        <v/>
      </c>
      <c r="BP106" s="101" t="str">
        <f t="shared" si="916"/>
        <v/>
      </c>
      <c r="BQ106" s="102" t="str">
        <f t="shared" si="917"/>
        <v/>
      </c>
      <c r="BR106" s="103" t="str">
        <f t="shared" si="918"/>
        <v/>
      </c>
      <c r="BS106" s="104" t="str">
        <f t="shared" si="919"/>
        <v/>
      </c>
      <c r="BT106" s="105" t="str">
        <f t="shared" si="920"/>
        <v/>
      </c>
      <c r="BU106" s="106" t="str">
        <f t="shared" si="921"/>
        <v/>
      </c>
      <c r="BW106" s="3"/>
      <c r="BY106" s="99" t="str">
        <f t="shared" si="922"/>
        <v/>
      </c>
      <c r="BZ106" s="100" t="str">
        <f t="shared" si="923"/>
        <v/>
      </c>
      <c r="CA106" s="101" t="str">
        <f t="shared" si="924"/>
        <v/>
      </c>
      <c r="CB106" s="101" t="str">
        <f t="shared" si="925"/>
        <v/>
      </c>
      <c r="CC106" s="102" t="str">
        <f t="shared" si="926"/>
        <v/>
      </c>
      <c r="CD106" s="103" t="str">
        <f t="shared" si="927"/>
        <v/>
      </c>
      <c r="CE106" s="104" t="str">
        <f t="shared" si="928"/>
        <v/>
      </c>
      <c r="CF106" s="105" t="str">
        <f t="shared" si="929"/>
        <v/>
      </c>
      <c r="CG106" s="106" t="str">
        <f t="shared" si="930"/>
        <v/>
      </c>
      <c r="CI106" s="3"/>
      <c r="CK106" s="99" t="str">
        <f t="shared" si="931"/>
        <v/>
      </c>
      <c r="CL106" s="100" t="str">
        <f t="shared" si="932"/>
        <v/>
      </c>
      <c r="CM106" s="101" t="str">
        <f t="shared" si="933"/>
        <v/>
      </c>
      <c r="CN106" s="101" t="str">
        <f t="shared" si="934"/>
        <v/>
      </c>
      <c r="CO106" s="102" t="str">
        <f t="shared" si="935"/>
        <v/>
      </c>
      <c r="CP106" s="103" t="str">
        <f t="shared" si="936"/>
        <v/>
      </c>
      <c r="CQ106" s="104" t="str">
        <f t="shared" si="937"/>
        <v/>
      </c>
      <c r="CR106" s="105" t="str">
        <f t="shared" si="938"/>
        <v/>
      </c>
      <c r="CS106" s="106" t="str">
        <f t="shared" si="939"/>
        <v/>
      </c>
      <c r="CU106" s="3"/>
      <c r="CW106" s="99" t="str">
        <f t="shared" si="940"/>
        <v/>
      </c>
      <c r="CX106" s="100" t="str">
        <f t="shared" si="941"/>
        <v/>
      </c>
      <c r="CY106" s="101" t="str">
        <f t="shared" si="942"/>
        <v/>
      </c>
      <c r="CZ106" s="101" t="str">
        <f t="shared" si="943"/>
        <v/>
      </c>
      <c r="DA106" s="102" t="str">
        <f t="shared" si="944"/>
        <v/>
      </c>
      <c r="DB106" s="103" t="str">
        <f t="shared" si="945"/>
        <v/>
      </c>
      <c r="DC106" s="104" t="str">
        <f t="shared" si="946"/>
        <v/>
      </c>
      <c r="DD106" s="105" t="str">
        <f t="shared" si="947"/>
        <v/>
      </c>
      <c r="DE106" s="106" t="str">
        <f t="shared" si="948"/>
        <v/>
      </c>
      <c r="DG106" s="3"/>
      <c r="DI106" s="99" t="str">
        <f t="shared" si="949"/>
        <v/>
      </c>
      <c r="DJ106" s="100" t="str">
        <f t="shared" si="950"/>
        <v/>
      </c>
      <c r="DK106" s="101" t="str">
        <f t="shared" si="951"/>
        <v/>
      </c>
      <c r="DL106" s="101" t="str">
        <f t="shared" si="952"/>
        <v/>
      </c>
      <c r="DM106" s="102" t="str">
        <f t="shared" si="953"/>
        <v/>
      </c>
      <c r="DN106" s="103" t="str">
        <f t="shared" si="954"/>
        <v/>
      </c>
      <c r="DO106" s="104" t="str">
        <f t="shared" si="955"/>
        <v/>
      </c>
      <c r="DP106" s="105" t="str">
        <f t="shared" si="956"/>
        <v/>
      </c>
      <c r="DQ106" s="106" t="str">
        <f t="shared" si="957"/>
        <v/>
      </c>
      <c r="DS106" s="3"/>
      <c r="DU106" s="99" t="str">
        <f t="shared" si="958"/>
        <v/>
      </c>
      <c r="DV106" s="100" t="str">
        <f t="shared" si="959"/>
        <v/>
      </c>
      <c r="DW106" s="101" t="str">
        <f t="shared" si="960"/>
        <v/>
      </c>
      <c r="DX106" s="101" t="str">
        <f t="shared" si="961"/>
        <v/>
      </c>
      <c r="DY106" s="102" t="str">
        <f t="shared" si="962"/>
        <v/>
      </c>
      <c r="DZ106" s="103" t="str">
        <f t="shared" si="963"/>
        <v/>
      </c>
      <c r="EA106" s="104" t="str">
        <f t="shared" si="964"/>
        <v/>
      </c>
      <c r="EB106" s="105" t="str">
        <f t="shared" si="965"/>
        <v/>
      </c>
      <c r="EC106" s="106" t="str">
        <f t="shared" si="966"/>
        <v/>
      </c>
      <c r="EE106" s="3"/>
      <c r="EG106" s="99" t="str">
        <f t="shared" si="967"/>
        <v/>
      </c>
      <c r="EH106" s="100" t="str">
        <f t="shared" si="968"/>
        <v/>
      </c>
      <c r="EI106" s="101" t="str">
        <f t="shared" si="969"/>
        <v/>
      </c>
      <c r="EJ106" s="101" t="str">
        <f t="shared" si="970"/>
        <v/>
      </c>
      <c r="EK106" s="102" t="str">
        <f t="shared" si="971"/>
        <v/>
      </c>
      <c r="EL106" s="103" t="str">
        <f t="shared" si="972"/>
        <v/>
      </c>
      <c r="EM106" s="104" t="str">
        <f t="shared" si="973"/>
        <v/>
      </c>
      <c r="EN106" s="105" t="str">
        <f t="shared" si="974"/>
        <v/>
      </c>
      <c r="EO106" s="106" t="str">
        <f t="shared" si="975"/>
        <v/>
      </c>
      <c r="EQ106" s="3"/>
      <c r="ES106" s="99" t="str">
        <f t="shared" si="976"/>
        <v/>
      </c>
      <c r="ET106" s="100" t="str">
        <f t="shared" si="977"/>
        <v/>
      </c>
      <c r="EU106" s="101" t="str">
        <f t="shared" si="978"/>
        <v/>
      </c>
      <c r="EV106" s="101" t="str">
        <f t="shared" si="979"/>
        <v/>
      </c>
      <c r="EW106" s="102" t="str">
        <f t="shared" si="980"/>
        <v/>
      </c>
      <c r="EX106" s="103" t="str">
        <f t="shared" si="981"/>
        <v/>
      </c>
      <c r="EY106" s="104" t="str">
        <f t="shared" si="982"/>
        <v/>
      </c>
      <c r="EZ106" s="105" t="str">
        <f t="shared" si="983"/>
        <v/>
      </c>
      <c r="FA106" s="106" t="str">
        <f t="shared" si="984"/>
        <v/>
      </c>
      <c r="FC106" s="3"/>
      <c r="FE106" s="99" t="str">
        <f t="shared" si="985"/>
        <v/>
      </c>
      <c r="FF106" s="100" t="str">
        <f t="shared" si="986"/>
        <v/>
      </c>
      <c r="FG106" s="101" t="str">
        <f t="shared" si="987"/>
        <v/>
      </c>
      <c r="FH106" s="101" t="str">
        <f t="shared" si="988"/>
        <v/>
      </c>
      <c r="FI106" s="102" t="str">
        <f t="shared" si="989"/>
        <v/>
      </c>
      <c r="FJ106" s="103" t="str">
        <f t="shared" si="990"/>
        <v/>
      </c>
      <c r="FK106" s="104" t="str">
        <f t="shared" si="991"/>
        <v/>
      </c>
      <c r="FL106" s="105" t="str">
        <f t="shared" si="992"/>
        <v/>
      </c>
      <c r="FM106" s="106" t="str">
        <f t="shared" si="993"/>
        <v/>
      </c>
      <c r="FO106" s="3"/>
      <c r="FQ106" s="99" t="str">
        <f>IF(FU106="","",#REF!)</f>
        <v/>
      </c>
      <c r="FR106" s="100" t="str">
        <f t="shared" si="994"/>
        <v/>
      </c>
      <c r="FS106" s="101" t="str">
        <f t="shared" si="995"/>
        <v/>
      </c>
      <c r="FT106" s="101" t="str">
        <f t="shared" si="996"/>
        <v/>
      </c>
      <c r="FU106" s="102" t="str">
        <f t="shared" si="997"/>
        <v/>
      </c>
      <c r="FV106" s="103" t="str">
        <f t="shared" si="998"/>
        <v/>
      </c>
      <c r="FW106" s="104" t="str">
        <f t="shared" si="999"/>
        <v/>
      </c>
      <c r="FX106" s="105" t="str">
        <f t="shared" si="1000"/>
        <v/>
      </c>
      <c r="FY106" s="106" t="str">
        <f t="shared" si="1001"/>
        <v/>
      </c>
      <c r="GA106" s="3"/>
      <c r="GC106" s="99" t="str">
        <f t="shared" si="1002"/>
        <v/>
      </c>
      <c r="GD106" s="100" t="str">
        <f t="shared" si="1003"/>
        <v/>
      </c>
      <c r="GE106" s="101" t="str">
        <f t="shared" si="1004"/>
        <v/>
      </c>
      <c r="GF106" s="101" t="str">
        <f t="shared" si="1005"/>
        <v/>
      </c>
      <c r="GG106" s="102" t="str">
        <f t="shared" si="1006"/>
        <v/>
      </c>
      <c r="GH106" s="103" t="str">
        <f t="shared" si="1007"/>
        <v/>
      </c>
      <c r="GI106" s="104" t="str">
        <f t="shared" si="1008"/>
        <v/>
      </c>
      <c r="GJ106" s="105" t="str">
        <f t="shared" si="1009"/>
        <v/>
      </c>
      <c r="GK106" s="106" t="str">
        <f t="shared" si="1010"/>
        <v/>
      </c>
      <c r="GM106" s="3"/>
      <c r="GO106" s="99" t="str">
        <f t="shared" si="1011"/>
        <v/>
      </c>
      <c r="GP106" s="100" t="str">
        <f t="shared" si="1012"/>
        <v/>
      </c>
      <c r="GQ106" s="101" t="str">
        <f t="shared" si="1013"/>
        <v/>
      </c>
      <c r="GR106" s="101" t="str">
        <f t="shared" si="1014"/>
        <v/>
      </c>
      <c r="GS106" s="102" t="str">
        <f t="shared" si="1015"/>
        <v/>
      </c>
      <c r="GT106" s="103" t="str">
        <f t="shared" si="1016"/>
        <v/>
      </c>
      <c r="GU106" s="104" t="str">
        <f t="shared" si="1017"/>
        <v/>
      </c>
      <c r="GV106" s="105" t="str">
        <f t="shared" si="1018"/>
        <v/>
      </c>
      <c r="GW106" s="106" t="str">
        <f t="shared" si="1019"/>
        <v/>
      </c>
      <c r="GY106" s="3"/>
      <c r="HA106" s="99" t="str">
        <f t="shared" si="1020"/>
        <v/>
      </c>
      <c r="HB106" s="100" t="str">
        <f t="shared" si="1021"/>
        <v/>
      </c>
      <c r="HC106" s="101" t="str">
        <f t="shared" si="1022"/>
        <v/>
      </c>
      <c r="HD106" s="101" t="str">
        <f t="shared" si="1023"/>
        <v/>
      </c>
      <c r="HE106" s="102" t="str">
        <f t="shared" si="1024"/>
        <v/>
      </c>
      <c r="HF106" s="103" t="str">
        <f t="shared" si="1025"/>
        <v/>
      </c>
      <c r="HG106" s="104" t="str">
        <f t="shared" si="1026"/>
        <v/>
      </c>
      <c r="HH106" s="105" t="str">
        <f t="shared" si="1027"/>
        <v/>
      </c>
      <c r="HI106" s="106" t="str">
        <f t="shared" si="1028"/>
        <v/>
      </c>
      <c r="HK106" s="3"/>
      <c r="HM106" s="99" t="str">
        <f t="shared" si="1029"/>
        <v/>
      </c>
      <c r="HN106" s="100" t="str">
        <f t="shared" si="1030"/>
        <v/>
      </c>
      <c r="HO106" s="101" t="str">
        <f t="shared" si="1031"/>
        <v/>
      </c>
      <c r="HP106" s="101" t="str">
        <f t="shared" si="1032"/>
        <v/>
      </c>
      <c r="HQ106" s="102" t="str">
        <f t="shared" si="1033"/>
        <v/>
      </c>
      <c r="HR106" s="103" t="str">
        <f t="shared" si="1034"/>
        <v/>
      </c>
      <c r="HS106" s="104" t="str">
        <f t="shared" si="1035"/>
        <v/>
      </c>
      <c r="HT106" s="105" t="str">
        <f t="shared" si="1036"/>
        <v/>
      </c>
      <c r="HU106" s="106" t="str">
        <f t="shared" si="1037"/>
        <v/>
      </c>
      <c r="HW106" s="3"/>
      <c r="HY106" s="99" t="str">
        <f t="shared" si="1038"/>
        <v/>
      </c>
      <c r="HZ106" s="100" t="str">
        <f t="shared" si="1039"/>
        <v/>
      </c>
      <c r="IA106" s="101" t="str">
        <f t="shared" si="1040"/>
        <v/>
      </c>
      <c r="IB106" s="101" t="str">
        <f t="shared" si="1041"/>
        <v/>
      </c>
      <c r="IC106" s="102" t="str">
        <f t="shared" si="1042"/>
        <v/>
      </c>
      <c r="ID106" s="103" t="str">
        <f t="shared" si="1043"/>
        <v/>
      </c>
      <c r="IE106" s="104" t="str">
        <f t="shared" si="1044"/>
        <v/>
      </c>
      <c r="IF106" s="105" t="str">
        <f t="shared" si="1045"/>
        <v/>
      </c>
      <c r="IG106" s="106" t="str">
        <f t="shared" si="1046"/>
        <v/>
      </c>
      <c r="II106" s="3"/>
      <c r="IK106" s="99" t="str">
        <f t="shared" si="1047"/>
        <v/>
      </c>
      <c r="IL106" s="100" t="str">
        <f t="shared" si="1048"/>
        <v/>
      </c>
      <c r="IM106" s="101" t="str">
        <f t="shared" si="1049"/>
        <v/>
      </c>
      <c r="IN106" s="101" t="str">
        <f t="shared" si="1050"/>
        <v/>
      </c>
      <c r="IO106" s="102" t="str">
        <f t="shared" si="1051"/>
        <v/>
      </c>
      <c r="IP106" s="103" t="str">
        <f t="shared" si="1052"/>
        <v/>
      </c>
      <c r="IQ106" s="104" t="str">
        <f t="shared" si="1053"/>
        <v/>
      </c>
      <c r="IR106" s="105" t="str">
        <f t="shared" si="1054"/>
        <v/>
      </c>
      <c r="IS106" s="106" t="str">
        <f t="shared" si="1055"/>
        <v/>
      </c>
      <c r="IU106" s="3"/>
      <c r="IW106" s="99" t="str">
        <f t="shared" si="1056"/>
        <v/>
      </c>
      <c r="IX106" s="100" t="str">
        <f t="shared" si="1057"/>
        <v/>
      </c>
      <c r="IY106" s="101" t="str">
        <f t="shared" si="1058"/>
        <v/>
      </c>
      <c r="IZ106" s="101" t="str">
        <f t="shared" si="1059"/>
        <v/>
      </c>
      <c r="JA106" s="102" t="str">
        <f t="shared" si="1060"/>
        <v/>
      </c>
      <c r="JB106" s="103" t="str">
        <f t="shared" si="1061"/>
        <v/>
      </c>
      <c r="JC106" s="104" t="str">
        <f t="shared" si="1062"/>
        <v/>
      </c>
      <c r="JD106" s="105" t="str">
        <f t="shared" si="1063"/>
        <v/>
      </c>
      <c r="JE106" s="106" t="str">
        <f t="shared" si="1064"/>
        <v/>
      </c>
      <c r="JG106" s="3"/>
      <c r="JI106" s="99" t="str">
        <f t="shared" si="1065"/>
        <v/>
      </c>
      <c r="JJ106" s="100" t="str">
        <f t="shared" si="1066"/>
        <v/>
      </c>
      <c r="JK106" s="101" t="str">
        <f t="shared" si="1067"/>
        <v/>
      </c>
      <c r="JL106" s="101" t="str">
        <f t="shared" si="1068"/>
        <v/>
      </c>
      <c r="JM106" s="102" t="str">
        <f t="shared" si="1069"/>
        <v/>
      </c>
      <c r="JN106" s="103" t="str">
        <f t="shared" si="1070"/>
        <v/>
      </c>
      <c r="JO106" s="104" t="str">
        <f t="shared" si="1071"/>
        <v/>
      </c>
      <c r="JP106" s="105" t="str">
        <f t="shared" si="1072"/>
        <v/>
      </c>
      <c r="JQ106" s="106" t="str">
        <f t="shared" si="1073"/>
        <v/>
      </c>
      <c r="JS106" s="3"/>
      <c r="JU106" s="99" t="str">
        <f t="shared" si="1074"/>
        <v/>
      </c>
      <c r="JV106" s="100" t="str">
        <f t="shared" si="1075"/>
        <v/>
      </c>
      <c r="JW106" s="101" t="str">
        <f t="shared" si="1076"/>
        <v/>
      </c>
      <c r="JX106" s="101" t="str">
        <f t="shared" si="1077"/>
        <v/>
      </c>
      <c r="JY106" s="102" t="str">
        <f t="shared" si="1078"/>
        <v/>
      </c>
      <c r="JZ106" s="103" t="str">
        <f t="shared" si="1079"/>
        <v/>
      </c>
      <c r="KA106" s="104" t="str">
        <f t="shared" si="1080"/>
        <v/>
      </c>
      <c r="KB106" s="105" t="str">
        <f t="shared" si="1081"/>
        <v/>
      </c>
      <c r="KC106" s="106" t="str">
        <f t="shared" si="1082"/>
        <v/>
      </c>
      <c r="KE106" s="3"/>
    </row>
    <row r="107" spans="1:292" ht="13.5" customHeight="1" x14ac:dyDescent="0.25">
      <c r="A107" s="16"/>
      <c r="E107" s="99" t="str">
        <f t="shared" si="880"/>
        <v/>
      </c>
      <c r="F107" s="100" t="str">
        <f t="shared" si="881"/>
        <v/>
      </c>
      <c r="G107" s="101" t="str">
        <f t="shared" si="882"/>
        <v/>
      </c>
      <c r="H107" s="101" t="str">
        <f t="shared" si="883"/>
        <v/>
      </c>
      <c r="I107" s="102" t="str">
        <f t="shared" si="884"/>
        <v/>
      </c>
      <c r="J107" s="103" t="str">
        <f t="shared" si="885"/>
        <v/>
      </c>
      <c r="K107" s="104" t="str">
        <f t="shared" si="886"/>
        <v/>
      </c>
      <c r="L107" s="105" t="str">
        <f t="shared" si="887"/>
        <v/>
      </c>
      <c r="M107" s="106" t="str">
        <f t="shared" si="888"/>
        <v/>
      </c>
      <c r="O107" s="3"/>
      <c r="Q107" s="99" t="str">
        <f t="shared" si="889"/>
        <v/>
      </c>
      <c r="R107" s="100" t="str">
        <f t="shared" si="890"/>
        <v/>
      </c>
      <c r="S107" s="101" t="str">
        <f t="shared" si="891"/>
        <v/>
      </c>
      <c r="T107" s="101" t="str">
        <f t="shared" si="892"/>
        <v/>
      </c>
      <c r="U107" s="102" t="str">
        <f t="shared" si="893"/>
        <v/>
      </c>
      <c r="V107" s="103" t="str">
        <f t="shared" si="894"/>
        <v/>
      </c>
      <c r="W107" s="104" t="str">
        <f t="shared" si="895"/>
        <v/>
      </c>
      <c r="X107" s="105" t="str">
        <f t="shared" si="896"/>
        <v/>
      </c>
      <c r="Y107" s="106" t="str">
        <f t="shared" si="897"/>
        <v/>
      </c>
      <c r="AA107" s="3"/>
      <c r="AC107" s="99" t="str">
        <f t="shared" si="898"/>
        <v/>
      </c>
      <c r="AD107" s="100" t="str">
        <f t="shared" si="899"/>
        <v/>
      </c>
      <c r="AE107" s="101" t="str">
        <f t="shared" si="900"/>
        <v/>
      </c>
      <c r="AF107" s="101" t="str">
        <f t="shared" si="901"/>
        <v/>
      </c>
      <c r="AG107" s="102" t="str">
        <f t="shared" si="902"/>
        <v/>
      </c>
      <c r="AH107" s="103" t="str">
        <f t="shared" si="903"/>
        <v/>
      </c>
      <c r="AI107" s="104" t="str">
        <f t="shared" si="904"/>
        <v/>
      </c>
      <c r="AJ107" s="105" t="str">
        <f t="shared" si="905"/>
        <v/>
      </c>
      <c r="AK107" s="106" t="str">
        <f t="shared" si="906"/>
        <v/>
      </c>
      <c r="AM107" s="3"/>
      <c r="AO107" s="99"/>
      <c r="AP107" s="100" t="str">
        <f t="shared" si="907"/>
        <v/>
      </c>
      <c r="AQ107" s="101" t="str">
        <f t="shared" si="661"/>
        <v/>
      </c>
      <c r="AR107" s="101" t="str">
        <f t="shared" si="662"/>
        <v/>
      </c>
      <c r="AS107" s="102" t="str">
        <f t="shared" si="908"/>
        <v/>
      </c>
      <c r="AT107" s="103" t="str">
        <f t="shared" si="909"/>
        <v/>
      </c>
      <c r="AU107" s="104" t="str">
        <f t="shared" si="910"/>
        <v/>
      </c>
      <c r="AV107" s="105" t="str">
        <f t="shared" si="911"/>
        <v/>
      </c>
      <c r="AW107" s="106" t="str">
        <f t="shared" si="912"/>
        <v/>
      </c>
      <c r="AY107" s="3"/>
      <c r="BA107" s="99" t="str">
        <f t="shared" si="1083"/>
        <v/>
      </c>
      <c r="BB107" s="100" t="str">
        <f t="shared" si="1084"/>
        <v/>
      </c>
      <c r="BC107" s="101" t="str">
        <f t="shared" si="1085"/>
        <v/>
      </c>
      <c r="BD107" s="101" t="str">
        <f t="shared" si="1086"/>
        <v/>
      </c>
      <c r="BE107" s="102" t="str">
        <f t="shared" si="1087"/>
        <v/>
      </c>
      <c r="BF107" s="103" t="str">
        <f t="shared" si="1088"/>
        <v/>
      </c>
      <c r="BG107" s="104" t="str">
        <f t="shared" si="1089"/>
        <v/>
      </c>
      <c r="BH107" s="105" t="str">
        <f t="shared" si="1090"/>
        <v/>
      </c>
      <c r="BI107" s="106" t="str">
        <f t="shared" si="1091"/>
        <v/>
      </c>
      <c r="BK107" s="3"/>
      <c r="BM107" s="99" t="str">
        <f t="shared" si="913"/>
        <v/>
      </c>
      <c r="BN107" s="100" t="str">
        <f t="shared" si="914"/>
        <v/>
      </c>
      <c r="BO107" s="101" t="str">
        <f t="shared" si="915"/>
        <v/>
      </c>
      <c r="BP107" s="101" t="str">
        <f t="shared" si="916"/>
        <v/>
      </c>
      <c r="BQ107" s="102" t="str">
        <f t="shared" si="917"/>
        <v/>
      </c>
      <c r="BR107" s="103" t="str">
        <f t="shared" si="918"/>
        <v/>
      </c>
      <c r="BS107" s="104" t="str">
        <f t="shared" si="919"/>
        <v/>
      </c>
      <c r="BT107" s="105" t="str">
        <f t="shared" si="920"/>
        <v/>
      </c>
      <c r="BU107" s="106" t="str">
        <f t="shared" si="921"/>
        <v/>
      </c>
      <c r="BW107" s="3"/>
      <c r="BY107" s="99" t="str">
        <f t="shared" si="922"/>
        <v/>
      </c>
      <c r="BZ107" s="100" t="str">
        <f t="shared" si="923"/>
        <v/>
      </c>
      <c r="CA107" s="101" t="str">
        <f t="shared" si="924"/>
        <v/>
      </c>
      <c r="CB107" s="101" t="str">
        <f t="shared" si="925"/>
        <v/>
      </c>
      <c r="CC107" s="102" t="str">
        <f t="shared" si="926"/>
        <v/>
      </c>
      <c r="CD107" s="103" t="str">
        <f t="shared" si="927"/>
        <v/>
      </c>
      <c r="CE107" s="104" t="str">
        <f t="shared" si="928"/>
        <v/>
      </c>
      <c r="CF107" s="105" t="str">
        <f t="shared" si="929"/>
        <v/>
      </c>
      <c r="CG107" s="106" t="str">
        <f t="shared" si="930"/>
        <v/>
      </c>
      <c r="CI107" s="3"/>
      <c r="CK107" s="99" t="str">
        <f t="shared" si="931"/>
        <v/>
      </c>
      <c r="CL107" s="100" t="str">
        <f t="shared" si="932"/>
        <v/>
      </c>
      <c r="CM107" s="101" t="str">
        <f t="shared" si="933"/>
        <v/>
      </c>
      <c r="CN107" s="101" t="str">
        <f t="shared" si="934"/>
        <v/>
      </c>
      <c r="CO107" s="102" t="str">
        <f t="shared" si="935"/>
        <v/>
      </c>
      <c r="CP107" s="103" t="str">
        <f t="shared" si="936"/>
        <v/>
      </c>
      <c r="CQ107" s="104" t="str">
        <f t="shared" si="937"/>
        <v/>
      </c>
      <c r="CR107" s="105" t="str">
        <f t="shared" si="938"/>
        <v/>
      </c>
      <c r="CS107" s="106" t="str">
        <f t="shared" si="939"/>
        <v/>
      </c>
      <c r="CU107" s="3"/>
      <c r="CW107" s="99" t="str">
        <f t="shared" si="940"/>
        <v/>
      </c>
      <c r="CX107" s="100" t="str">
        <f t="shared" si="941"/>
        <v/>
      </c>
      <c r="CY107" s="101" t="str">
        <f t="shared" si="942"/>
        <v/>
      </c>
      <c r="CZ107" s="101" t="str">
        <f t="shared" si="943"/>
        <v/>
      </c>
      <c r="DA107" s="102" t="str">
        <f t="shared" si="944"/>
        <v/>
      </c>
      <c r="DB107" s="103" t="str">
        <f t="shared" si="945"/>
        <v/>
      </c>
      <c r="DC107" s="104" t="str">
        <f t="shared" si="946"/>
        <v/>
      </c>
      <c r="DD107" s="105" t="str">
        <f t="shared" si="947"/>
        <v/>
      </c>
      <c r="DE107" s="106" t="str">
        <f t="shared" si="948"/>
        <v/>
      </c>
      <c r="DG107" s="3"/>
      <c r="DI107" s="99" t="str">
        <f t="shared" si="949"/>
        <v/>
      </c>
      <c r="DJ107" s="100" t="str">
        <f t="shared" si="950"/>
        <v/>
      </c>
      <c r="DK107" s="101" t="str">
        <f t="shared" si="951"/>
        <v/>
      </c>
      <c r="DL107" s="101" t="str">
        <f t="shared" si="952"/>
        <v/>
      </c>
      <c r="DM107" s="102" t="str">
        <f t="shared" si="953"/>
        <v/>
      </c>
      <c r="DN107" s="103" t="str">
        <f t="shared" si="954"/>
        <v/>
      </c>
      <c r="DO107" s="104" t="str">
        <f t="shared" si="955"/>
        <v/>
      </c>
      <c r="DP107" s="105" t="str">
        <f t="shared" si="956"/>
        <v/>
      </c>
      <c r="DQ107" s="106" t="str">
        <f t="shared" si="957"/>
        <v/>
      </c>
      <c r="DS107" s="3"/>
      <c r="DU107" s="99" t="str">
        <f t="shared" si="958"/>
        <v/>
      </c>
      <c r="DV107" s="100" t="str">
        <f t="shared" si="959"/>
        <v/>
      </c>
      <c r="DW107" s="101" t="str">
        <f t="shared" si="960"/>
        <v/>
      </c>
      <c r="DX107" s="101" t="str">
        <f t="shared" si="961"/>
        <v/>
      </c>
      <c r="DY107" s="102" t="str">
        <f t="shared" si="962"/>
        <v/>
      </c>
      <c r="DZ107" s="103" t="str">
        <f t="shared" si="963"/>
        <v/>
      </c>
      <c r="EA107" s="104" t="str">
        <f t="shared" si="964"/>
        <v/>
      </c>
      <c r="EB107" s="105" t="str">
        <f t="shared" si="965"/>
        <v/>
      </c>
      <c r="EC107" s="106" t="str">
        <f t="shared" si="966"/>
        <v/>
      </c>
      <c r="EE107" s="3"/>
      <c r="EG107" s="99" t="str">
        <f t="shared" si="967"/>
        <v/>
      </c>
      <c r="EH107" s="100" t="str">
        <f t="shared" si="968"/>
        <v/>
      </c>
      <c r="EI107" s="101" t="str">
        <f t="shared" si="969"/>
        <v/>
      </c>
      <c r="EJ107" s="101" t="str">
        <f t="shared" si="970"/>
        <v/>
      </c>
      <c r="EK107" s="102" t="str">
        <f t="shared" si="971"/>
        <v/>
      </c>
      <c r="EL107" s="103" t="str">
        <f t="shared" si="972"/>
        <v/>
      </c>
      <c r="EM107" s="104" t="str">
        <f t="shared" si="973"/>
        <v/>
      </c>
      <c r="EN107" s="105" t="str">
        <f t="shared" si="974"/>
        <v/>
      </c>
      <c r="EO107" s="106" t="str">
        <f t="shared" si="975"/>
        <v/>
      </c>
      <c r="EQ107" s="3"/>
      <c r="ES107" s="99" t="str">
        <f t="shared" si="976"/>
        <v/>
      </c>
      <c r="ET107" s="100" t="str">
        <f t="shared" si="977"/>
        <v/>
      </c>
      <c r="EU107" s="101" t="str">
        <f t="shared" si="978"/>
        <v/>
      </c>
      <c r="EV107" s="101" t="str">
        <f t="shared" si="979"/>
        <v/>
      </c>
      <c r="EW107" s="102" t="str">
        <f t="shared" si="980"/>
        <v/>
      </c>
      <c r="EX107" s="103" t="str">
        <f t="shared" si="981"/>
        <v/>
      </c>
      <c r="EY107" s="104" t="str">
        <f t="shared" si="982"/>
        <v/>
      </c>
      <c r="EZ107" s="105" t="str">
        <f t="shared" si="983"/>
        <v/>
      </c>
      <c r="FA107" s="106" t="str">
        <f t="shared" si="984"/>
        <v/>
      </c>
      <c r="FC107" s="3"/>
      <c r="FE107" s="99" t="str">
        <f t="shared" si="985"/>
        <v/>
      </c>
      <c r="FF107" s="100" t="str">
        <f t="shared" si="986"/>
        <v/>
      </c>
      <c r="FG107" s="101" t="str">
        <f t="shared" si="987"/>
        <v/>
      </c>
      <c r="FH107" s="101" t="str">
        <f t="shared" si="988"/>
        <v/>
      </c>
      <c r="FI107" s="102" t="str">
        <f t="shared" si="989"/>
        <v/>
      </c>
      <c r="FJ107" s="103" t="str">
        <f t="shared" si="990"/>
        <v/>
      </c>
      <c r="FK107" s="104" t="str">
        <f t="shared" si="991"/>
        <v/>
      </c>
      <c r="FL107" s="105" t="str">
        <f t="shared" si="992"/>
        <v/>
      </c>
      <c r="FM107" s="106" t="str">
        <f t="shared" si="993"/>
        <v/>
      </c>
      <c r="FO107" s="3"/>
      <c r="FQ107" s="99" t="str">
        <f>IF(FU107="","",#REF!)</f>
        <v/>
      </c>
      <c r="FR107" s="100" t="str">
        <f t="shared" si="994"/>
        <v/>
      </c>
      <c r="FS107" s="101" t="str">
        <f t="shared" si="995"/>
        <v/>
      </c>
      <c r="FT107" s="101" t="str">
        <f t="shared" si="996"/>
        <v/>
      </c>
      <c r="FU107" s="102" t="str">
        <f t="shared" si="997"/>
        <v/>
      </c>
      <c r="FV107" s="103" t="str">
        <f t="shared" si="998"/>
        <v/>
      </c>
      <c r="FW107" s="104" t="str">
        <f t="shared" si="999"/>
        <v/>
      </c>
      <c r="FX107" s="105" t="str">
        <f t="shared" si="1000"/>
        <v/>
      </c>
      <c r="FY107" s="106" t="str">
        <f t="shared" si="1001"/>
        <v/>
      </c>
      <c r="GA107" s="3"/>
      <c r="GC107" s="99" t="str">
        <f t="shared" si="1002"/>
        <v/>
      </c>
      <c r="GD107" s="100" t="str">
        <f t="shared" si="1003"/>
        <v/>
      </c>
      <c r="GE107" s="101" t="str">
        <f t="shared" si="1004"/>
        <v/>
      </c>
      <c r="GF107" s="101" t="str">
        <f t="shared" si="1005"/>
        <v/>
      </c>
      <c r="GG107" s="102" t="str">
        <f t="shared" si="1006"/>
        <v/>
      </c>
      <c r="GH107" s="103" t="str">
        <f t="shared" si="1007"/>
        <v/>
      </c>
      <c r="GI107" s="104" t="str">
        <f t="shared" si="1008"/>
        <v/>
      </c>
      <c r="GJ107" s="105" t="str">
        <f t="shared" si="1009"/>
        <v/>
      </c>
      <c r="GK107" s="106" t="str">
        <f t="shared" si="1010"/>
        <v/>
      </c>
      <c r="GM107" s="3"/>
      <c r="GO107" s="99" t="str">
        <f t="shared" si="1011"/>
        <v/>
      </c>
      <c r="GP107" s="100" t="str">
        <f t="shared" si="1012"/>
        <v/>
      </c>
      <c r="GQ107" s="101" t="str">
        <f t="shared" si="1013"/>
        <v/>
      </c>
      <c r="GR107" s="101" t="str">
        <f t="shared" si="1014"/>
        <v/>
      </c>
      <c r="GS107" s="102" t="str">
        <f t="shared" si="1015"/>
        <v/>
      </c>
      <c r="GT107" s="103" t="str">
        <f t="shared" si="1016"/>
        <v/>
      </c>
      <c r="GU107" s="104" t="str">
        <f t="shared" si="1017"/>
        <v/>
      </c>
      <c r="GV107" s="105" t="str">
        <f t="shared" si="1018"/>
        <v/>
      </c>
      <c r="GW107" s="106" t="str">
        <f t="shared" si="1019"/>
        <v/>
      </c>
      <c r="GY107" s="3"/>
      <c r="HA107" s="99" t="str">
        <f t="shared" si="1020"/>
        <v/>
      </c>
      <c r="HB107" s="100" t="str">
        <f t="shared" si="1021"/>
        <v/>
      </c>
      <c r="HC107" s="101" t="str">
        <f t="shared" si="1022"/>
        <v/>
      </c>
      <c r="HD107" s="101" t="str">
        <f t="shared" si="1023"/>
        <v/>
      </c>
      <c r="HE107" s="102" t="str">
        <f t="shared" si="1024"/>
        <v/>
      </c>
      <c r="HF107" s="103" t="str">
        <f t="shared" si="1025"/>
        <v/>
      </c>
      <c r="HG107" s="104" t="str">
        <f t="shared" si="1026"/>
        <v/>
      </c>
      <c r="HH107" s="105" t="str">
        <f t="shared" si="1027"/>
        <v/>
      </c>
      <c r="HI107" s="106" t="str">
        <f t="shared" si="1028"/>
        <v/>
      </c>
      <c r="HK107" s="3"/>
      <c r="HM107" s="99" t="str">
        <f t="shared" si="1029"/>
        <v/>
      </c>
      <c r="HN107" s="100" t="str">
        <f t="shared" si="1030"/>
        <v/>
      </c>
      <c r="HO107" s="101" t="str">
        <f t="shared" si="1031"/>
        <v/>
      </c>
      <c r="HP107" s="101" t="str">
        <f t="shared" si="1032"/>
        <v/>
      </c>
      <c r="HQ107" s="102" t="str">
        <f t="shared" si="1033"/>
        <v/>
      </c>
      <c r="HR107" s="103" t="str">
        <f t="shared" si="1034"/>
        <v/>
      </c>
      <c r="HS107" s="104" t="str">
        <f t="shared" si="1035"/>
        <v/>
      </c>
      <c r="HT107" s="105" t="str">
        <f t="shared" si="1036"/>
        <v/>
      </c>
      <c r="HU107" s="106" t="str">
        <f t="shared" si="1037"/>
        <v/>
      </c>
      <c r="HW107" s="3"/>
      <c r="HY107" s="99" t="str">
        <f t="shared" si="1038"/>
        <v/>
      </c>
      <c r="HZ107" s="100" t="str">
        <f t="shared" si="1039"/>
        <v/>
      </c>
      <c r="IA107" s="101" t="str">
        <f t="shared" si="1040"/>
        <v/>
      </c>
      <c r="IB107" s="101" t="str">
        <f t="shared" si="1041"/>
        <v/>
      </c>
      <c r="IC107" s="102" t="str">
        <f t="shared" si="1042"/>
        <v/>
      </c>
      <c r="ID107" s="103" t="str">
        <f t="shared" si="1043"/>
        <v/>
      </c>
      <c r="IE107" s="104" t="str">
        <f t="shared" si="1044"/>
        <v/>
      </c>
      <c r="IF107" s="105" t="str">
        <f t="shared" si="1045"/>
        <v/>
      </c>
      <c r="IG107" s="106" t="str">
        <f t="shared" si="1046"/>
        <v/>
      </c>
      <c r="II107" s="3"/>
      <c r="IK107" s="99" t="str">
        <f t="shared" si="1047"/>
        <v/>
      </c>
      <c r="IL107" s="100" t="str">
        <f t="shared" si="1048"/>
        <v/>
      </c>
      <c r="IM107" s="101" t="str">
        <f t="shared" si="1049"/>
        <v/>
      </c>
      <c r="IN107" s="101" t="str">
        <f t="shared" si="1050"/>
        <v/>
      </c>
      <c r="IO107" s="102" t="str">
        <f t="shared" si="1051"/>
        <v/>
      </c>
      <c r="IP107" s="103" t="str">
        <f t="shared" si="1052"/>
        <v/>
      </c>
      <c r="IQ107" s="104" t="str">
        <f t="shared" si="1053"/>
        <v/>
      </c>
      <c r="IR107" s="105" t="str">
        <f t="shared" si="1054"/>
        <v/>
      </c>
      <c r="IS107" s="106" t="str">
        <f t="shared" si="1055"/>
        <v/>
      </c>
      <c r="IU107" s="3"/>
      <c r="IW107" s="99" t="str">
        <f t="shared" si="1056"/>
        <v/>
      </c>
      <c r="IX107" s="100" t="str">
        <f t="shared" si="1057"/>
        <v/>
      </c>
      <c r="IY107" s="101" t="str">
        <f t="shared" si="1058"/>
        <v/>
      </c>
      <c r="IZ107" s="101" t="str">
        <f t="shared" si="1059"/>
        <v/>
      </c>
      <c r="JA107" s="102" t="str">
        <f t="shared" si="1060"/>
        <v/>
      </c>
      <c r="JB107" s="103" t="str">
        <f t="shared" si="1061"/>
        <v/>
      </c>
      <c r="JC107" s="104" t="str">
        <f t="shared" si="1062"/>
        <v/>
      </c>
      <c r="JD107" s="105" t="str">
        <f t="shared" si="1063"/>
        <v/>
      </c>
      <c r="JE107" s="106" t="str">
        <f t="shared" si="1064"/>
        <v/>
      </c>
      <c r="JG107" s="3"/>
      <c r="JI107" s="99" t="str">
        <f t="shared" si="1065"/>
        <v/>
      </c>
      <c r="JJ107" s="100" t="str">
        <f t="shared" si="1066"/>
        <v/>
      </c>
      <c r="JK107" s="101" t="str">
        <f t="shared" si="1067"/>
        <v/>
      </c>
      <c r="JL107" s="101" t="str">
        <f t="shared" si="1068"/>
        <v/>
      </c>
      <c r="JM107" s="102" t="str">
        <f t="shared" si="1069"/>
        <v/>
      </c>
      <c r="JN107" s="103" t="str">
        <f t="shared" si="1070"/>
        <v/>
      </c>
      <c r="JO107" s="104" t="str">
        <f t="shared" si="1071"/>
        <v/>
      </c>
      <c r="JP107" s="105" t="str">
        <f t="shared" si="1072"/>
        <v/>
      </c>
      <c r="JQ107" s="106" t="str">
        <f t="shared" si="1073"/>
        <v/>
      </c>
      <c r="JS107" s="3"/>
      <c r="JU107" s="99" t="str">
        <f t="shared" si="1074"/>
        <v/>
      </c>
      <c r="JV107" s="100" t="str">
        <f t="shared" si="1075"/>
        <v/>
      </c>
      <c r="JW107" s="101" t="str">
        <f t="shared" si="1076"/>
        <v/>
      </c>
      <c r="JX107" s="101" t="str">
        <f t="shared" si="1077"/>
        <v/>
      </c>
      <c r="JY107" s="102" t="str">
        <f t="shared" si="1078"/>
        <v/>
      </c>
      <c r="JZ107" s="103" t="str">
        <f t="shared" si="1079"/>
        <v/>
      </c>
      <c r="KA107" s="104" t="str">
        <f t="shared" si="1080"/>
        <v/>
      </c>
      <c r="KB107" s="105" t="str">
        <f t="shared" si="1081"/>
        <v/>
      </c>
      <c r="KC107" s="106" t="str">
        <f t="shared" si="1082"/>
        <v/>
      </c>
      <c r="KE107" s="3"/>
    </row>
    <row r="108" spans="1:292" ht="13.5" customHeight="1" x14ac:dyDescent="0.25">
      <c r="A108" s="16"/>
      <c r="E108" s="99" t="str">
        <f t="shared" ref="E108:E131" si="1092">IF(I108="","",E$3)</f>
        <v/>
      </c>
      <c r="F108" s="100" t="str">
        <f t="shared" ref="F108:F131" si="1093">IF(I108="","",E$1)</f>
        <v/>
      </c>
      <c r="G108" s="101" t="str">
        <f t="shared" ref="G108:G131" si="1094">IF(I108="","",E$2)</f>
        <v/>
      </c>
      <c r="H108" s="101" t="str">
        <f t="shared" ref="H108:H131" si="1095">IF(I108="","",E$3)</f>
        <v/>
      </c>
      <c r="I108" s="102" t="str">
        <f t="shared" ref="I108:I131" si="1096">IF(P108="","",IF(ISNUMBER(SEARCH(":",P108)),MID(P108,FIND(":",P108)+2,FIND("(",P108)-FIND(":",P108)-3),LEFT(P108,FIND("(",P108)-2)))</f>
        <v/>
      </c>
      <c r="J108" s="103" t="str">
        <f t="shared" ref="J108:J131" si="1097">IF(P108="","",MID(P108,FIND("(",P108)+1,4))</f>
        <v/>
      </c>
      <c r="K108" s="104" t="str">
        <f t="shared" ref="K108:K131" si="1098">IF(ISNUMBER(SEARCH("*female*",P108)),"female",IF(ISNUMBER(SEARCH("*male*",P108)),"male",""))</f>
        <v/>
      </c>
      <c r="L108" s="105" t="str">
        <f t="shared" ref="L108:L131" si="1099">IF(P108="","",IF(ISERROR(MID(P108,FIND("male,",P108)+6,(FIND(")",P108)-(FIND("male,",P108)+6))))=TRUE,"missing/error",MID(P108,FIND("male,",P108)+6,(FIND(")",P108)-(FIND("male,",P108)+6)))))</f>
        <v/>
      </c>
      <c r="M108" s="106" t="str">
        <f t="shared" ref="M108:M131" si="1100">IF(I108="","",(MID(I108,(SEARCH("^^",SUBSTITUTE(I108," ","^^",LEN(I108)-LEN(SUBSTITUTE(I108," ","")))))+1,99)&amp;"_"&amp;LEFT(I108,FIND(" ",I108)-1)&amp;"_"&amp;J108))</f>
        <v/>
      </c>
      <c r="O108" s="3"/>
      <c r="Q108" s="99" t="str">
        <f t="shared" ref="Q108:Q131" si="1101">IF(U108="","",Q$3)</f>
        <v/>
      </c>
      <c r="R108" s="100" t="str">
        <f t="shared" ref="R108:R131" si="1102">IF(U108="","",Q$1)</f>
        <v/>
      </c>
      <c r="S108" s="101" t="str">
        <f t="shared" ref="S108:S131" si="1103">IF(U108="","",Q$2)</f>
        <v/>
      </c>
      <c r="T108" s="101" t="str">
        <f t="shared" ref="T108:T131" si="1104">IF(U108="","",Q$3)</f>
        <v/>
      </c>
      <c r="U108" s="102" t="str">
        <f t="shared" ref="U108:U131" si="1105">IF(AB108="","",IF(ISNUMBER(SEARCH(":",AB108)),MID(AB108,FIND(":",AB108)+2,FIND("(",AB108)-FIND(":",AB108)-3),LEFT(AB108,FIND("(",AB108)-2)))</f>
        <v/>
      </c>
      <c r="V108" s="103" t="str">
        <f t="shared" ref="V108:V131" si="1106">IF(AB108="","",MID(AB108,FIND("(",AB108)+1,4))</f>
        <v/>
      </c>
      <c r="W108" s="104" t="str">
        <f t="shared" ref="W108:W131" si="1107">IF(ISNUMBER(SEARCH("*female*",AB108)),"female",IF(ISNUMBER(SEARCH("*male*",AB108)),"male",""))</f>
        <v/>
      </c>
      <c r="X108" s="105" t="str">
        <f t="shared" ref="X108:X131" si="1108">IF(AB108="","",IF(ISERROR(MID(AB108,FIND("male,",AB108)+6,(FIND(")",AB108)-(FIND("male,",AB108)+6))))=TRUE,"missing/error",MID(AB108,FIND("male,",AB108)+6,(FIND(")",AB108)-(FIND("male,",AB108)+6)))))</f>
        <v/>
      </c>
      <c r="Y108" s="106" t="str">
        <f t="shared" ref="Y108:Y131" si="1109">IF(U108="","",(MID(U108,(SEARCH("^^",SUBSTITUTE(U108," ","^^",LEN(U108)-LEN(SUBSTITUTE(U108," ","")))))+1,99)&amp;"_"&amp;LEFT(U108,FIND(" ",U108)-1)&amp;"_"&amp;V108))</f>
        <v/>
      </c>
      <c r="AA108" s="3"/>
      <c r="AC108" s="99" t="str">
        <f t="shared" ref="AC108:AC131" si="1110">IF(AG108="","",AC$3)</f>
        <v/>
      </c>
      <c r="AD108" s="100" t="str">
        <f t="shared" ref="AD108:AD131" si="1111">IF(AG108="","",AC$1)</f>
        <v/>
      </c>
      <c r="AE108" s="101" t="str">
        <f t="shared" ref="AE108:AE131" si="1112">IF(AG108="","",AC$2)</f>
        <v/>
      </c>
      <c r="AF108" s="101" t="str">
        <f t="shared" ref="AF108:AF131" si="1113">IF(AG108="","",AC$3)</f>
        <v/>
      </c>
      <c r="AG108" s="102" t="str">
        <f t="shared" ref="AG108:AG131" si="1114">IF(AN108="","",IF(ISNUMBER(SEARCH(":",AN108)),MID(AN108,FIND(":",AN108)+2,FIND("(",AN108)-FIND(":",AN108)-3),LEFT(AN108,FIND("(",AN108)-2)))</f>
        <v/>
      </c>
      <c r="AH108" s="103" t="str">
        <f t="shared" ref="AH108:AH131" si="1115">IF(AN108="","",MID(AN108,FIND("(",AN108)+1,4))</f>
        <v/>
      </c>
      <c r="AI108" s="104" t="str">
        <f t="shared" ref="AI108:AI131" si="1116">IF(ISNUMBER(SEARCH("*female*",AN108)),"female",IF(ISNUMBER(SEARCH("*male*",AN108)),"male",""))</f>
        <v/>
      </c>
      <c r="AJ108" s="105" t="str">
        <f t="shared" si="905"/>
        <v/>
      </c>
      <c r="AK108" s="106" t="str">
        <f t="shared" ref="AK108:AK131" si="1117">IF(AG108="","",(MID(AG108,(SEARCH("^^",SUBSTITUTE(AG108," ","^^",LEN(AG108)-LEN(SUBSTITUTE(AG108," ","")))))+1,99)&amp;"_"&amp;LEFT(AG108,FIND(" ",AG108)-1)&amp;"_"&amp;AH108))</f>
        <v/>
      </c>
      <c r="AM108" s="3"/>
      <c r="AO108" s="99"/>
      <c r="AP108" s="100" t="str">
        <f t="shared" ref="AP108:AP131" si="1118">IF(AS108="","",AO$1)</f>
        <v/>
      </c>
      <c r="AQ108" s="101" t="str">
        <f t="shared" si="661"/>
        <v/>
      </c>
      <c r="AR108" s="101" t="str">
        <f t="shared" si="662"/>
        <v/>
      </c>
      <c r="AS108" s="102" t="str">
        <f t="shared" ref="AS108:AS131" si="1119">IF(AZ108="","",IF(ISNUMBER(SEARCH(":",AZ108)),MID(AZ108,FIND(":",AZ108)+2,FIND("(",AZ108)-FIND(":",AZ108)-3),LEFT(AZ108,FIND("(",AZ108)-2)))</f>
        <v/>
      </c>
      <c r="AT108" s="103" t="str">
        <f t="shared" ref="AT108:AT131" si="1120">IF(AZ108="","",MID(AZ108,FIND("(",AZ108)+1,4))</f>
        <v/>
      </c>
      <c r="AU108" s="104" t="str">
        <f t="shared" ref="AU108:AU131" si="1121">IF(ISNUMBER(SEARCH("*female*",AZ108)),"female",IF(ISNUMBER(SEARCH("*male*",AZ108)),"male",""))</f>
        <v/>
      </c>
      <c r="AV108" s="105" t="str">
        <f t="shared" ref="AV108:AV131" si="1122">IF(AZ108="","",IF(ISERROR(MID(AZ108,FIND("male,",AZ108)+6,(FIND(")",AZ108)-(FIND("male,",AZ108)+6))))=TRUE,"missing/error",MID(AZ108,FIND("male,",AZ108)+6,(FIND(")",AZ108)-(FIND("male,",AZ108)+6)))))</f>
        <v/>
      </c>
      <c r="AW108" s="106" t="str">
        <f t="shared" ref="AW108:AW131" si="1123">IF(AS108="","",(MID(AS108,(SEARCH("^^",SUBSTITUTE(AS108," ","^^",LEN(AS108)-LEN(SUBSTITUTE(AS108," ","")))))+1,99)&amp;"_"&amp;LEFT(AS108,FIND(" ",AS108)-1)&amp;"_"&amp;AT108))</f>
        <v/>
      </c>
      <c r="AY108" s="3"/>
      <c r="BA108" s="99" t="str">
        <f t="shared" ref="BA108:BA131" si="1124">IF(BE108="","",BA$3)</f>
        <v/>
      </c>
      <c r="BB108" s="100" t="str">
        <f t="shared" ref="BB108:BB131" si="1125">IF(BE108="","",BA$1)</f>
        <v/>
      </c>
      <c r="BC108" s="101" t="str">
        <f t="shared" ref="BC108:BC131" si="1126">IF(BE108="","",BA$2)</f>
        <v/>
      </c>
      <c r="BD108" s="101" t="str">
        <f t="shared" ref="BD108:BD131" si="1127">IF(BE108="","",BA$3)</f>
        <v/>
      </c>
      <c r="BE108" s="102" t="str">
        <f t="shared" ref="BE108:BE131" si="1128">IF(BL108="","",IF(ISNUMBER(SEARCH(":",BL108)),MID(BL108,FIND(":",BL108)+2,FIND("(",BL108)-FIND(":",BL108)-3),LEFT(BL108,FIND("(",BL108)-2)))</f>
        <v/>
      </c>
      <c r="BF108" s="103" t="str">
        <f t="shared" ref="BF108:BF131" si="1129">IF(BL108="","",MID(BL108,FIND("(",BL108)+1,4))</f>
        <v/>
      </c>
      <c r="BG108" s="104" t="str">
        <f t="shared" ref="BG108:BG131" si="1130">IF(ISNUMBER(SEARCH("*female*",BL108)),"female",IF(ISNUMBER(SEARCH("*male*",BL108)),"male",""))</f>
        <v/>
      </c>
      <c r="BH108" s="105" t="str">
        <f t="shared" ref="BH108:BH131" si="1131">IF(BL108="","",IF(ISERROR(MID(BL108,FIND("male,",BL108)+6,(FIND(")",BL108)-(FIND("male,",BL108)+6))))=TRUE,"missing/error",MID(BL108,FIND("male,",BL108)+6,(FIND(")",BL108)-(FIND("male,",BL108)+6)))))</f>
        <v/>
      </c>
      <c r="BI108" s="106" t="str">
        <f t="shared" ref="BI108:BI131" si="1132">IF(BE108="","",(MID(BE108,(SEARCH("^^",SUBSTITUTE(BE108," ","^^",LEN(BE108)-LEN(SUBSTITUTE(BE108," ","")))))+1,99)&amp;"_"&amp;LEFT(BE108,FIND(" ",BE108)-1)&amp;"_"&amp;BF108))</f>
        <v/>
      </c>
      <c r="BK108" s="3"/>
      <c r="BM108" s="99" t="str">
        <f t="shared" ref="BM108:BM131" si="1133">IF(BQ108="","",BM$3)</f>
        <v/>
      </c>
      <c r="BN108" s="100" t="str">
        <f t="shared" ref="BN108:BN131" si="1134">IF(BQ108="","",BM$1)</f>
        <v/>
      </c>
      <c r="BO108" s="101" t="str">
        <f t="shared" ref="BO108:BO131" si="1135">IF(BQ108="","",BM$2)</f>
        <v/>
      </c>
      <c r="BP108" s="101" t="str">
        <f t="shared" ref="BP108:BP131" si="1136">IF(BQ108="","",BM$3)</f>
        <v/>
      </c>
      <c r="BQ108" s="102" t="str">
        <f t="shared" ref="BQ108:BQ131" si="1137">IF(BX108="","",IF(ISNUMBER(SEARCH(":",BX108)),MID(BX108,FIND(":",BX108)+2,FIND("(",BX108)-FIND(":",BX108)-3),LEFT(BX108,FIND("(",BX108)-2)))</f>
        <v/>
      </c>
      <c r="BR108" s="103" t="str">
        <f t="shared" ref="BR108:BR131" si="1138">IF(BX108="","",MID(BX108,FIND("(",BX108)+1,4))</f>
        <v/>
      </c>
      <c r="BS108" s="104" t="str">
        <f t="shared" ref="BS108:BS131" si="1139">IF(ISNUMBER(SEARCH("*female*",BX108)),"female",IF(ISNUMBER(SEARCH("*male*",BX108)),"male",""))</f>
        <v/>
      </c>
      <c r="BT108" s="105" t="str">
        <f t="shared" ref="BT108:BT131" si="1140">IF(BX108="","",IF(ISERROR(MID(BX108,FIND("male,",BX108)+6,(FIND(")",BX108)-(FIND("male,",BX108)+6))))=TRUE,"missing/error",MID(BX108,FIND("male,",BX108)+6,(FIND(")",BX108)-(FIND("male,",BX108)+6)))))</f>
        <v/>
      </c>
      <c r="BU108" s="106" t="str">
        <f t="shared" ref="BU108:BU131" si="1141">IF(BQ108="","",(MID(BQ108,(SEARCH("^^",SUBSTITUTE(BQ108," ","^^",LEN(BQ108)-LEN(SUBSTITUTE(BQ108," ","")))))+1,99)&amp;"_"&amp;LEFT(BQ108,FIND(" ",BQ108)-1)&amp;"_"&amp;BR108))</f>
        <v/>
      </c>
      <c r="BW108" s="3"/>
      <c r="BY108" s="99" t="str">
        <f t="shared" ref="BY108:BY131" si="1142">IF(CC108="","",BY$3)</f>
        <v/>
      </c>
      <c r="BZ108" s="100" t="str">
        <f t="shared" ref="BZ108:BZ131" si="1143">IF(CC108="","",BY$1)</f>
        <v/>
      </c>
      <c r="CA108" s="101" t="str">
        <f t="shared" ref="CA108:CA131" si="1144">IF(CC108="","",BY$2)</f>
        <v/>
      </c>
      <c r="CB108" s="101" t="str">
        <f t="shared" ref="CB108:CB131" si="1145">IF(CC108="","",BY$3)</f>
        <v/>
      </c>
      <c r="CC108" s="102" t="str">
        <f t="shared" ref="CC108:CC131" si="1146">IF(CJ108="","",IF(ISNUMBER(SEARCH(":",CJ108)),MID(CJ108,FIND(":",CJ108)+2,FIND("(",CJ108)-FIND(":",CJ108)-3),LEFT(CJ108,FIND("(",CJ108)-2)))</f>
        <v/>
      </c>
      <c r="CD108" s="103" t="str">
        <f t="shared" ref="CD108:CD131" si="1147">IF(CJ108="","",MID(CJ108,FIND("(",CJ108)+1,4))</f>
        <v/>
      </c>
      <c r="CE108" s="104" t="str">
        <f t="shared" ref="CE108:CE131" si="1148">IF(ISNUMBER(SEARCH("*female*",CJ108)),"female",IF(ISNUMBER(SEARCH("*male*",CJ108)),"male",""))</f>
        <v/>
      </c>
      <c r="CF108" s="105" t="str">
        <f t="shared" ref="CF108:CF131" si="1149">IF(CJ108="","",IF(ISERROR(MID(CJ108,FIND("male,",CJ108)+6,(FIND(")",CJ108)-(FIND("male,",CJ108)+6))))=TRUE,"missing/error",MID(CJ108,FIND("male,",CJ108)+6,(FIND(")",CJ108)-(FIND("male,",CJ108)+6)))))</f>
        <v/>
      </c>
      <c r="CG108" s="106" t="str">
        <f t="shared" ref="CG108:CG131" si="1150">IF(CC108="","",(MID(CC108,(SEARCH("^^",SUBSTITUTE(CC108," ","^^",LEN(CC108)-LEN(SUBSTITUTE(CC108," ","")))))+1,99)&amp;"_"&amp;LEFT(CC108,FIND(" ",CC108)-1)&amp;"_"&amp;CD108))</f>
        <v/>
      </c>
      <c r="CI108" s="3"/>
      <c r="CK108" s="99" t="str">
        <f t="shared" ref="CK108:CK131" si="1151">IF(CO108="","",CK$3)</f>
        <v/>
      </c>
      <c r="CL108" s="100" t="str">
        <f t="shared" ref="CL108:CL131" si="1152">IF(CO108="","",CK$1)</f>
        <v/>
      </c>
      <c r="CM108" s="101" t="str">
        <f t="shared" ref="CM108:CM131" si="1153">IF(CO108="","",CK$2)</f>
        <v/>
      </c>
      <c r="CN108" s="101" t="str">
        <f t="shared" ref="CN108:CN131" si="1154">IF(CO108="","",CK$3)</f>
        <v/>
      </c>
      <c r="CO108" s="102" t="str">
        <f t="shared" ref="CO108:CO131" si="1155">IF(CV108="","",IF(ISNUMBER(SEARCH(":",CV108)),MID(CV108,FIND(":",CV108)+2,FIND("(",CV108)-FIND(":",CV108)-3),LEFT(CV108,FIND("(",CV108)-2)))</f>
        <v/>
      </c>
      <c r="CP108" s="103" t="str">
        <f t="shared" ref="CP108:CP131" si="1156">IF(CV108="","",MID(CV108,FIND("(",CV108)+1,4))</f>
        <v/>
      </c>
      <c r="CQ108" s="104" t="str">
        <f t="shared" ref="CQ108:CQ131" si="1157">IF(ISNUMBER(SEARCH("*female*",CV108)),"female",IF(ISNUMBER(SEARCH("*male*",CV108)),"male",""))</f>
        <v/>
      </c>
      <c r="CR108" s="105" t="str">
        <f t="shared" ref="CR108:CR131" si="1158">IF(CV108="","",IF(ISERROR(MID(CV108,FIND("male,",CV108)+6,(FIND(")",CV108)-(FIND("male,",CV108)+6))))=TRUE,"missing/error",MID(CV108,FIND("male,",CV108)+6,(FIND(")",CV108)-(FIND("male,",CV108)+6)))))</f>
        <v/>
      </c>
      <c r="CS108" s="106" t="str">
        <f t="shared" ref="CS108:CS131" si="1159">IF(CO108="","",(MID(CO108,(SEARCH("^^",SUBSTITUTE(CO108," ","^^",LEN(CO108)-LEN(SUBSTITUTE(CO108," ","")))))+1,99)&amp;"_"&amp;LEFT(CO108,FIND(" ",CO108)-1)&amp;"_"&amp;CP108))</f>
        <v/>
      </c>
      <c r="CU108" s="3"/>
      <c r="CW108" s="99" t="str">
        <f t="shared" ref="CW108:CW131" si="1160">IF(DA108="","",CW$3)</f>
        <v/>
      </c>
      <c r="CX108" s="100" t="str">
        <f t="shared" ref="CX108:CX131" si="1161">IF(DA108="","",CW$1)</f>
        <v/>
      </c>
      <c r="CY108" s="101" t="str">
        <f t="shared" ref="CY108:CY131" si="1162">IF(DA108="","",CW$2)</f>
        <v/>
      </c>
      <c r="CZ108" s="101" t="str">
        <f t="shared" ref="CZ108:CZ131" si="1163">IF(DA108="","",CW$3)</f>
        <v/>
      </c>
      <c r="DA108" s="102" t="str">
        <f t="shared" ref="DA108:DA131" si="1164">IF(DH108="","",IF(ISNUMBER(SEARCH(":",DH108)),MID(DH108,FIND(":",DH108)+2,FIND("(",DH108)-FIND(":",DH108)-3),LEFT(DH108,FIND("(",DH108)-2)))</f>
        <v/>
      </c>
      <c r="DB108" s="103" t="str">
        <f t="shared" ref="DB108:DB131" si="1165">IF(DH108="","",MID(DH108,FIND("(",DH108)+1,4))</f>
        <v/>
      </c>
      <c r="DC108" s="104" t="str">
        <f t="shared" ref="DC108:DC131" si="1166">IF(ISNUMBER(SEARCH("*female*",DH108)),"female",IF(ISNUMBER(SEARCH("*male*",DH108)),"male",""))</f>
        <v/>
      </c>
      <c r="DD108" s="105" t="str">
        <f t="shared" ref="DD108:DD131" si="1167">IF(DH108="","",IF(ISERROR(MID(DH108,FIND("male,",DH108)+6,(FIND(")",DH108)-(FIND("male,",DH108)+6))))=TRUE,"missing/error",MID(DH108,FIND("male,",DH108)+6,(FIND(")",DH108)-(FIND("male,",DH108)+6)))))</f>
        <v/>
      </c>
      <c r="DE108" s="106" t="str">
        <f t="shared" ref="DE108:DE131" si="1168">IF(DA108="","",(MID(DA108,(SEARCH("^^",SUBSTITUTE(DA108," ","^^",LEN(DA108)-LEN(SUBSTITUTE(DA108," ","")))))+1,99)&amp;"_"&amp;LEFT(DA108,FIND(" ",DA108)-1)&amp;"_"&amp;DB108))</f>
        <v/>
      </c>
      <c r="DG108" s="3"/>
      <c r="DI108" s="99" t="str">
        <f t="shared" ref="DI108:DI131" si="1169">IF(DM108="","",DI$3)</f>
        <v/>
      </c>
      <c r="DJ108" s="100" t="str">
        <f t="shared" ref="DJ108:DJ131" si="1170">IF(DM108="","",DI$1)</f>
        <v/>
      </c>
      <c r="DK108" s="101" t="str">
        <f t="shared" ref="DK108:DK131" si="1171">IF(DM108="","",DI$2)</f>
        <v/>
      </c>
      <c r="DL108" s="101" t="str">
        <f t="shared" ref="DL108:DL131" si="1172">IF(DM108="","",DI$3)</f>
        <v/>
      </c>
      <c r="DM108" s="102" t="str">
        <f t="shared" ref="DM108:DM131" si="1173">IF(DT108="","",IF(ISNUMBER(SEARCH(":",DT108)),MID(DT108,FIND(":",DT108)+2,FIND("(",DT108)-FIND(":",DT108)-3),LEFT(DT108,FIND("(",DT108)-2)))</f>
        <v/>
      </c>
      <c r="DN108" s="103" t="str">
        <f t="shared" ref="DN108:DN131" si="1174">IF(DT108="","",MID(DT108,FIND("(",DT108)+1,4))</f>
        <v/>
      </c>
      <c r="DO108" s="104" t="str">
        <f t="shared" ref="DO108:DO131" si="1175">IF(ISNUMBER(SEARCH("*female*",DT108)),"female",IF(ISNUMBER(SEARCH("*male*",DT108)),"male",""))</f>
        <v/>
      </c>
      <c r="DP108" s="105" t="str">
        <f t="shared" ref="DP108:DP131" si="1176">IF(DT108="","",IF(ISERROR(MID(DT108,FIND("male,",DT108)+6,(FIND(")",DT108)-(FIND("male,",DT108)+6))))=TRUE,"missing/error",MID(DT108,FIND("male,",DT108)+6,(FIND(")",DT108)-(FIND("male,",DT108)+6)))))</f>
        <v/>
      </c>
      <c r="DQ108" s="106" t="str">
        <f t="shared" ref="DQ108:DQ131" si="1177">IF(DM108="","",(MID(DM108,(SEARCH("^^",SUBSTITUTE(DM108," ","^^",LEN(DM108)-LEN(SUBSTITUTE(DM108," ","")))))+1,99)&amp;"_"&amp;LEFT(DM108,FIND(" ",DM108)-1)&amp;"_"&amp;DN108))</f>
        <v/>
      </c>
      <c r="DS108" s="3"/>
      <c r="DU108" s="99" t="str">
        <f t="shared" ref="DU108:DU131" si="1178">IF(DY108="","",DU$3)</f>
        <v/>
      </c>
      <c r="DV108" s="100" t="str">
        <f t="shared" ref="DV108:DV131" si="1179">IF(DY108="","",DU$1)</f>
        <v/>
      </c>
      <c r="DW108" s="101" t="str">
        <f t="shared" ref="DW108:DW131" si="1180">IF(DY108="","",DU$2)</f>
        <v/>
      </c>
      <c r="DX108" s="101" t="str">
        <f t="shared" ref="DX108:DX131" si="1181">IF(DY108="","",DU$3)</f>
        <v/>
      </c>
      <c r="DY108" s="102" t="str">
        <f t="shared" ref="DY108:DY131" si="1182">IF(EF108="","",IF(ISNUMBER(SEARCH(":",EF108)),MID(EF108,FIND(":",EF108)+2,FIND("(",EF108)-FIND(":",EF108)-3),LEFT(EF108,FIND("(",EF108)-2)))</f>
        <v/>
      </c>
      <c r="DZ108" s="103" t="str">
        <f t="shared" ref="DZ108:DZ131" si="1183">IF(EF108="","",MID(EF108,FIND("(",EF108)+1,4))</f>
        <v/>
      </c>
      <c r="EA108" s="104" t="str">
        <f t="shared" ref="EA108:EA131" si="1184">IF(ISNUMBER(SEARCH("*female*",EF108)),"female",IF(ISNUMBER(SEARCH("*male*",EF108)),"male",""))</f>
        <v/>
      </c>
      <c r="EB108" s="105" t="str">
        <f t="shared" ref="EB108:EB131" si="1185">IF(EF108="","",IF(ISERROR(MID(EF108,FIND("male,",EF108)+6,(FIND(")",EF108)-(FIND("male,",EF108)+6))))=TRUE,"missing/error",MID(EF108,FIND("male,",EF108)+6,(FIND(")",EF108)-(FIND("male,",EF108)+6)))))</f>
        <v/>
      </c>
      <c r="EC108" s="106" t="str">
        <f t="shared" ref="EC108:EC131" si="1186">IF(DY108="","",(MID(DY108,(SEARCH("^^",SUBSTITUTE(DY108," ","^^",LEN(DY108)-LEN(SUBSTITUTE(DY108," ","")))))+1,99)&amp;"_"&amp;LEFT(DY108,FIND(" ",DY108)-1)&amp;"_"&amp;DZ108))</f>
        <v/>
      </c>
      <c r="EE108" s="3"/>
      <c r="EG108" s="99" t="str">
        <f t="shared" ref="EG108:EG131" si="1187">IF(EK108="","",EG$3)</f>
        <v/>
      </c>
      <c r="EH108" s="100" t="str">
        <f t="shared" ref="EH108:EH131" si="1188">IF(EK108="","",EG$1)</f>
        <v/>
      </c>
      <c r="EI108" s="101" t="str">
        <f t="shared" ref="EI108:EI131" si="1189">IF(EK108="","",EG$2)</f>
        <v/>
      </c>
      <c r="EJ108" s="101" t="str">
        <f t="shared" ref="EJ108:EJ131" si="1190">IF(EK108="","",EG$3)</f>
        <v/>
      </c>
      <c r="EK108" s="102" t="str">
        <f t="shared" ref="EK108:EK131" si="1191">IF(ER108="","",IF(ISNUMBER(SEARCH(":",ER108)),MID(ER108,FIND(":",ER108)+2,FIND("(",ER108)-FIND(":",ER108)-3),LEFT(ER108,FIND("(",ER108)-2)))</f>
        <v/>
      </c>
      <c r="EL108" s="103" t="str">
        <f t="shared" ref="EL108:EL131" si="1192">IF(ER108="","",MID(ER108,FIND("(",ER108)+1,4))</f>
        <v/>
      </c>
      <c r="EM108" s="104" t="str">
        <f t="shared" ref="EM108:EM131" si="1193">IF(ISNUMBER(SEARCH("*female*",ER108)),"female",IF(ISNUMBER(SEARCH("*male*",ER108)),"male",""))</f>
        <v/>
      </c>
      <c r="EN108" s="105" t="str">
        <f t="shared" ref="EN108:EN131" si="1194">IF(ER108="","",IF(ISERROR(MID(ER108,FIND("male,",ER108)+6,(FIND(")",ER108)-(FIND("male,",ER108)+6))))=TRUE,"missing/error",MID(ER108,FIND("male,",ER108)+6,(FIND(")",ER108)-(FIND("male,",ER108)+6)))))</f>
        <v/>
      </c>
      <c r="EO108" s="106" t="str">
        <f t="shared" ref="EO108:EO131" si="1195">IF(EK108="","",(MID(EK108,(SEARCH("^^",SUBSTITUTE(EK108," ","^^",LEN(EK108)-LEN(SUBSTITUTE(EK108," ","")))))+1,99)&amp;"_"&amp;LEFT(EK108,FIND(" ",EK108)-1)&amp;"_"&amp;EL108))</f>
        <v/>
      </c>
      <c r="EQ108" s="3"/>
      <c r="ES108" s="99" t="str">
        <f t="shared" ref="ES108:ES131" si="1196">IF(EW108="","",ES$3)</f>
        <v/>
      </c>
      <c r="ET108" s="100" t="str">
        <f t="shared" ref="ET108:ET131" si="1197">IF(EW108="","",ES$1)</f>
        <v/>
      </c>
      <c r="EU108" s="101" t="str">
        <f t="shared" ref="EU108:EU131" si="1198">IF(EW108="","",ES$2)</f>
        <v/>
      </c>
      <c r="EV108" s="101" t="str">
        <f t="shared" ref="EV108:EV131" si="1199">IF(EW108="","",ES$3)</f>
        <v/>
      </c>
      <c r="EW108" s="102" t="str">
        <f t="shared" ref="EW108:EW131" si="1200">IF(FD108="","",IF(ISNUMBER(SEARCH(":",FD108)),MID(FD108,FIND(":",FD108)+2,FIND("(",FD108)-FIND(":",FD108)-3),LEFT(FD108,FIND("(",FD108)-2)))</f>
        <v/>
      </c>
      <c r="EX108" s="103" t="str">
        <f t="shared" ref="EX108:EX131" si="1201">IF(FD108="","",MID(FD108,FIND("(",FD108)+1,4))</f>
        <v/>
      </c>
      <c r="EY108" s="104" t="str">
        <f t="shared" ref="EY108:EY131" si="1202">IF(ISNUMBER(SEARCH("*female*",FD108)),"female",IF(ISNUMBER(SEARCH("*male*",FD108)),"male",""))</f>
        <v/>
      </c>
      <c r="EZ108" s="105" t="str">
        <f t="shared" ref="EZ108:EZ131" si="1203">IF(FD108="","",IF(ISERROR(MID(FD108,FIND("male,",FD108)+6,(FIND(")",FD108)-(FIND("male,",FD108)+6))))=TRUE,"missing/error",MID(FD108,FIND("male,",FD108)+6,(FIND(")",FD108)-(FIND("male,",FD108)+6)))))</f>
        <v/>
      </c>
      <c r="FA108" s="106" t="str">
        <f t="shared" ref="FA108:FA131" si="1204">IF(EW108="","",(MID(EW108,(SEARCH("^^",SUBSTITUTE(EW108," ","^^",LEN(EW108)-LEN(SUBSTITUTE(EW108," ","")))))+1,99)&amp;"_"&amp;LEFT(EW108,FIND(" ",EW108)-1)&amp;"_"&amp;EX108))</f>
        <v/>
      </c>
      <c r="FC108" s="3"/>
      <c r="FE108" s="99" t="str">
        <f t="shared" ref="FE108:FE131" si="1205">IF(FI108="","",FE$3)</f>
        <v/>
      </c>
      <c r="FF108" s="100" t="str">
        <f t="shared" ref="FF108:FF131" si="1206">IF(FI108="","",FE$1)</f>
        <v/>
      </c>
      <c r="FG108" s="101" t="str">
        <f t="shared" ref="FG108:FG131" si="1207">IF(FI108="","",FE$2)</f>
        <v/>
      </c>
      <c r="FH108" s="101" t="str">
        <f t="shared" ref="FH108:FH131" si="1208">IF(FI108="","",FE$3)</f>
        <v/>
      </c>
      <c r="FI108" s="102" t="str">
        <f t="shared" ref="FI108:FI131" si="1209">IF(FP108="","",IF(ISNUMBER(SEARCH(":",FP108)),MID(FP108,FIND(":",FP108)+2,FIND("(",FP108)-FIND(":",FP108)-3),LEFT(FP108,FIND("(",FP108)-2)))</f>
        <v/>
      </c>
      <c r="FJ108" s="103" t="str">
        <f t="shared" ref="FJ108:FJ131" si="1210">IF(FP108="","",MID(FP108,FIND("(",FP108)+1,4))</f>
        <v/>
      </c>
      <c r="FK108" s="104" t="str">
        <f t="shared" ref="FK108:FK131" si="1211">IF(ISNUMBER(SEARCH("*female*",FP108)),"female",IF(ISNUMBER(SEARCH("*male*",FP108)),"male",""))</f>
        <v/>
      </c>
      <c r="FL108" s="105" t="str">
        <f t="shared" ref="FL108:FL131" si="1212">IF(FP108="","",IF(ISERROR(MID(FP108,FIND("male,",FP108)+6,(FIND(")",FP108)-(FIND("male,",FP108)+6))))=TRUE,"missing/error",MID(FP108,FIND("male,",FP108)+6,(FIND(")",FP108)-(FIND("male,",FP108)+6)))))</f>
        <v/>
      </c>
      <c r="FM108" s="106" t="str">
        <f t="shared" ref="FM108:FM131" si="1213">IF(FI108="","",(MID(FI108,(SEARCH("^^",SUBSTITUTE(FI108," ","^^",LEN(FI108)-LEN(SUBSTITUTE(FI108," ","")))))+1,99)&amp;"_"&amp;LEFT(FI108,FIND(" ",FI108)-1)&amp;"_"&amp;FJ108))</f>
        <v/>
      </c>
      <c r="FO108" s="3"/>
      <c r="FQ108" s="99" t="str">
        <f>IF(FU108="","",#REF!)</f>
        <v/>
      </c>
      <c r="FR108" s="100" t="str">
        <f t="shared" ref="FR108:FR131" si="1214">IF(FU108="","",FQ$1)</f>
        <v/>
      </c>
      <c r="FS108" s="101" t="str">
        <f t="shared" ref="FS108:FS131" si="1215">IF(FU108="","",FQ$2)</f>
        <v/>
      </c>
      <c r="FT108" s="101" t="str">
        <f t="shared" ref="FT108:FT131" si="1216">IF(FU108="","",FQ$3)</f>
        <v/>
      </c>
      <c r="FU108" s="102" t="str">
        <f t="shared" ref="FU108:FU131" si="1217">IF(GB108="","",IF(ISNUMBER(SEARCH(":",GB108)),MID(GB108,FIND(":",GB108)+2,FIND("(",GB108)-FIND(":",GB108)-3),LEFT(GB108,FIND("(",GB108)-2)))</f>
        <v/>
      </c>
      <c r="FV108" s="103" t="str">
        <f t="shared" ref="FV108:FV131" si="1218">IF(GB108="","",MID(GB108,FIND("(",GB108)+1,4))</f>
        <v/>
      </c>
      <c r="FW108" s="104" t="str">
        <f t="shared" ref="FW108:FW131" si="1219">IF(ISNUMBER(SEARCH("*female*",GB108)),"female",IF(ISNUMBER(SEARCH("*male*",GB108)),"male",""))</f>
        <v/>
      </c>
      <c r="FX108" s="105" t="str">
        <f t="shared" ref="FX108:FX131" si="1220">IF(GB108="","",IF(ISERROR(MID(GB108,FIND("male,",GB108)+6,(FIND(")",GB108)-(FIND("male,",GB108)+6))))=TRUE,"missing/error",MID(GB108,FIND("male,",GB108)+6,(FIND(")",GB108)-(FIND("male,",GB108)+6)))))</f>
        <v/>
      </c>
      <c r="FY108" s="106" t="str">
        <f t="shared" ref="FY108:FY131" si="1221">IF(FU108="","",(MID(FU108,(SEARCH("^^",SUBSTITUTE(FU108," ","^^",LEN(FU108)-LEN(SUBSTITUTE(FU108," ","")))))+1,99)&amp;"_"&amp;LEFT(FU108,FIND(" ",FU108)-1)&amp;"_"&amp;FV108))</f>
        <v/>
      </c>
      <c r="GA108" s="3"/>
      <c r="GC108" s="99" t="str">
        <f t="shared" ref="GC108:GC131" si="1222">IF(GG108="","",GC$3)</f>
        <v/>
      </c>
      <c r="GD108" s="100" t="str">
        <f t="shared" ref="GD108:GD131" si="1223">IF(GG108="","",GC$1)</f>
        <v/>
      </c>
      <c r="GE108" s="101" t="str">
        <f t="shared" ref="GE108:GE131" si="1224">IF(GG108="","",GC$2)</f>
        <v/>
      </c>
      <c r="GF108" s="101" t="str">
        <f t="shared" ref="GF108:GF131" si="1225">IF(GG108="","",GC$3)</f>
        <v/>
      </c>
      <c r="GG108" s="102" t="str">
        <f t="shared" ref="GG108:GG131" si="1226">IF(GN108="","",IF(ISNUMBER(SEARCH(":",GN108)),MID(GN108,FIND(":",GN108)+2,FIND("(",GN108)-FIND(":",GN108)-3),LEFT(GN108,FIND("(",GN108)-2)))</f>
        <v/>
      </c>
      <c r="GH108" s="103" t="str">
        <f t="shared" ref="GH108:GH131" si="1227">IF(GN108="","",MID(GN108,FIND("(",GN108)+1,4))</f>
        <v/>
      </c>
      <c r="GI108" s="104" t="str">
        <f t="shared" ref="GI108:GI131" si="1228">IF(ISNUMBER(SEARCH("*female*",GN108)),"female",IF(ISNUMBER(SEARCH("*male*",GN108)),"male",""))</f>
        <v/>
      </c>
      <c r="GJ108" s="105" t="str">
        <f t="shared" ref="GJ108:GJ131" si="1229">IF(GN108="","",IF(ISERROR(MID(GN108,FIND("male,",GN108)+6,(FIND(")",GN108)-(FIND("male,",GN108)+6))))=TRUE,"missing/error",MID(GN108,FIND("male,",GN108)+6,(FIND(")",GN108)-(FIND("male,",GN108)+6)))))</f>
        <v/>
      </c>
      <c r="GK108" s="106" t="str">
        <f t="shared" ref="GK108:GK131" si="1230">IF(GG108="","",(MID(GG108,(SEARCH("^^",SUBSTITUTE(GG108," ","^^",LEN(GG108)-LEN(SUBSTITUTE(GG108," ","")))))+1,99)&amp;"_"&amp;LEFT(GG108,FIND(" ",GG108)-1)&amp;"_"&amp;GH108))</f>
        <v/>
      </c>
      <c r="GM108" s="3"/>
      <c r="GO108" s="99" t="str">
        <f t="shared" ref="GO108:GO131" si="1231">IF(GS108="","",GO$3)</f>
        <v/>
      </c>
      <c r="GP108" s="100" t="str">
        <f t="shared" ref="GP108:GP131" si="1232">IF(GS108="","",GO$1)</f>
        <v/>
      </c>
      <c r="GQ108" s="101" t="str">
        <f t="shared" ref="GQ108:GQ131" si="1233">IF(GS108="","",GO$2)</f>
        <v/>
      </c>
      <c r="GR108" s="101" t="str">
        <f t="shared" ref="GR108:GR131" si="1234">IF(GS108="","",GO$3)</f>
        <v/>
      </c>
      <c r="GS108" s="102" t="str">
        <f t="shared" ref="GS108:GS131" si="1235">IF(GZ108="","",IF(ISNUMBER(SEARCH(":",GZ108)),MID(GZ108,FIND(":",GZ108)+2,FIND("(",GZ108)-FIND(":",GZ108)-3),LEFT(GZ108,FIND("(",GZ108)-2)))</f>
        <v/>
      </c>
      <c r="GT108" s="103" t="str">
        <f t="shared" ref="GT108:GT131" si="1236">IF(GZ108="","",MID(GZ108,FIND("(",GZ108)+1,4))</f>
        <v/>
      </c>
      <c r="GU108" s="104" t="str">
        <f t="shared" ref="GU108:GU131" si="1237">IF(ISNUMBER(SEARCH("*female*",GZ108)),"female",IF(ISNUMBER(SEARCH("*male*",GZ108)),"male",""))</f>
        <v/>
      </c>
      <c r="GV108" s="105" t="str">
        <f t="shared" ref="GV108:GV131" si="1238">IF(GZ108="","",IF(ISERROR(MID(GZ108,FIND("male,",GZ108)+6,(FIND(")",GZ108)-(FIND("male,",GZ108)+6))))=TRUE,"missing/error",MID(GZ108,FIND("male,",GZ108)+6,(FIND(")",GZ108)-(FIND("male,",GZ108)+6)))))</f>
        <v/>
      </c>
      <c r="GW108" s="106" t="str">
        <f t="shared" ref="GW108:GW131" si="1239">IF(GS108="","",(MID(GS108,(SEARCH("^^",SUBSTITUTE(GS108," ","^^",LEN(GS108)-LEN(SUBSTITUTE(GS108," ","")))))+1,99)&amp;"_"&amp;LEFT(GS108,FIND(" ",GS108)-1)&amp;"_"&amp;GT108))</f>
        <v/>
      </c>
      <c r="GY108" s="3"/>
      <c r="HA108" s="99" t="str">
        <f t="shared" ref="HA108:HA131" si="1240">IF(HE108="","",HA$3)</f>
        <v/>
      </c>
      <c r="HB108" s="100" t="str">
        <f t="shared" ref="HB108:HB131" si="1241">IF(HE108="","",HA$1)</f>
        <v/>
      </c>
      <c r="HC108" s="101" t="str">
        <f t="shared" ref="HC108:HC131" si="1242">IF(HE108="","",HA$2)</f>
        <v/>
      </c>
      <c r="HD108" s="101" t="str">
        <f t="shared" ref="HD108:HD131" si="1243">IF(HE108="","",HA$3)</f>
        <v/>
      </c>
      <c r="HE108" s="102" t="str">
        <f t="shared" ref="HE108:HE131" si="1244">IF(HL108="","",IF(ISNUMBER(SEARCH(":",HL108)),MID(HL108,FIND(":",HL108)+2,FIND("(",HL108)-FIND(":",HL108)-3),LEFT(HL108,FIND("(",HL108)-2)))</f>
        <v/>
      </c>
      <c r="HF108" s="103" t="str">
        <f t="shared" ref="HF108:HF131" si="1245">IF(HL108="","",MID(HL108,FIND("(",HL108)+1,4))</f>
        <v/>
      </c>
      <c r="HG108" s="104" t="str">
        <f t="shared" ref="HG108:HG131" si="1246">IF(ISNUMBER(SEARCH("*female*",HL108)),"female",IF(ISNUMBER(SEARCH("*male*",HL108)),"male",""))</f>
        <v/>
      </c>
      <c r="HH108" s="105" t="str">
        <f t="shared" ref="HH108:HH131" si="1247">IF(HL108="","",IF(ISERROR(MID(HL108,FIND("male,",HL108)+6,(FIND(")",HL108)-(FIND("male,",HL108)+6))))=TRUE,"missing/error",MID(HL108,FIND("male,",HL108)+6,(FIND(")",HL108)-(FIND("male,",HL108)+6)))))</f>
        <v/>
      </c>
      <c r="HI108" s="106" t="str">
        <f t="shared" ref="HI108:HI131" si="1248">IF(HE108="","",(MID(HE108,(SEARCH("^^",SUBSTITUTE(HE108," ","^^",LEN(HE108)-LEN(SUBSTITUTE(HE108," ","")))))+1,99)&amp;"_"&amp;LEFT(HE108,FIND(" ",HE108)-1)&amp;"_"&amp;HF108))</f>
        <v/>
      </c>
      <c r="HK108" s="3"/>
      <c r="HM108" s="99" t="str">
        <f t="shared" ref="HM108:HM131" si="1249">IF(HQ108="","",HM$3)</f>
        <v/>
      </c>
      <c r="HN108" s="100" t="str">
        <f t="shared" ref="HN108:HN131" si="1250">IF(HQ108="","",HM$1)</f>
        <v/>
      </c>
      <c r="HO108" s="101" t="str">
        <f t="shared" ref="HO108:HO131" si="1251">IF(HQ108="","",HM$2)</f>
        <v/>
      </c>
      <c r="HP108" s="101" t="str">
        <f t="shared" ref="HP108:HP131" si="1252">IF(HQ108="","",HM$3)</f>
        <v/>
      </c>
      <c r="HQ108" s="102" t="str">
        <f t="shared" ref="HQ108:HQ131" si="1253">IF(HX108="","",IF(ISNUMBER(SEARCH(":",HX108)),MID(HX108,FIND(":",HX108)+2,FIND("(",HX108)-FIND(":",HX108)-3),LEFT(HX108,FIND("(",HX108)-2)))</f>
        <v/>
      </c>
      <c r="HR108" s="103" t="str">
        <f t="shared" ref="HR108:HR131" si="1254">IF(HX108="","",MID(HX108,FIND("(",HX108)+1,4))</f>
        <v/>
      </c>
      <c r="HS108" s="104" t="str">
        <f t="shared" ref="HS108:HS131" si="1255">IF(ISNUMBER(SEARCH("*female*",HX108)),"female",IF(ISNUMBER(SEARCH("*male*",HX108)),"male",""))</f>
        <v/>
      </c>
      <c r="HT108" s="105" t="str">
        <f t="shared" ref="HT108:HT131" si="1256">IF(HX108="","",IF(ISERROR(MID(HX108,FIND("male,",HX108)+6,(FIND(")",HX108)-(FIND("male,",HX108)+6))))=TRUE,"missing/error",MID(HX108,FIND("male,",HX108)+6,(FIND(")",HX108)-(FIND("male,",HX108)+6)))))</f>
        <v/>
      </c>
      <c r="HU108" s="106" t="str">
        <f t="shared" ref="HU108:HU131" si="1257">IF(HQ108="","",(MID(HQ108,(SEARCH("^^",SUBSTITUTE(HQ108," ","^^",LEN(HQ108)-LEN(SUBSTITUTE(HQ108," ","")))))+1,99)&amp;"_"&amp;LEFT(HQ108,FIND(" ",HQ108)-1)&amp;"_"&amp;HR108))</f>
        <v/>
      </c>
      <c r="HW108" s="3"/>
      <c r="HY108" s="99" t="str">
        <f t="shared" ref="HY108:HY131" si="1258">IF(IC108="","",HY$3)</f>
        <v/>
      </c>
      <c r="HZ108" s="100" t="str">
        <f t="shared" ref="HZ108:HZ131" si="1259">IF(IC108="","",HY$1)</f>
        <v/>
      </c>
      <c r="IA108" s="101" t="str">
        <f t="shared" ref="IA108:IA131" si="1260">IF(IC108="","",HY$2)</f>
        <v/>
      </c>
      <c r="IB108" s="101" t="str">
        <f t="shared" ref="IB108:IB131" si="1261">IF(IC108="","",HY$3)</f>
        <v/>
      </c>
      <c r="IC108" s="102" t="str">
        <f t="shared" ref="IC108:IC131" si="1262">IF(IJ108="","",IF(ISNUMBER(SEARCH(":",IJ108)),MID(IJ108,FIND(":",IJ108)+2,FIND("(",IJ108)-FIND(":",IJ108)-3),LEFT(IJ108,FIND("(",IJ108)-2)))</f>
        <v/>
      </c>
      <c r="ID108" s="103" t="str">
        <f t="shared" ref="ID108:ID131" si="1263">IF(IJ108="","",MID(IJ108,FIND("(",IJ108)+1,4))</f>
        <v/>
      </c>
      <c r="IE108" s="104" t="str">
        <f t="shared" ref="IE108:IE131" si="1264">IF(ISNUMBER(SEARCH("*female*",IJ108)),"female",IF(ISNUMBER(SEARCH("*male*",IJ108)),"male",""))</f>
        <v/>
      </c>
      <c r="IF108" s="105" t="str">
        <f t="shared" ref="IF108:IF131" si="1265">IF(IJ108="","",IF(ISERROR(MID(IJ108,FIND("male,",IJ108)+6,(FIND(")",IJ108)-(FIND("male,",IJ108)+6))))=TRUE,"missing/error",MID(IJ108,FIND("male,",IJ108)+6,(FIND(")",IJ108)-(FIND("male,",IJ108)+6)))))</f>
        <v/>
      </c>
      <c r="IG108" s="106" t="str">
        <f t="shared" ref="IG108:IG131" si="1266">IF(IC108="","",(MID(IC108,(SEARCH("^^",SUBSTITUTE(IC108," ","^^",LEN(IC108)-LEN(SUBSTITUTE(IC108," ","")))))+1,99)&amp;"_"&amp;LEFT(IC108,FIND(" ",IC108)-1)&amp;"_"&amp;ID108))</f>
        <v/>
      </c>
      <c r="II108" s="3"/>
      <c r="IK108" s="99" t="str">
        <f t="shared" ref="IK108:IK131" si="1267">IF(IO108="","",IK$3)</f>
        <v/>
      </c>
      <c r="IL108" s="100" t="str">
        <f t="shared" ref="IL108:IL131" si="1268">IF(IO108="","",IK$1)</f>
        <v/>
      </c>
      <c r="IM108" s="101" t="str">
        <f t="shared" ref="IM108:IM131" si="1269">IF(IO108="","",IK$2)</f>
        <v/>
      </c>
      <c r="IN108" s="101" t="str">
        <f t="shared" ref="IN108:IN131" si="1270">IF(IO108="","",IK$3)</f>
        <v/>
      </c>
      <c r="IO108" s="102" t="str">
        <f t="shared" ref="IO108:IO131" si="1271">IF(IV108="","",IF(ISNUMBER(SEARCH(":",IV108)),MID(IV108,FIND(":",IV108)+2,FIND("(",IV108)-FIND(":",IV108)-3),LEFT(IV108,FIND("(",IV108)-2)))</f>
        <v/>
      </c>
      <c r="IP108" s="103" t="str">
        <f t="shared" ref="IP108:IP131" si="1272">IF(IV108="","",MID(IV108,FIND("(",IV108)+1,4))</f>
        <v/>
      </c>
      <c r="IQ108" s="104" t="str">
        <f t="shared" ref="IQ108:IQ131" si="1273">IF(ISNUMBER(SEARCH("*female*",IV108)),"female",IF(ISNUMBER(SEARCH("*male*",IV108)),"male",""))</f>
        <v/>
      </c>
      <c r="IR108" s="105" t="str">
        <f t="shared" ref="IR108:IR131" si="1274">IF(IV108="","",IF(ISERROR(MID(IV108,FIND("male,",IV108)+6,(FIND(")",IV108)-(FIND("male,",IV108)+6))))=TRUE,"missing/error",MID(IV108,FIND("male,",IV108)+6,(FIND(")",IV108)-(FIND("male,",IV108)+6)))))</f>
        <v/>
      </c>
      <c r="IS108" s="106" t="str">
        <f t="shared" ref="IS108:IS131" si="1275">IF(IO108="","",(MID(IO108,(SEARCH("^^",SUBSTITUTE(IO108," ","^^",LEN(IO108)-LEN(SUBSTITUTE(IO108," ","")))))+1,99)&amp;"_"&amp;LEFT(IO108,FIND(" ",IO108)-1)&amp;"_"&amp;IP108))</f>
        <v/>
      </c>
      <c r="IU108" s="3"/>
      <c r="IW108" s="99" t="str">
        <f t="shared" ref="IW108:IW131" si="1276">IF(JA108="","",IW$3)</f>
        <v/>
      </c>
      <c r="IX108" s="100" t="str">
        <f t="shared" ref="IX108:IX131" si="1277">IF(JA108="","",IW$1)</f>
        <v/>
      </c>
      <c r="IY108" s="101" t="str">
        <f t="shared" ref="IY108:IY131" si="1278">IF(JA108="","",IW$2)</f>
        <v/>
      </c>
      <c r="IZ108" s="101" t="str">
        <f t="shared" ref="IZ108:IZ131" si="1279">IF(JA108="","",IW$3)</f>
        <v/>
      </c>
      <c r="JA108" s="102" t="str">
        <f t="shared" ref="JA108:JA131" si="1280">IF(JH108="","",IF(ISNUMBER(SEARCH(":",JH108)),MID(JH108,FIND(":",JH108)+2,FIND("(",JH108)-FIND(":",JH108)-3),LEFT(JH108,FIND("(",JH108)-2)))</f>
        <v/>
      </c>
      <c r="JB108" s="103" t="str">
        <f t="shared" ref="JB108:JB131" si="1281">IF(JH108="","",MID(JH108,FIND("(",JH108)+1,4))</f>
        <v/>
      </c>
      <c r="JC108" s="104" t="str">
        <f t="shared" ref="JC108:JC131" si="1282">IF(ISNUMBER(SEARCH("*female*",JH108)),"female",IF(ISNUMBER(SEARCH("*male*",JH108)),"male",""))</f>
        <v/>
      </c>
      <c r="JD108" s="105" t="str">
        <f t="shared" ref="JD108:JD131" si="1283">IF(JH108="","",IF(ISERROR(MID(JH108,FIND("male,",JH108)+6,(FIND(")",JH108)-(FIND("male,",JH108)+6))))=TRUE,"missing/error",MID(JH108,FIND("male,",JH108)+6,(FIND(")",JH108)-(FIND("male,",JH108)+6)))))</f>
        <v/>
      </c>
      <c r="JE108" s="106" t="str">
        <f t="shared" ref="JE108:JE131" si="1284">IF(JA108="","",(MID(JA108,(SEARCH("^^",SUBSTITUTE(JA108," ","^^",LEN(JA108)-LEN(SUBSTITUTE(JA108," ","")))))+1,99)&amp;"_"&amp;LEFT(JA108,FIND(" ",JA108)-1)&amp;"_"&amp;JB108))</f>
        <v/>
      </c>
      <c r="JG108" s="3"/>
      <c r="JI108" s="99" t="str">
        <f t="shared" ref="JI108:JI131" si="1285">IF(JM108="","",JI$3)</f>
        <v/>
      </c>
      <c r="JJ108" s="100" t="str">
        <f t="shared" ref="JJ108:JJ131" si="1286">IF(JM108="","",JI$1)</f>
        <v/>
      </c>
      <c r="JK108" s="101" t="str">
        <f t="shared" ref="JK108:JK131" si="1287">IF(JM108="","",JI$2)</f>
        <v/>
      </c>
      <c r="JL108" s="101" t="str">
        <f t="shared" ref="JL108:JL131" si="1288">IF(JM108="","",JI$3)</f>
        <v/>
      </c>
      <c r="JM108" s="102" t="str">
        <f t="shared" ref="JM108:JM131" si="1289">IF(JT108="","",IF(ISNUMBER(SEARCH(":",JT108)),MID(JT108,FIND(":",JT108)+2,FIND("(",JT108)-FIND(":",JT108)-3),LEFT(JT108,FIND("(",JT108)-2)))</f>
        <v/>
      </c>
      <c r="JN108" s="103" t="str">
        <f t="shared" ref="JN108:JN131" si="1290">IF(JT108="","",MID(JT108,FIND("(",JT108)+1,4))</f>
        <v/>
      </c>
      <c r="JO108" s="104" t="str">
        <f t="shared" ref="JO108:JO131" si="1291">IF(ISNUMBER(SEARCH("*female*",JT108)),"female",IF(ISNUMBER(SEARCH("*male*",JT108)),"male",""))</f>
        <v/>
      </c>
      <c r="JP108" s="105" t="str">
        <f t="shared" ref="JP108:JP131" si="1292">IF(JT108="","",IF(ISERROR(MID(JT108,FIND("male,",JT108)+6,(FIND(")",JT108)-(FIND("male,",JT108)+6))))=TRUE,"missing/error",MID(JT108,FIND("male,",JT108)+6,(FIND(")",JT108)-(FIND("male,",JT108)+6)))))</f>
        <v/>
      </c>
      <c r="JQ108" s="106" t="str">
        <f t="shared" ref="JQ108:JQ131" si="1293">IF(JM108="","",(MID(JM108,(SEARCH("^^",SUBSTITUTE(JM108," ","^^",LEN(JM108)-LEN(SUBSTITUTE(JM108," ","")))))+1,99)&amp;"_"&amp;LEFT(JM108,FIND(" ",JM108)-1)&amp;"_"&amp;JN108))</f>
        <v/>
      </c>
      <c r="JS108" s="3"/>
      <c r="JU108" s="99" t="str">
        <f t="shared" ref="JU108:JU131" si="1294">IF(JY108="","",JU$3)</f>
        <v/>
      </c>
      <c r="JV108" s="100" t="str">
        <f t="shared" ref="JV108:JV131" si="1295">IF(JY108="","",JU$1)</f>
        <v/>
      </c>
      <c r="JW108" s="101" t="str">
        <f t="shared" ref="JW108:JW131" si="1296">IF(JY108="","",JU$2)</f>
        <v/>
      </c>
      <c r="JX108" s="101" t="str">
        <f t="shared" ref="JX108:JX131" si="1297">IF(JY108="","",JU$3)</f>
        <v/>
      </c>
      <c r="JY108" s="102" t="str">
        <f t="shared" ref="JY108:JY131" si="1298">IF(KF108="","",IF(ISNUMBER(SEARCH(":",KF108)),MID(KF108,FIND(":",KF108)+2,FIND("(",KF108)-FIND(":",KF108)-3),LEFT(KF108,FIND("(",KF108)-2)))</f>
        <v/>
      </c>
      <c r="JZ108" s="103" t="str">
        <f t="shared" ref="JZ108:JZ131" si="1299">IF(KF108="","",MID(KF108,FIND("(",KF108)+1,4))</f>
        <v/>
      </c>
      <c r="KA108" s="104" t="str">
        <f t="shared" ref="KA108:KA131" si="1300">IF(ISNUMBER(SEARCH("*female*",KF108)),"female",IF(ISNUMBER(SEARCH("*male*",KF108)),"male",""))</f>
        <v/>
      </c>
      <c r="KB108" s="105" t="str">
        <f t="shared" ref="KB108:KB131" si="1301">IF(KF108="","",IF(ISERROR(MID(KF108,FIND("male,",KF108)+6,(FIND(")",KF108)-(FIND("male,",KF108)+6))))=TRUE,"missing/error",MID(KF108,FIND("male,",KF108)+6,(FIND(")",KF108)-(FIND("male,",KF108)+6)))))</f>
        <v/>
      </c>
      <c r="KC108" s="106" t="str">
        <f t="shared" ref="KC108:KC131" si="1302">IF(JY108="","",(MID(JY108,(SEARCH("^^",SUBSTITUTE(JY108," ","^^",LEN(JY108)-LEN(SUBSTITUTE(JY108," ","")))))+1,99)&amp;"_"&amp;LEFT(JY108,FIND(" ",JY108)-1)&amp;"_"&amp;JZ108))</f>
        <v/>
      </c>
      <c r="KE108" s="3"/>
    </row>
    <row r="109" spans="1:292" ht="13.5" customHeight="1" x14ac:dyDescent="0.25">
      <c r="A109" s="16"/>
      <c r="E109" s="99" t="str">
        <f t="shared" si="1092"/>
        <v/>
      </c>
      <c r="F109" s="100" t="str">
        <f t="shared" si="1093"/>
        <v/>
      </c>
      <c r="G109" s="101" t="str">
        <f t="shared" si="1094"/>
        <v/>
      </c>
      <c r="H109" s="101" t="str">
        <f t="shared" si="1095"/>
        <v/>
      </c>
      <c r="I109" s="102" t="str">
        <f t="shared" si="1096"/>
        <v/>
      </c>
      <c r="J109" s="103" t="str">
        <f t="shared" si="1097"/>
        <v/>
      </c>
      <c r="K109" s="104" t="str">
        <f t="shared" si="1098"/>
        <v/>
      </c>
      <c r="L109" s="105" t="str">
        <f t="shared" si="1099"/>
        <v/>
      </c>
      <c r="M109" s="106" t="str">
        <f t="shared" si="1100"/>
        <v/>
      </c>
      <c r="O109" s="3"/>
      <c r="Q109" s="99" t="str">
        <f t="shared" si="1101"/>
        <v/>
      </c>
      <c r="R109" s="100" t="str">
        <f t="shared" si="1102"/>
        <v/>
      </c>
      <c r="S109" s="101" t="str">
        <f t="shared" si="1103"/>
        <v/>
      </c>
      <c r="T109" s="101" t="str">
        <f t="shared" si="1104"/>
        <v/>
      </c>
      <c r="U109" s="102" t="str">
        <f t="shared" si="1105"/>
        <v/>
      </c>
      <c r="V109" s="103" t="str">
        <f t="shared" si="1106"/>
        <v/>
      </c>
      <c r="W109" s="104" t="str">
        <f t="shared" si="1107"/>
        <v/>
      </c>
      <c r="X109" s="105" t="str">
        <f t="shared" si="1108"/>
        <v/>
      </c>
      <c r="Y109" s="106" t="str">
        <f t="shared" si="1109"/>
        <v/>
      </c>
      <c r="AA109" s="3"/>
      <c r="AC109" s="99" t="str">
        <f t="shared" si="1110"/>
        <v/>
      </c>
      <c r="AD109" s="100" t="str">
        <f t="shared" si="1111"/>
        <v/>
      </c>
      <c r="AE109" s="101" t="str">
        <f t="shared" si="1112"/>
        <v/>
      </c>
      <c r="AF109" s="101" t="str">
        <f t="shared" si="1113"/>
        <v/>
      </c>
      <c r="AG109" s="102" t="str">
        <f t="shared" si="1114"/>
        <v/>
      </c>
      <c r="AH109" s="103" t="str">
        <f t="shared" si="1115"/>
        <v/>
      </c>
      <c r="AI109" s="104" t="str">
        <f t="shared" si="1116"/>
        <v/>
      </c>
      <c r="AJ109" s="105" t="str">
        <f t="shared" si="905"/>
        <v/>
      </c>
      <c r="AK109" s="106" t="str">
        <f t="shared" si="1117"/>
        <v/>
      </c>
      <c r="AM109" s="3"/>
      <c r="AO109" s="99"/>
      <c r="AP109" s="100" t="str">
        <f t="shared" si="1118"/>
        <v/>
      </c>
      <c r="AQ109" s="101" t="str">
        <f>IF(AS109="","",#REF!)</f>
        <v/>
      </c>
      <c r="AR109" s="101" t="str">
        <f t="shared" ref="AR109:AR131" si="1303">IF(AS109="","",AO$2)</f>
        <v/>
      </c>
      <c r="AS109" s="102" t="str">
        <f t="shared" si="1119"/>
        <v/>
      </c>
      <c r="AT109" s="103" t="str">
        <f t="shared" si="1120"/>
        <v/>
      </c>
      <c r="AU109" s="104" t="str">
        <f t="shared" si="1121"/>
        <v/>
      </c>
      <c r="AV109" s="105" t="str">
        <f t="shared" si="1122"/>
        <v/>
      </c>
      <c r="AW109" s="106" t="str">
        <f t="shared" si="1123"/>
        <v/>
      </c>
      <c r="AY109" s="3"/>
      <c r="BA109" s="99" t="str">
        <f t="shared" si="1124"/>
        <v/>
      </c>
      <c r="BB109" s="100" t="str">
        <f t="shared" si="1125"/>
        <v/>
      </c>
      <c r="BC109" s="101" t="str">
        <f t="shared" si="1126"/>
        <v/>
      </c>
      <c r="BD109" s="101" t="str">
        <f t="shared" si="1127"/>
        <v/>
      </c>
      <c r="BE109" s="102" t="str">
        <f t="shared" si="1128"/>
        <v/>
      </c>
      <c r="BF109" s="103" t="str">
        <f t="shared" si="1129"/>
        <v/>
      </c>
      <c r="BG109" s="104" t="str">
        <f t="shared" si="1130"/>
        <v/>
      </c>
      <c r="BH109" s="105" t="str">
        <f t="shared" si="1131"/>
        <v/>
      </c>
      <c r="BI109" s="106" t="str">
        <f t="shared" si="1132"/>
        <v/>
      </c>
      <c r="BK109" s="3"/>
      <c r="BM109" s="99" t="str">
        <f t="shared" si="1133"/>
        <v/>
      </c>
      <c r="BN109" s="100" t="str">
        <f t="shared" si="1134"/>
        <v/>
      </c>
      <c r="BO109" s="101" t="str">
        <f t="shared" si="1135"/>
        <v/>
      </c>
      <c r="BP109" s="101" t="str">
        <f t="shared" si="1136"/>
        <v/>
      </c>
      <c r="BQ109" s="102" t="str">
        <f t="shared" si="1137"/>
        <v/>
      </c>
      <c r="BR109" s="103" t="str">
        <f t="shared" si="1138"/>
        <v/>
      </c>
      <c r="BS109" s="104" t="str">
        <f t="shared" si="1139"/>
        <v/>
      </c>
      <c r="BT109" s="105" t="str">
        <f t="shared" si="1140"/>
        <v/>
      </c>
      <c r="BU109" s="106" t="str">
        <f t="shared" si="1141"/>
        <v/>
      </c>
      <c r="BW109" s="3"/>
      <c r="BY109" s="99" t="str">
        <f t="shared" si="1142"/>
        <v/>
      </c>
      <c r="BZ109" s="100" t="str">
        <f t="shared" si="1143"/>
        <v/>
      </c>
      <c r="CA109" s="101" t="str">
        <f t="shared" si="1144"/>
        <v/>
      </c>
      <c r="CB109" s="101" t="str">
        <f t="shared" si="1145"/>
        <v/>
      </c>
      <c r="CC109" s="102" t="str">
        <f t="shared" si="1146"/>
        <v/>
      </c>
      <c r="CD109" s="103" t="str">
        <f t="shared" si="1147"/>
        <v/>
      </c>
      <c r="CE109" s="104" t="str">
        <f t="shared" si="1148"/>
        <v/>
      </c>
      <c r="CF109" s="105" t="str">
        <f t="shared" si="1149"/>
        <v/>
      </c>
      <c r="CG109" s="106" t="str">
        <f t="shared" si="1150"/>
        <v/>
      </c>
      <c r="CI109" s="3"/>
      <c r="CK109" s="99" t="str">
        <f t="shared" si="1151"/>
        <v/>
      </c>
      <c r="CL109" s="100" t="str">
        <f t="shared" si="1152"/>
        <v/>
      </c>
      <c r="CM109" s="101" t="str">
        <f t="shared" si="1153"/>
        <v/>
      </c>
      <c r="CN109" s="101" t="str">
        <f t="shared" si="1154"/>
        <v/>
      </c>
      <c r="CO109" s="102" t="str">
        <f t="shared" si="1155"/>
        <v/>
      </c>
      <c r="CP109" s="103" t="str">
        <f t="shared" si="1156"/>
        <v/>
      </c>
      <c r="CQ109" s="104" t="str">
        <f t="shared" si="1157"/>
        <v/>
      </c>
      <c r="CR109" s="105" t="str">
        <f t="shared" si="1158"/>
        <v/>
      </c>
      <c r="CS109" s="106" t="str">
        <f t="shared" si="1159"/>
        <v/>
      </c>
      <c r="CU109" s="3"/>
      <c r="CW109" s="99" t="str">
        <f t="shared" si="1160"/>
        <v/>
      </c>
      <c r="CX109" s="100" t="str">
        <f t="shared" si="1161"/>
        <v/>
      </c>
      <c r="CY109" s="101" t="str">
        <f t="shared" si="1162"/>
        <v/>
      </c>
      <c r="CZ109" s="101" t="str">
        <f t="shared" si="1163"/>
        <v/>
      </c>
      <c r="DA109" s="102" t="str">
        <f t="shared" si="1164"/>
        <v/>
      </c>
      <c r="DB109" s="103" t="str">
        <f t="shared" si="1165"/>
        <v/>
      </c>
      <c r="DC109" s="104" t="str">
        <f t="shared" si="1166"/>
        <v/>
      </c>
      <c r="DD109" s="105" t="str">
        <f t="shared" si="1167"/>
        <v/>
      </c>
      <c r="DE109" s="106" t="str">
        <f t="shared" si="1168"/>
        <v/>
      </c>
      <c r="DG109" s="3"/>
      <c r="DI109" s="99" t="str">
        <f t="shared" si="1169"/>
        <v/>
      </c>
      <c r="DJ109" s="100" t="str">
        <f t="shared" si="1170"/>
        <v/>
      </c>
      <c r="DK109" s="101" t="str">
        <f t="shared" si="1171"/>
        <v/>
      </c>
      <c r="DL109" s="101" t="str">
        <f t="shared" si="1172"/>
        <v/>
      </c>
      <c r="DM109" s="102" t="str">
        <f t="shared" si="1173"/>
        <v/>
      </c>
      <c r="DN109" s="103" t="str">
        <f t="shared" si="1174"/>
        <v/>
      </c>
      <c r="DO109" s="104" t="str">
        <f t="shared" si="1175"/>
        <v/>
      </c>
      <c r="DP109" s="105" t="str">
        <f t="shared" si="1176"/>
        <v/>
      </c>
      <c r="DQ109" s="106" t="str">
        <f t="shared" si="1177"/>
        <v/>
      </c>
      <c r="DS109" s="3"/>
      <c r="DU109" s="99" t="str">
        <f t="shared" si="1178"/>
        <v/>
      </c>
      <c r="DV109" s="100" t="str">
        <f t="shared" si="1179"/>
        <v/>
      </c>
      <c r="DW109" s="101" t="str">
        <f t="shared" si="1180"/>
        <v/>
      </c>
      <c r="DX109" s="101" t="str">
        <f t="shared" si="1181"/>
        <v/>
      </c>
      <c r="DY109" s="102" t="str">
        <f t="shared" si="1182"/>
        <v/>
      </c>
      <c r="DZ109" s="103" t="str">
        <f t="shared" si="1183"/>
        <v/>
      </c>
      <c r="EA109" s="104" t="str">
        <f t="shared" si="1184"/>
        <v/>
      </c>
      <c r="EB109" s="105" t="str">
        <f t="shared" si="1185"/>
        <v/>
      </c>
      <c r="EC109" s="106" t="str">
        <f t="shared" si="1186"/>
        <v/>
      </c>
      <c r="EE109" s="3"/>
      <c r="EG109" s="99" t="str">
        <f t="shared" si="1187"/>
        <v/>
      </c>
      <c r="EH109" s="100" t="str">
        <f t="shared" si="1188"/>
        <v/>
      </c>
      <c r="EI109" s="101" t="str">
        <f t="shared" si="1189"/>
        <v/>
      </c>
      <c r="EJ109" s="101" t="str">
        <f t="shared" si="1190"/>
        <v/>
      </c>
      <c r="EK109" s="102" t="str">
        <f t="shared" si="1191"/>
        <v/>
      </c>
      <c r="EL109" s="103" t="str">
        <f t="shared" si="1192"/>
        <v/>
      </c>
      <c r="EM109" s="104" t="str">
        <f t="shared" si="1193"/>
        <v/>
      </c>
      <c r="EN109" s="105" t="str">
        <f t="shared" si="1194"/>
        <v/>
      </c>
      <c r="EO109" s="106" t="str">
        <f t="shared" si="1195"/>
        <v/>
      </c>
      <c r="EQ109" s="3"/>
      <c r="ES109" s="99" t="str">
        <f t="shared" si="1196"/>
        <v/>
      </c>
      <c r="ET109" s="100" t="str">
        <f t="shared" si="1197"/>
        <v/>
      </c>
      <c r="EU109" s="101" t="str">
        <f t="shared" si="1198"/>
        <v/>
      </c>
      <c r="EV109" s="101" t="str">
        <f t="shared" si="1199"/>
        <v/>
      </c>
      <c r="EW109" s="102" t="str">
        <f t="shared" si="1200"/>
        <v/>
      </c>
      <c r="EX109" s="103" t="str">
        <f t="shared" si="1201"/>
        <v/>
      </c>
      <c r="EY109" s="104" t="str">
        <f t="shared" si="1202"/>
        <v/>
      </c>
      <c r="EZ109" s="105" t="str">
        <f t="shared" si="1203"/>
        <v/>
      </c>
      <c r="FA109" s="106" t="str">
        <f t="shared" si="1204"/>
        <v/>
      </c>
      <c r="FC109" s="3"/>
      <c r="FE109" s="99" t="str">
        <f t="shared" si="1205"/>
        <v/>
      </c>
      <c r="FF109" s="100" t="str">
        <f t="shared" si="1206"/>
        <v/>
      </c>
      <c r="FG109" s="101" t="str">
        <f t="shared" si="1207"/>
        <v/>
      </c>
      <c r="FH109" s="101" t="str">
        <f t="shared" si="1208"/>
        <v/>
      </c>
      <c r="FI109" s="102" t="str">
        <f t="shared" si="1209"/>
        <v/>
      </c>
      <c r="FJ109" s="103" t="str">
        <f t="shared" si="1210"/>
        <v/>
      </c>
      <c r="FK109" s="104" t="str">
        <f t="shared" si="1211"/>
        <v/>
      </c>
      <c r="FL109" s="105" t="str">
        <f t="shared" si="1212"/>
        <v/>
      </c>
      <c r="FM109" s="106" t="str">
        <f t="shared" si="1213"/>
        <v/>
      </c>
      <c r="FO109" s="3"/>
      <c r="FQ109" s="99" t="str">
        <f>IF(FU109="","",#REF!)</f>
        <v/>
      </c>
      <c r="FR109" s="100" t="str">
        <f t="shared" si="1214"/>
        <v/>
      </c>
      <c r="FS109" s="101" t="str">
        <f t="shared" si="1215"/>
        <v/>
      </c>
      <c r="FT109" s="101" t="str">
        <f t="shared" si="1216"/>
        <v/>
      </c>
      <c r="FU109" s="102" t="str">
        <f t="shared" si="1217"/>
        <v/>
      </c>
      <c r="FV109" s="103" t="str">
        <f t="shared" si="1218"/>
        <v/>
      </c>
      <c r="FW109" s="104" t="str">
        <f t="shared" si="1219"/>
        <v/>
      </c>
      <c r="FX109" s="105" t="str">
        <f t="shared" si="1220"/>
        <v/>
      </c>
      <c r="FY109" s="106" t="str">
        <f t="shared" si="1221"/>
        <v/>
      </c>
      <c r="GA109" s="3"/>
      <c r="GC109" s="99" t="str">
        <f t="shared" si="1222"/>
        <v/>
      </c>
      <c r="GD109" s="100" t="str">
        <f t="shared" si="1223"/>
        <v/>
      </c>
      <c r="GE109" s="101" t="str">
        <f t="shared" si="1224"/>
        <v/>
      </c>
      <c r="GF109" s="101" t="str">
        <f t="shared" si="1225"/>
        <v/>
      </c>
      <c r="GG109" s="102" t="str">
        <f t="shared" si="1226"/>
        <v/>
      </c>
      <c r="GH109" s="103" t="str">
        <f t="shared" si="1227"/>
        <v/>
      </c>
      <c r="GI109" s="104" t="str">
        <f t="shared" si="1228"/>
        <v/>
      </c>
      <c r="GJ109" s="105" t="str">
        <f t="shared" si="1229"/>
        <v/>
      </c>
      <c r="GK109" s="106" t="str">
        <f t="shared" si="1230"/>
        <v/>
      </c>
      <c r="GM109" s="3"/>
      <c r="GO109" s="99" t="str">
        <f t="shared" si="1231"/>
        <v/>
      </c>
      <c r="GP109" s="100" t="str">
        <f t="shared" si="1232"/>
        <v/>
      </c>
      <c r="GQ109" s="101" t="str">
        <f t="shared" si="1233"/>
        <v/>
      </c>
      <c r="GR109" s="101" t="str">
        <f t="shared" si="1234"/>
        <v/>
      </c>
      <c r="GS109" s="102" t="str">
        <f t="shared" si="1235"/>
        <v/>
      </c>
      <c r="GT109" s="103" t="str">
        <f t="shared" si="1236"/>
        <v/>
      </c>
      <c r="GU109" s="104" t="str">
        <f t="shared" si="1237"/>
        <v/>
      </c>
      <c r="GV109" s="105" t="str">
        <f t="shared" si="1238"/>
        <v/>
      </c>
      <c r="GW109" s="106" t="str">
        <f t="shared" si="1239"/>
        <v/>
      </c>
      <c r="GY109" s="3"/>
      <c r="HA109" s="99" t="str">
        <f t="shared" si="1240"/>
        <v/>
      </c>
      <c r="HB109" s="100" t="str">
        <f t="shared" si="1241"/>
        <v/>
      </c>
      <c r="HC109" s="101" t="str">
        <f t="shared" si="1242"/>
        <v/>
      </c>
      <c r="HD109" s="101" t="str">
        <f t="shared" si="1243"/>
        <v/>
      </c>
      <c r="HE109" s="102" t="str">
        <f t="shared" si="1244"/>
        <v/>
      </c>
      <c r="HF109" s="103" t="str">
        <f t="shared" si="1245"/>
        <v/>
      </c>
      <c r="HG109" s="104" t="str">
        <f t="shared" si="1246"/>
        <v/>
      </c>
      <c r="HH109" s="105" t="str">
        <f t="shared" si="1247"/>
        <v/>
      </c>
      <c r="HI109" s="106" t="str">
        <f t="shared" si="1248"/>
        <v/>
      </c>
      <c r="HK109" s="3"/>
      <c r="HM109" s="99" t="str">
        <f t="shared" si="1249"/>
        <v/>
      </c>
      <c r="HN109" s="100" t="str">
        <f t="shared" si="1250"/>
        <v/>
      </c>
      <c r="HO109" s="101" t="str">
        <f t="shared" si="1251"/>
        <v/>
      </c>
      <c r="HP109" s="101" t="str">
        <f t="shared" si="1252"/>
        <v/>
      </c>
      <c r="HQ109" s="102" t="str">
        <f t="shared" si="1253"/>
        <v/>
      </c>
      <c r="HR109" s="103" t="str">
        <f t="shared" si="1254"/>
        <v/>
      </c>
      <c r="HS109" s="104" t="str">
        <f t="shared" si="1255"/>
        <v/>
      </c>
      <c r="HT109" s="105" t="str">
        <f t="shared" si="1256"/>
        <v/>
      </c>
      <c r="HU109" s="106" t="str">
        <f t="shared" si="1257"/>
        <v/>
      </c>
      <c r="HW109" s="3"/>
      <c r="HY109" s="99" t="str">
        <f t="shared" si="1258"/>
        <v/>
      </c>
      <c r="HZ109" s="100" t="str">
        <f t="shared" si="1259"/>
        <v/>
      </c>
      <c r="IA109" s="101" t="str">
        <f t="shared" si="1260"/>
        <v/>
      </c>
      <c r="IB109" s="101" t="str">
        <f t="shared" si="1261"/>
        <v/>
      </c>
      <c r="IC109" s="102" t="str">
        <f t="shared" si="1262"/>
        <v/>
      </c>
      <c r="ID109" s="103" t="str">
        <f t="shared" si="1263"/>
        <v/>
      </c>
      <c r="IE109" s="104" t="str">
        <f t="shared" si="1264"/>
        <v/>
      </c>
      <c r="IF109" s="105" t="str">
        <f t="shared" si="1265"/>
        <v/>
      </c>
      <c r="IG109" s="106" t="str">
        <f t="shared" si="1266"/>
        <v/>
      </c>
      <c r="II109" s="3"/>
      <c r="IK109" s="99" t="str">
        <f t="shared" si="1267"/>
        <v/>
      </c>
      <c r="IL109" s="100" t="str">
        <f t="shared" si="1268"/>
        <v/>
      </c>
      <c r="IM109" s="101" t="str">
        <f t="shared" si="1269"/>
        <v/>
      </c>
      <c r="IN109" s="101" t="str">
        <f t="shared" si="1270"/>
        <v/>
      </c>
      <c r="IO109" s="102" t="str">
        <f t="shared" si="1271"/>
        <v/>
      </c>
      <c r="IP109" s="103" t="str">
        <f t="shared" si="1272"/>
        <v/>
      </c>
      <c r="IQ109" s="104" t="str">
        <f t="shared" si="1273"/>
        <v/>
      </c>
      <c r="IR109" s="105" t="str">
        <f t="shared" si="1274"/>
        <v/>
      </c>
      <c r="IS109" s="106" t="str">
        <f t="shared" si="1275"/>
        <v/>
      </c>
      <c r="IU109" s="3"/>
      <c r="IW109" s="99" t="str">
        <f t="shared" si="1276"/>
        <v/>
      </c>
      <c r="IX109" s="100" t="str">
        <f t="shared" si="1277"/>
        <v/>
      </c>
      <c r="IY109" s="101" t="str">
        <f t="shared" si="1278"/>
        <v/>
      </c>
      <c r="IZ109" s="101" t="str">
        <f t="shared" si="1279"/>
        <v/>
      </c>
      <c r="JA109" s="102" t="str">
        <f t="shared" si="1280"/>
        <v/>
      </c>
      <c r="JB109" s="103" t="str">
        <f t="shared" si="1281"/>
        <v/>
      </c>
      <c r="JC109" s="104" t="str">
        <f t="shared" si="1282"/>
        <v/>
      </c>
      <c r="JD109" s="105" t="str">
        <f t="shared" si="1283"/>
        <v/>
      </c>
      <c r="JE109" s="106" t="str">
        <f t="shared" si="1284"/>
        <v/>
      </c>
      <c r="JG109" s="3"/>
      <c r="JI109" s="99" t="str">
        <f t="shared" si="1285"/>
        <v/>
      </c>
      <c r="JJ109" s="100" t="str">
        <f t="shared" si="1286"/>
        <v/>
      </c>
      <c r="JK109" s="101" t="str">
        <f t="shared" si="1287"/>
        <v/>
      </c>
      <c r="JL109" s="101" t="str">
        <f t="shared" si="1288"/>
        <v/>
      </c>
      <c r="JM109" s="102" t="str">
        <f t="shared" si="1289"/>
        <v/>
      </c>
      <c r="JN109" s="103" t="str">
        <f t="shared" si="1290"/>
        <v/>
      </c>
      <c r="JO109" s="104" t="str">
        <f t="shared" si="1291"/>
        <v/>
      </c>
      <c r="JP109" s="105" t="str">
        <f t="shared" si="1292"/>
        <v/>
      </c>
      <c r="JQ109" s="106" t="str">
        <f t="shared" si="1293"/>
        <v/>
      </c>
      <c r="JS109" s="3"/>
      <c r="JU109" s="99" t="str">
        <f t="shared" si="1294"/>
        <v/>
      </c>
      <c r="JV109" s="100" t="str">
        <f t="shared" si="1295"/>
        <v/>
      </c>
      <c r="JW109" s="101" t="str">
        <f t="shared" si="1296"/>
        <v/>
      </c>
      <c r="JX109" s="101" t="str">
        <f t="shared" si="1297"/>
        <v/>
      </c>
      <c r="JY109" s="102" t="str">
        <f t="shared" si="1298"/>
        <v/>
      </c>
      <c r="JZ109" s="103" t="str">
        <f t="shared" si="1299"/>
        <v/>
      </c>
      <c r="KA109" s="104" t="str">
        <f t="shared" si="1300"/>
        <v/>
      </c>
      <c r="KB109" s="105" t="str">
        <f t="shared" si="1301"/>
        <v/>
      </c>
      <c r="KC109" s="106" t="str">
        <f t="shared" si="1302"/>
        <v/>
      </c>
      <c r="KE109" s="3"/>
    </row>
    <row r="110" spans="1:292" ht="13.5" customHeight="1" x14ac:dyDescent="0.25">
      <c r="A110" s="16"/>
      <c r="E110" s="99" t="str">
        <f t="shared" si="1092"/>
        <v/>
      </c>
      <c r="F110" s="100" t="str">
        <f t="shared" si="1093"/>
        <v/>
      </c>
      <c r="G110" s="101" t="str">
        <f t="shared" si="1094"/>
        <v/>
      </c>
      <c r="H110" s="101" t="str">
        <f t="shared" si="1095"/>
        <v/>
      </c>
      <c r="I110" s="102" t="str">
        <f t="shared" si="1096"/>
        <v/>
      </c>
      <c r="J110" s="103" t="str">
        <f t="shared" si="1097"/>
        <v/>
      </c>
      <c r="K110" s="104" t="str">
        <f t="shared" si="1098"/>
        <v/>
      </c>
      <c r="L110" s="105" t="str">
        <f t="shared" si="1099"/>
        <v/>
      </c>
      <c r="M110" s="106" t="str">
        <f t="shared" si="1100"/>
        <v/>
      </c>
      <c r="O110" s="3"/>
      <c r="Q110" s="99" t="str">
        <f t="shared" si="1101"/>
        <v/>
      </c>
      <c r="R110" s="100" t="str">
        <f t="shared" si="1102"/>
        <v/>
      </c>
      <c r="S110" s="101" t="str">
        <f t="shared" si="1103"/>
        <v/>
      </c>
      <c r="T110" s="101" t="str">
        <f t="shared" si="1104"/>
        <v/>
      </c>
      <c r="U110" s="102" t="str">
        <f t="shared" si="1105"/>
        <v/>
      </c>
      <c r="V110" s="103" t="str">
        <f t="shared" si="1106"/>
        <v/>
      </c>
      <c r="W110" s="104" t="str">
        <f t="shared" si="1107"/>
        <v/>
      </c>
      <c r="X110" s="105" t="str">
        <f t="shared" si="1108"/>
        <v/>
      </c>
      <c r="Y110" s="106" t="str">
        <f t="shared" si="1109"/>
        <v/>
      </c>
      <c r="AA110" s="3"/>
      <c r="AC110" s="99" t="str">
        <f t="shared" si="1110"/>
        <v/>
      </c>
      <c r="AD110" s="100" t="str">
        <f t="shared" si="1111"/>
        <v/>
      </c>
      <c r="AE110" s="101" t="str">
        <f t="shared" si="1112"/>
        <v/>
      </c>
      <c r="AF110" s="101" t="str">
        <f t="shared" si="1113"/>
        <v/>
      </c>
      <c r="AG110" s="102" t="str">
        <f t="shared" si="1114"/>
        <v/>
      </c>
      <c r="AH110" s="103" t="str">
        <f t="shared" si="1115"/>
        <v/>
      </c>
      <c r="AI110" s="104" t="str">
        <f t="shared" si="1116"/>
        <v/>
      </c>
      <c r="AJ110" s="105" t="str">
        <f t="shared" ref="AJ110:AJ131" si="1304">IF(AN110="","",IF(ISERROR(MID(AN110,FIND("male,",AN110)+6,(FIND(")",AN110)-(FIND("male,",AN110)+6))))=TRUE,"missing/error",MID(AN110,FIND("male,",AN110)+6,(FIND(")",AN110)-(FIND("male,",AN110)+6)))))</f>
        <v/>
      </c>
      <c r="AK110" s="106" t="str">
        <f t="shared" si="1117"/>
        <v/>
      </c>
      <c r="AM110" s="3"/>
      <c r="AO110" s="99"/>
      <c r="AP110" s="100" t="str">
        <f t="shared" si="1118"/>
        <v/>
      </c>
      <c r="AQ110" s="101" t="str">
        <f>IF(AS110="","",#REF!)</f>
        <v/>
      </c>
      <c r="AR110" s="101" t="str">
        <f t="shared" si="1303"/>
        <v/>
      </c>
      <c r="AS110" s="102" t="str">
        <f t="shared" si="1119"/>
        <v/>
      </c>
      <c r="AT110" s="103" t="str">
        <f t="shared" si="1120"/>
        <v/>
      </c>
      <c r="AU110" s="104" t="str">
        <f t="shared" si="1121"/>
        <v/>
      </c>
      <c r="AV110" s="105" t="str">
        <f t="shared" si="1122"/>
        <v/>
      </c>
      <c r="AW110" s="106" t="str">
        <f t="shared" si="1123"/>
        <v/>
      </c>
      <c r="AY110" s="3"/>
      <c r="BA110" s="99" t="str">
        <f t="shared" si="1124"/>
        <v/>
      </c>
      <c r="BB110" s="100" t="str">
        <f t="shared" si="1125"/>
        <v/>
      </c>
      <c r="BC110" s="101" t="str">
        <f t="shared" si="1126"/>
        <v/>
      </c>
      <c r="BD110" s="101" t="str">
        <f t="shared" si="1127"/>
        <v/>
      </c>
      <c r="BE110" s="102" t="str">
        <f t="shared" si="1128"/>
        <v/>
      </c>
      <c r="BF110" s="103" t="str">
        <f t="shared" si="1129"/>
        <v/>
      </c>
      <c r="BG110" s="104" t="str">
        <f t="shared" si="1130"/>
        <v/>
      </c>
      <c r="BH110" s="105" t="str">
        <f t="shared" si="1131"/>
        <v/>
      </c>
      <c r="BI110" s="106" t="str">
        <f t="shared" si="1132"/>
        <v/>
      </c>
      <c r="BK110" s="3"/>
      <c r="BM110" s="99" t="str">
        <f t="shared" si="1133"/>
        <v/>
      </c>
      <c r="BN110" s="100" t="str">
        <f t="shared" si="1134"/>
        <v/>
      </c>
      <c r="BO110" s="101" t="str">
        <f t="shared" si="1135"/>
        <v/>
      </c>
      <c r="BP110" s="101" t="str">
        <f t="shared" si="1136"/>
        <v/>
      </c>
      <c r="BQ110" s="102" t="str">
        <f t="shared" si="1137"/>
        <v/>
      </c>
      <c r="BR110" s="103" t="str">
        <f t="shared" si="1138"/>
        <v/>
      </c>
      <c r="BS110" s="104" t="str">
        <f t="shared" si="1139"/>
        <v/>
      </c>
      <c r="BT110" s="105" t="str">
        <f t="shared" si="1140"/>
        <v/>
      </c>
      <c r="BU110" s="106" t="str">
        <f t="shared" si="1141"/>
        <v/>
      </c>
      <c r="BW110" s="3"/>
      <c r="BY110" s="99" t="str">
        <f t="shared" si="1142"/>
        <v/>
      </c>
      <c r="BZ110" s="100" t="str">
        <f t="shared" si="1143"/>
        <v/>
      </c>
      <c r="CA110" s="101" t="str">
        <f t="shared" si="1144"/>
        <v/>
      </c>
      <c r="CB110" s="101" t="str">
        <f t="shared" si="1145"/>
        <v/>
      </c>
      <c r="CC110" s="102" t="str">
        <f t="shared" si="1146"/>
        <v/>
      </c>
      <c r="CD110" s="103" t="str">
        <f t="shared" si="1147"/>
        <v/>
      </c>
      <c r="CE110" s="104" t="str">
        <f t="shared" si="1148"/>
        <v/>
      </c>
      <c r="CF110" s="105" t="str">
        <f t="shared" si="1149"/>
        <v/>
      </c>
      <c r="CG110" s="106" t="str">
        <f t="shared" si="1150"/>
        <v/>
      </c>
      <c r="CI110" s="3"/>
      <c r="CK110" s="99" t="str">
        <f t="shared" si="1151"/>
        <v/>
      </c>
      <c r="CL110" s="100" t="str">
        <f t="shared" si="1152"/>
        <v/>
      </c>
      <c r="CM110" s="101" t="str">
        <f t="shared" si="1153"/>
        <v/>
      </c>
      <c r="CN110" s="101" t="str">
        <f t="shared" si="1154"/>
        <v/>
      </c>
      <c r="CO110" s="102" t="str">
        <f t="shared" si="1155"/>
        <v/>
      </c>
      <c r="CP110" s="103" t="str">
        <f t="shared" si="1156"/>
        <v/>
      </c>
      <c r="CQ110" s="104" t="str">
        <f t="shared" si="1157"/>
        <v/>
      </c>
      <c r="CR110" s="105" t="str">
        <f t="shared" si="1158"/>
        <v/>
      </c>
      <c r="CS110" s="106" t="str">
        <f t="shared" si="1159"/>
        <v/>
      </c>
      <c r="CU110" s="3"/>
      <c r="CW110" s="99" t="str">
        <f t="shared" si="1160"/>
        <v/>
      </c>
      <c r="CX110" s="100" t="str">
        <f t="shared" si="1161"/>
        <v/>
      </c>
      <c r="CY110" s="101" t="str">
        <f t="shared" si="1162"/>
        <v/>
      </c>
      <c r="CZ110" s="101" t="str">
        <f t="shared" si="1163"/>
        <v/>
      </c>
      <c r="DA110" s="102" t="str">
        <f t="shared" si="1164"/>
        <v/>
      </c>
      <c r="DB110" s="103" t="str">
        <f t="shared" si="1165"/>
        <v/>
      </c>
      <c r="DC110" s="104" t="str">
        <f t="shared" si="1166"/>
        <v/>
      </c>
      <c r="DD110" s="105" t="str">
        <f t="shared" si="1167"/>
        <v/>
      </c>
      <c r="DE110" s="106" t="str">
        <f t="shared" si="1168"/>
        <v/>
      </c>
      <c r="DG110" s="3"/>
      <c r="DI110" s="99" t="str">
        <f t="shared" si="1169"/>
        <v/>
      </c>
      <c r="DJ110" s="100" t="str">
        <f t="shared" si="1170"/>
        <v/>
      </c>
      <c r="DK110" s="101" t="str">
        <f t="shared" si="1171"/>
        <v/>
      </c>
      <c r="DL110" s="101" t="str">
        <f t="shared" si="1172"/>
        <v/>
      </c>
      <c r="DM110" s="102" t="str">
        <f t="shared" si="1173"/>
        <v/>
      </c>
      <c r="DN110" s="103" t="str">
        <f t="shared" si="1174"/>
        <v/>
      </c>
      <c r="DO110" s="104" t="str">
        <f t="shared" si="1175"/>
        <v/>
      </c>
      <c r="DP110" s="105" t="str">
        <f t="shared" si="1176"/>
        <v/>
      </c>
      <c r="DQ110" s="106" t="str">
        <f t="shared" si="1177"/>
        <v/>
      </c>
      <c r="DS110" s="3"/>
      <c r="DU110" s="99" t="str">
        <f t="shared" si="1178"/>
        <v/>
      </c>
      <c r="DV110" s="100" t="str">
        <f t="shared" si="1179"/>
        <v/>
      </c>
      <c r="DW110" s="101" t="str">
        <f t="shared" si="1180"/>
        <v/>
      </c>
      <c r="DX110" s="101" t="str">
        <f t="shared" si="1181"/>
        <v/>
      </c>
      <c r="DY110" s="102" t="str">
        <f t="shared" si="1182"/>
        <v/>
      </c>
      <c r="DZ110" s="103" t="str">
        <f t="shared" si="1183"/>
        <v/>
      </c>
      <c r="EA110" s="104" t="str">
        <f t="shared" si="1184"/>
        <v/>
      </c>
      <c r="EB110" s="105" t="str">
        <f t="shared" si="1185"/>
        <v/>
      </c>
      <c r="EC110" s="106" t="str">
        <f t="shared" si="1186"/>
        <v/>
      </c>
      <c r="EE110" s="3"/>
      <c r="EG110" s="99" t="str">
        <f t="shared" si="1187"/>
        <v/>
      </c>
      <c r="EH110" s="100" t="str">
        <f t="shared" si="1188"/>
        <v/>
      </c>
      <c r="EI110" s="101" t="str">
        <f t="shared" si="1189"/>
        <v/>
      </c>
      <c r="EJ110" s="101" t="str">
        <f t="shared" si="1190"/>
        <v/>
      </c>
      <c r="EK110" s="102" t="str">
        <f t="shared" si="1191"/>
        <v/>
      </c>
      <c r="EL110" s="103" t="str">
        <f t="shared" si="1192"/>
        <v/>
      </c>
      <c r="EM110" s="104" t="str">
        <f t="shared" si="1193"/>
        <v/>
      </c>
      <c r="EN110" s="105" t="str">
        <f t="shared" si="1194"/>
        <v/>
      </c>
      <c r="EO110" s="106" t="str">
        <f t="shared" si="1195"/>
        <v/>
      </c>
      <c r="EQ110" s="3"/>
      <c r="ES110" s="99" t="str">
        <f t="shared" si="1196"/>
        <v/>
      </c>
      <c r="ET110" s="100" t="str">
        <f t="shared" si="1197"/>
        <v/>
      </c>
      <c r="EU110" s="101" t="str">
        <f t="shared" si="1198"/>
        <v/>
      </c>
      <c r="EV110" s="101" t="str">
        <f t="shared" si="1199"/>
        <v/>
      </c>
      <c r="EW110" s="102" t="str">
        <f t="shared" si="1200"/>
        <v/>
      </c>
      <c r="EX110" s="103" t="str">
        <f t="shared" si="1201"/>
        <v/>
      </c>
      <c r="EY110" s="104" t="str">
        <f t="shared" si="1202"/>
        <v/>
      </c>
      <c r="EZ110" s="105" t="str">
        <f t="shared" si="1203"/>
        <v/>
      </c>
      <c r="FA110" s="106" t="str">
        <f t="shared" si="1204"/>
        <v/>
      </c>
      <c r="FC110" s="3"/>
      <c r="FE110" s="99" t="str">
        <f t="shared" si="1205"/>
        <v/>
      </c>
      <c r="FF110" s="100" t="str">
        <f t="shared" si="1206"/>
        <v/>
      </c>
      <c r="FG110" s="101" t="str">
        <f t="shared" si="1207"/>
        <v/>
      </c>
      <c r="FH110" s="101" t="str">
        <f t="shared" si="1208"/>
        <v/>
      </c>
      <c r="FI110" s="102" t="str">
        <f t="shared" si="1209"/>
        <v/>
      </c>
      <c r="FJ110" s="103" t="str">
        <f t="shared" si="1210"/>
        <v/>
      </c>
      <c r="FK110" s="104" t="str">
        <f t="shared" si="1211"/>
        <v/>
      </c>
      <c r="FL110" s="105" t="str">
        <f t="shared" si="1212"/>
        <v/>
      </c>
      <c r="FM110" s="106" t="str">
        <f t="shared" si="1213"/>
        <v/>
      </c>
      <c r="FO110" s="3"/>
      <c r="FQ110" s="99" t="str">
        <f>IF(FU110="","",#REF!)</f>
        <v/>
      </c>
      <c r="FR110" s="100" t="str">
        <f t="shared" si="1214"/>
        <v/>
      </c>
      <c r="FS110" s="101" t="str">
        <f t="shared" si="1215"/>
        <v/>
      </c>
      <c r="FT110" s="101" t="str">
        <f t="shared" si="1216"/>
        <v/>
      </c>
      <c r="FU110" s="102" t="str">
        <f t="shared" si="1217"/>
        <v/>
      </c>
      <c r="FV110" s="103" t="str">
        <f t="shared" si="1218"/>
        <v/>
      </c>
      <c r="FW110" s="104" t="str">
        <f t="shared" si="1219"/>
        <v/>
      </c>
      <c r="FX110" s="105" t="str">
        <f t="shared" si="1220"/>
        <v/>
      </c>
      <c r="FY110" s="106" t="str">
        <f t="shared" si="1221"/>
        <v/>
      </c>
      <c r="GA110" s="3"/>
      <c r="GC110" s="99" t="str">
        <f t="shared" si="1222"/>
        <v/>
      </c>
      <c r="GD110" s="100" t="str">
        <f t="shared" si="1223"/>
        <v/>
      </c>
      <c r="GE110" s="101" t="str">
        <f t="shared" si="1224"/>
        <v/>
      </c>
      <c r="GF110" s="101" t="str">
        <f t="shared" si="1225"/>
        <v/>
      </c>
      <c r="GG110" s="102" t="str">
        <f t="shared" si="1226"/>
        <v/>
      </c>
      <c r="GH110" s="103" t="str">
        <f t="shared" si="1227"/>
        <v/>
      </c>
      <c r="GI110" s="104" t="str">
        <f t="shared" si="1228"/>
        <v/>
      </c>
      <c r="GJ110" s="105" t="str">
        <f t="shared" si="1229"/>
        <v/>
      </c>
      <c r="GK110" s="106" t="str">
        <f t="shared" si="1230"/>
        <v/>
      </c>
      <c r="GM110" s="3"/>
      <c r="GO110" s="99" t="str">
        <f t="shared" si="1231"/>
        <v/>
      </c>
      <c r="GP110" s="100" t="str">
        <f t="shared" si="1232"/>
        <v/>
      </c>
      <c r="GQ110" s="101" t="str">
        <f t="shared" si="1233"/>
        <v/>
      </c>
      <c r="GR110" s="101" t="str">
        <f t="shared" si="1234"/>
        <v/>
      </c>
      <c r="GS110" s="102" t="str">
        <f t="shared" si="1235"/>
        <v/>
      </c>
      <c r="GT110" s="103" t="str">
        <f t="shared" si="1236"/>
        <v/>
      </c>
      <c r="GU110" s="104" t="str">
        <f t="shared" si="1237"/>
        <v/>
      </c>
      <c r="GV110" s="105" t="str">
        <f t="shared" si="1238"/>
        <v/>
      </c>
      <c r="GW110" s="106" t="str">
        <f t="shared" si="1239"/>
        <v/>
      </c>
      <c r="GY110" s="3"/>
      <c r="HA110" s="99" t="str">
        <f t="shared" si="1240"/>
        <v/>
      </c>
      <c r="HB110" s="100" t="str">
        <f t="shared" si="1241"/>
        <v/>
      </c>
      <c r="HC110" s="101" t="str">
        <f t="shared" si="1242"/>
        <v/>
      </c>
      <c r="HD110" s="101" t="str">
        <f t="shared" si="1243"/>
        <v/>
      </c>
      <c r="HE110" s="102" t="str">
        <f t="shared" si="1244"/>
        <v/>
      </c>
      <c r="HF110" s="103" t="str">
        <f t="shared" si="1245"/>
        <v/>
      </c>
      <c r="HG110" s="104" t="str">
        <f t="shared" si="1246"/>
        <v/>
      </c>
      <c r="HH110" s="105" t="str">
        <f t="shared" si="1247"/>
        <v/>
      </c>
      <c r="HI110" s="106" t="str">
        <f t="shared" si="1248"/>
        <v/>
      </c>
      <c r="HK110" s="3"/>
      <c r="HM110" s="99" t="str">
        <f t="shared" si="1249"/>
        <v/>
      </c>
      <c r="HN110" s="100" t="str">
        <f t="shared" si="1250"/>
        <v/>
      </c>
      <c r="HO110" s="101" t="str">
        <f t="shared" si="1251"/>
        <v/>
      </c>
      <c r="HP110" s="101" t="str">
        <f t="shared" si="1252"/>
        <v/>
      </c>
      <c r="HQ110" s="102" t="str">
        <f t="shared" si="1253"/>
        <v/>
      </c>
      <c r="HR110" s="103" t="str">
        <f t="shared" si="1254"/>
        <v/>
      </c>
      <c r="HS110" s="104" t="str">
        <f t="shared" si="1255"/>
        <v/>
      </c>
      <c r="HT110" s="105" t="str">
        <f t="shared" si="1256"/>
        <v/>
      </c>
      <c r="HU110" s="106" t="str">
        <f t="shared" si="1257"/>
        <v/>
      </c>
      <c r="HW110" s="3"/>
      <c r="HY110" s="99" t="str">
        <f t="shared" si="1258"/>
        <v/>
      </c>
      <c r="HZ110" s="100" t="str">
        <f t="shared" si="1259"/>
        <v/>
      </c>
      <c r="IA110" s="101" t="str">
        <f t="shared" si="1260"/>
        <v/>
      </c>
      <c r="IB110" s="101" t="str">
        <f t="shared" si="1261"/>
        <v/>
      </c>
      <c r="IC110" s="102" t="str">
        <f t="shared" si="1262"/>
        <v/>
      </c>
      <c r="ID110" s="103" t="str">
        <f t="shared" si="1263"/>
        <v/>
      </c>
      <c r="IE110" s="104" t="str">
        <f t="shared" si="1264"/>
        <v/>
      </c>
      <c r="IF110" s="105" t="str">
        <f t="shared" si="1265"/>
        <v/>
      </c>
      <c r="IG110" s="106" t="str">
        <f t="shared" si="1266"/>
        <v/>
      </c>
      <c r="II110" s="3"/>
      <c r="IK110" s="99" t="str">
        <f t="shared" si="1267"/>
        <v/>
      </c>
      <c r="IL110" s="100" t="str">
        <f t="shared" si="1268"/>
        <v/>
      </c>
      <c r="IM110" s="101" t="str">
        <f t="shared" si="1269"/>
        <v/>
      </c>
      <c r="IN110" s="101" t="str">
        <f t="shared" si="1270"/>
        <v/>
      </c>
      <c r="IO110" s="102" t="str">
        <f t="shared" si="1271"/>
        <v/>
      </c>
      <c r="IP110" s="103" t="str">
        <f t="shared" si="1272"/>
        <v/>
      </c>
      <c r="IQ110" s="104" t="str">
        <f t="shared" si="1273"/>
        <v/>
      </c>
      <c r="IR110" s="105" t="str">
        <f t="shared" si="1274"/>
        <v/>
      </c>
      <c r="IS110" s="106" t="str">
        <f t="shared" si="1275"/>
        <v/>
      </c>
      <c r="IU110" s="3"/>
      <c r="IW110" s="99" t="str">
        <f t="shared" si="1276"/>
        <v/>
      </c>
      <c r="IX110" s="100" t="str">
        <f t="shared" si="1277"/>
        <v/>
      </c>
      <c r="IY110" s="101" t="str">
        <f t="shared" si="1278"/>
        <v/>
      </c>
      <c r="IZ110" s="101" t="str">
        <f t="shared" si="1279"/>
        <v/>
      </c>
      <c r="JA110" s="102" t="str">
        <f t="shared" si="1280"/>
        <v/>
      </c>
      <c r="JB110" s="103" t="str">
        <f t="shared" si="1281"/>
        <v/>
      </c>
      <c r="JC110" s="104" t="str">
        <f t="shared" si="1282"/>
        <v/>
      </c>
      <c r="JD110" s="105" t="str">
        <f t="shared" si="1283"/>
        <v/>
      </c>
      <c r="JE110" s="106" t="str">
        <f t="shared" si="1284"/>
        <v/>
      </c>
      <c r="JG110" s="3"/>
      <c r="JI110" s="99" t="str">
        <f t="shared" si="1285"/>
        <v/>
      </c>
      <c r="JJ110" s="100" t="str">
        <f t="shared" si="1286"/>
        <v/>
      </c>
      <c r="JK110" s="101" t="str">
        <f t="shared" si="1287"/>
        <v/>
      </c>
      <c r="JL110" s="101" t="str">
        <f t="shared" si="1288"/>
        <v/>
      </c>
      <c r="JM110" s="102" t="str">
        <f t="shared" si="1289"/>
        <v/>
      </c>
      <c r="JN110" s="103" t="str">
        <f t="shared" si="1290"/>
        <v/>
      </c>
      <c r="JO110" s="104" t="str">
        <f t="shared" si="1291"/>
        <v/>
      </c>
      <c r="JP110" s="105" t="str">
        <f t="shared" si="1292"/>
        <v/>
      </c>
      <c r="JQ110" s="106" t="str">
        <f t="shared" si="1293"/>
        <v/>
      </c>
      <c r="JS110" s="3"/>
      <c r="JU110" s="99" t="str">
        <f t="shared" si="1294"/>
        <v/>
      </c>
      <c r="JV110" s="100" t="str">
        <f t="shared" si="1295"/>
        <v/>
      </c>
      <c r="JW110" s="101" t="str">
        <f t="shared" si="1296"/>
        <v/>
      </c>
      <c r="JX110" s="101" t="str">
        <f t="shared" si="1297"/>
        <v/>
      </c>
      <c r="JY110" s="102" t="str">
        <f t="shared" si="1298"/>
        <v/>
      </c>
      <c r="JZ110" s="103" t="str">
        <f t="shared" si="1299"/>
        <v/>
      </c>
      <c r="KA110" s="104" t="str">
        <f t="shared" si="1300"/>
        <v/>
      </c>
      <c r="KB110" s="105" t="str">
        <f t="shared" si="1301"/>
        <v/>
      </c>
      <c r="KC110" s="106" t="str">
        <f t="shared" si="1302"/>
        <v/>
      </c>
      <c r="KE110" s="3"/>
    </row>
    <row r="111" spans="1:292" ht="13.5" customHeight="1" x14ac:dyDescent="0.25">
      <c r="A111" s="16"/>
      <c r="E111" s="99" t="str">
        <f t="shared" si="1092"/>
        <v/>
      </c>
      <c r="F111" s="100" t="str">
        <f t="shared" si="1093"/>
        <v/>
      </c>
      <c r="G111" s="101" t="str">
        <f t="shared" si="1094"/>
        <v/>
      </c>
      <c r="H111" s="101" t="str">
        <f t="shared" si="1095"/>
        <v/>
      </c>
      <c r="I111" s="102" t="str">
        <f t="shared" si="1096"/>
        <v/>
      </c>
      <c r="J111" s="103" t="str">
        <f t="shared" si="1097"/>
        <v/>
      </c>
      <c r="K111" s="104" t="str">
        <f t="shared" si="1098"/>
        <v/>
      </c>
      <c r="L111" s="105" t="str">
        <f t="shared" si="1099"/>
        <v/>
      </c>
      <c r="M111" s="106" t="str">
        <f t="shared" si="1100"/>
        <v/>
      </c>
      <c r="O111" s="3"/>
      <c r="Q111" s="99" t="str">
        <f t="shared" si="1101"/>
        <v/>
      </c>
      <c r="R111" s="100" t="str">
        <f t="shared" si="1102"/>
        <v/>
      </c>
      <c r="S111" s="101" t="str">
        <f t="shared" si="1103"/>
        <v/>
      </c>
      <c r="T111" s="101" t="str">
        <f t="shared" si="1104"/>
        <v/>
      </c>
      <c r="U111" s="102" t="str">
        <f t="shared" si="1105"/>
        <v/>
      </c>
      <c r="V111" s="103" t="str">
        <f t="shared" si="1106"/>
        <v/>
      </c>
      <c r="W111" s="104" t="str">
        <f t="shared" si="1107"/>
        <v/>
      </c>
      <c r="X111" s="105" t="str">
        <f t="shared" si="1108"/>
        <v/>
      </c>
      <c r="Y111" s="106" t="str">
        <f t="shared" si="1109"/>
        <v/>
      </c>
      <c r="AA111" s="3"/>
      <c r="AC111" s="99" t="str">
        <f t="shared" si="1110"/>
        <v/>
      </c>
      <c r="AD111" s="100" t="str">
        <f t="shared" si="1111"/>
        <v/>
      </c>
      <c r="AE111" s="101" t="str">
        <f t="shared" si="1112"/>
        <v/>
      </c>
      <c r="AF111" s="101" t="str">
        <f t="shared" si="1113"/>
        <v/>
      </c>
      <c r="AG111" s="102" t="str">
        <f t="shared" si="1114"/>
        <v/>
      </c>
      <c r="AH111" s="103" t="str">
        <f t="shared" si="1115"/>
        <v/>
      </c>
      <c r="AI111" s="104" t="str">
        <f t="shared" si="1116"/>
        <v/>
      </c>
      <c r="AJ111" s="105" t="str">
        <f t="shared" si="1304"/>
        <v/>
      </c>
      <c r="AK111" s="106" t="str">
        <f t="shared" si="1117"/>
        <v/>
      </c>
      <c r="AM111" s="3"/>
      <c r="AO111" s="99"/>
      <c r="AP111" s="100" t="str">
        <f t="shared" si="1118"/>
        <v/>
      </c>
      <c r="AQ111" s="101" t="str">
        <f>IF(AS111="","",#REF!)</f>
        <v/>
      </c>
      <c r="AR111" s="101" t="str">
        <f t="shared" si="1303"/>
        <v/>
      </c>
      <c r="AS111" s="102" t="str">
        <f t="shared" si="1119"/>
        <v/>
      </c>
      <c r="AT111" s="103" t="str">
        <f t="shared" si="1120"/>
        <v/>
      </c>
      <c r="AU111" s="104" t="str">
        <f t="shared" si="1121"/>
        <v/>
      </c>
      <c r="AV111" s="105" t="str">
        <f t="shared" si="1122"/>
        <v/>
      </c>
      <c r="AW111" s="106" t="str">
        <f t="shared" si="1123"/>
        <v/>
      </c>
      <c r="AY111" s="3"/>
      <c r="BA111" s="99" t="str">
        <f t="shared" si="1124"/>
        <v/>
      </c>
      <c r="BB111" s="100" t="str">
        <f t="shared" si="1125"/>
        <v/>
      </c>
      <c r="BC111" s="101" t="str">
        <f t="shared" si="1126"/>
        <v/>
      </c>
      <c r="BD111" s="101" t="str">
        <f t="shared" si="1127"/>
        <v/>
      </c>
      <c r="BE111" s="102" t="str">
        <f t="shared" si="1128"/>
        <v/>
      </c>
      <c r="BF111" s="103" t="str">
        <f t="shared" si="1129"/>
        <v/>
      </c>
      <c r="BG111" s="104" t="str">
        <f t="shared" si="1130"/>
        <v/>
      </c>
      <c r="BH111" s="105" t="str">
        <f t="shared" si="1131"/>
        <v/>
      </c>
      <c r="BI111" s="106" t="str">
        <f t="shared" si="1132"/>
        <v/>
      </c>
      <c r="BK111" s="3"/>
      <c r="BM111" s="99" t="str">
        <f t="shared" si="1133"/>
        <v/>
      </c>
      <c r="BN111" s="100" t="str">
        <f t="shared" si="1134"/>
        <v/>
      </c>
      <c r="BO111" s="101" t="str">
        <f t="shared" si="1135"/>
        <v/>
      </c>
      <c r="BP111" s="101" t="str">
        <f t="shared" si="1136"/>
        <v/>
      </c>
      <c r="BQ111" s="102" t="str">
        <f t="shared" si="1137"/>
        <v/>
      </c>
      <c r="BR111" s="103" t="str">
        <f t="shared" si="1138"/>
        <v/>
      </c>
      <c r="BS111" s="104" t="str">
        <f t="shared" si="1139"/>
        <v/>
      </c>
      <c r="BT111" s="105" t="str">
        <f t="shared" si="1140"/>
        <v/>
      </c>
      <c r="BU111" s="106" t="str">
        <f t="shared" si="1141"/>
        <v/>
      </c>
      <c r="BW111" s="3"/>
      <c r="BY111" s="99" t="str">
        <f t="shared" si="1142"/>
        <v/>
      </c>
      <c r="BZ111" s="100" t="str">
        <f t="shared" si="1143"/>
        <v/>
      </c>
      <c r="CA111" s="101" t="str">
        <f t="shared" si="1144"/>
        <v/>
      </c>
      <c r="CB111" s="101" t="str">
        <f t="shared" si="1145"/>
        <v/>
      </c>
      <c r="CC111" s="102" t="str">
        <f t="shared" si="1146"/>
        <v/>
      </c>
      <c r="CD111" s="103" t="str">
        <f t="shared" si="1147"/>
        <v/>
      </c>
      <c r="CE111" s="104" t="str">
        <f t="shared" si="1148"/>
        <v/>
      </c>
      <c r="CF111" s="105" t="str">
        <f t="shared" si="1149"/>
        <v/>
      </c>
      <c r="CG111" s="106" t="str">
        <f t="shared" si="1150"/>
        <v/>
      </c>
      <c r="CI111" s="3"/>
      <c r="CK111" s="99" t="str">
        <f t="shared" si="1151"/>
        <v/>
      </c>
      <c r="CL111" s="100" t="str">
        <f t="shared" si="1152"/>
        <v/>
      </c>
      <c r="CM111" s="101" t="str">
        <f t="shared" si="1153"/>
        <v/>
      </c>
      <c r="CN111" s="101" t="str">
        <f t="shared" si="1154"/>
        <v/>
      </c>
      <c r="CO111" s="102" t="str">
        <f t="shared" si="1155"/>
        <v/>
      </c>
      <c r="CP111" s="103" t="str">
        <f t="shared" si="1156"/>
        <v/>
      </c>
      <c r="CQ111" s="104" t="str">
        <f t="shared" si="1157"/>
        <v/>
      </c>
      <c r="CR111" s="105" t="str">
        <f t="shared" si="1158"/>
        <v/>
      </c>
      <c r="CS111" s="106" t="str">
        <f t="shared" si="1159"/>
        <v/>
      </c>
      <c r="CU111" s="3"/>
      <c r="CW111" s="99" t="str">
        <f t="shared" si="1160"/>
        <v/>
      </c>
      <c r="CX111" s="100" t="str">
        <f t="shared" si="1161"/>
        <v/>
      </c>
      <c r="CY111" s="101" t="str">
        <f t="shared" si="1162"/>
        <v/>
      </c>
      <c r="CZ111" s="101" t="str">
        <f t="shared" si="1163"/>
        <v/>
      </c>
      <c r="DA111" s="102" t="str">
        <f t="shared" si="1164"/>
        <v/>
      </c>
      <c r="DB111" s="103" t="str">
        <f t="shared" si="1165"/>
        <v/>
      </c>
      <c r="DC111" s="104" t="str">
        <f t="shared" si="1166"/>
        <v/>
      </c>
      <c r="DD111" s="105" t="str">
        <f t="shared" si="1167"/>
        <v/>
      </c>
      <c r="DE111" s="106" t="str">
        <f t="shared" si="1168"/>
        <v/>
      </c>
      <c r="DG111" s="3"/>
      <c r="DI111" s="99" t="str">
        <f t="shared" si="1169"/>
        <v/>
      </c>
      <c r="DJ111" s="100" t="str">
        <f t="shared" si="1170"/>
        <v/>
      </c>
      <c r="DK111" s="101" t="str">
        <f t="shared" si="1171"/>
        <v/>
      </c>
      <c r="DL111" s="101" t="str">
        <f t="shared" si="1172"/>
        <v/>
      </c>
      <c r="DM111" s="102" t="str">
        <f t="shared" si="1173"/>
        <v/>
      </c>
      <c r="DN111" s="103" t="str">
        <f t="shared" si="1174"/>
        <v/>
      </c>
      <c r="DO111" s="104" t="str">
        <f t="shared" si="1175"/>
        <v/>
      </c>
      <c r="DP111" s="105" t="str">
        <f t="shared" si="1176"/>
        <v/>
      </c>
      <c r="DQ111" s="106" t="str">
        <f t="shared" si="1177"/>
        <v/>
      </c>
      <c r="DS111" s="3"/>
      <c r="DU111" s="99" t="str">
        <f t="shared" si="1178"/>
        <v/>
      </c>
      <c r="DV111" s="100" t="str">
        <f t="shared" si="1179"/>
        <v/>
      </c>
      <c r="DW111" s="101" t="str">
        <f t="shared" si="1180"/>
        <v/>
      </c>
      <c r="DX111" s="101" t="str">
        <f t="shared" si="1181"/>
        <v/>
      </c>
      <c r="DY111" s="102" t="str">
        <f t="shared" si="1182"/>
        <v/>
      </c>
      <c r="DZ111" s="103" t="str">
        <f t="shared" si="1183"/>
        <v/>
      </c>
      <c r="EA111" s="104" t="str">
        <f t="shared" si="1184"/>
        <v/>
      </c>
      <c r="EB111" s="105" t="str">
        <f t="shared" si="1185"/>
        <v/>
      </c>
      <c r="EC111" s="106" t="str">
        <f t="shared" si="1186"/>
        <v/>
      </c>
      <c r="EE111" s="3"/>
      <c r="EG111" s="99" t="str">
        <f t="shared" si="1187"/>
        <v/>
      </c>
      <c r="EH111" s="100" t="str">
        <f t="shared" si="1188"/>
        <v/>
      </c>
      <c r="EI111" s="101" t="str">
        <f t="shared" si="1189"/>
        <v/>
      </c>
      <c r="EJ111" s="101" t="str">
        <f t="shared" si="1190"/>
        <v/>
      </c>
      <c r="EK111" s="102" t="str">
        <f t="shared" si="1191"/>
        <v/>
      </c>
      <c r="EL111" s="103" t="str">
        <f t="shared" si="1192"/>
        <v/>
      </c>
      <c r="EM111" s="104" t="str">
        <f t="shared" si="1193"/>
        <v/>
      </c>
      <c r="EN111" s="105" t="str">
        <f t="shared" si="1194"/>
        <v/>
      </c>
      <c r="EO111" s="106" t="str">
        <f t="shared" si="1195"/>
        <v/>
      </c>
      <c r="EQ111" s="3"/>
      <c r="ES111" s="99" t="str">
        <f t="shared" si="1196"/>
        <v/>
      </c>
      <c r="ET111" s="100" t="str">
        <f t="shared" si="1197"/>
        <v/>
      </c>
      <c r="EU111" s="101" t="str">
        <f t="shared" si="1198"/>
        <v/>
      </c>
      <c r="EV111" s="101" t="str">
        <f t="shared" si="1199"/>
        <v/>
      </c>
      <c r="EW111" s="102" t="str">
        <f t="shared" si="1200"/>
        <v/>
      </c>
      <c r="EX111" s="103" t="str">
        <f t="shared" si="1201"/>
        <v/>
      </c>
      <c r="EY111" s="104" t="str">
        <f t="shared" si="1202"/>
        <v/>
      </c>
      <c r="EZ111" s="105" t="str">
        <f t="shared" si="1203"/>
        <v/>
      </c>
      <c r="FA111" s="106" t="str">
        <f t="shared" si="1204"/>
        <v/>
      </c>
      <c r="FC111" s="3"/>
      <c r="FE111" s="99" t="str">
        <f t="shared" si="1205"/>
        <v/>
      </c>
      <c r="FF111" s="100" t="str">
        <f t="shared" si="1206"/>
        <v/>
      </c>
      <c r="FG111" s="101" t="str">
        <f t="shared" si="1207"/>
        <v/>
      </c>
      <c r="FH111" s="101" t="str">
        <f t="shared" si="1208"/>
        <v/>
      </c>
      <c r="FI111" s="102" t="str">
        <f t="shared" si="1209"/>
        <v/>
      </c>
      <c r="FJ111" s="103" t="str">
        <f t="shared" si="1210"/>
        <v/>
      </c>
      <c r="FK111" s="104" t="str">
        <f t="shared" si="1211"/>
        <v/>
      </c>
      <c r="FL111" s="105" t="str">
        <f t="shared" si="1212"/>
        <v/>
      </c>
      <c r="FM111" s="106" t="str">
        <f t="shared" si="1213"/>
        <v/>
      </c>
      <c r="FO111" s="3"/>
      <c r="FQ111" s="99" t="str">
        <f>IF(FU111="","",#REF!)</f>
        <v/>
      </c>
      <c r="FR111" s="100" t="str">
        <f t="shared" si="1214"/>
        <v/>
      </c>
      <c r="FS111" s="101" t="str">
        <f t="shared" si="1215"/>
        <v/>
      </c>
      <c r="FT111" s="101" t="str">
        <f t="shared" si="1216"/>
        <v/>
      </c>
      <c r="FU111" s="102" t="str">
        <f t="shared" si="1217"/>
        <v/>
      </c>
      <c r="FV111" s="103" t="str">
        <f t="shared" si="1218"/>
        <v/>
      </c>
      <c r="FW111" s="104" t="str">
        <f t="shared" si="1219"/>
        <v/>
      </c>
      <c r="FX111" s="105" t="str">
        <f t="shared" si="1220"/>
        <v/>
      </c>
      <c r="FY111" s="106" t="str">
        <f t="shared" si="1221"/>
        <v/>
      </c>
      <c r="GA111" s="3"/>
      <c r="GC111" s="99" t="str">
        <f t="shared" si="1222"/>
        <v/>
      </c>
      <c r="GD111" s="100" t="str">
        <f t="shared" si="1223"/>
        <v/>
      </c>
      <c r="GE111" s="101" t="str">
        <f t="shared" si="1224"/>
        <v/>
      </c>
      <c r="GF111" s="101" t="str">
        <f t="shared" si="1225"/>
        <v/>
      </c>
      <c r="GG111" s="102" t="str">
        <f t="shared" si="1226"/>
        <v/>
      </c>
      <c r="GH111" s="103" t="str">
        <f t="shared" si="1227"/>
        <v/>
      </c>
      <c r="GI111" s="104" t="str">
        <f t="shared" si="1228"/>
        <v/>
      </c>
      <c r="GJ111" s="105" t="str">
        <f t="shared" si="1229"/>
        <v/>
      </c>
      <c r="GK111" s="106" t="str">
        <f t="shared" si="1230"/>
        <v/>
      </c>
      <c r="GM111" s="3"/>
      <c r="GO111" s="99" t="str">
        <f t="shared" si="1231"/>
        <v/>
      </c>
      <c r="GP111" s="100" t="str">
        <f t="shared" si="1232"/>
        <v/>
      </c>
      <c r="GQ111" s="101" t="str">
        <f t="shared" si="1233"/>
        <v/>
      </c>
      <c r="GR111" s="101" t="str">
        <f t="shared" si="1234"/>
        <v/>
      </c>
      <c r="GS111" s="102" t="str">
        <f t="shared" si="1235"/>
        <v/>
      </c>
      <c r="GT111" s="103" t="str">
        <f t="shared" si="1236"/>
        <v/>
      </c>
      <c r="GU111" s="104" t="str">
        <f t="shared" si="1237"/>
        <v/>
      </c>
      <c r="GV111" s="105" t="str">
        <f t="shared" si="1238"/>
        <v/>
      </c>
      <c r="GW111" s="106" t="str">
        <f t="shared" si="1239"/>
        <v/>
      </c>
      <c r="GY111" s="3"/>
      <c r="HA111" s="99" t="str">
        <f t="shared" si="1240"/>
        <v/>
      </c>
      <c r="HB111" s="100" t="str">
        <f t="shared" si="1241"/>
        <v/>
      </c>
      <c r="HC111" s="101" t="str">
        <f t="shared" si="1242"/>
        <v/>
      </c>
      <c r="HD111" s="101" t="str">
        <f t="shared" si="1243"/>
        <v/>
      </c>
      <c r="HE111" s="102" t="str">
        <f t="shared" si="1244"/>
        <v/>
      </c>
      <c r="HF111" s="103" t="str">
        <f t="shared" si="1245"/>
        <v/>
      </c>
      <c r="HG111" s="104" t="str">
        <f t="shared" si="1246"/>
        <v/>
      </c>
      <c r="HH111" s="105" t="str">
        <f t="shared" si="1247"/>
        <v/>
      </c>
      <c r="HI111" s="106" t="str">
        <f t="shared" si="1248"/>
        <v/>
      </c>
      <c r="HK111" s="3"/>
      <c r="HM111" s="99" t="str">
        <f t="shared" si="1249"/>
        <v/>
      </c>
      <c r="HN111" s="100" t="str">
        <f t="shared" si="1250"/>
        <v/>
      </c>
      <c r="HO111" s="101" t="str">
        <f t="shared" si="1251"/>
        <v/>
      </c>
      <c r="HP111" s="101" t="str">
        <f t="shared" si="1252"/>
        <v/>
      </c>
      <c r="HQ111" s="102" t="str">
        <f t="shared" si="1253"/>
        <v/>
      </c>
      <c r="HR111" s="103" t="str">
        <f t="shared" si="1254"/>
        <v/>
      </c>
      <c r="HS111" s="104" t="str">
        <f t="shared" si="1255"/>
        <v/>
      </c>
      <c r="HT111" s="105" t="str">
        <f t="shared" si="1256"/>
        <v/>
      </c>
      <c r="HU111" s="106" t="str">
        <f t="shared" si="1257"/>
        <v/>
      </c>
      <c r="HW111" s="3"/>
      <c r="HY111" s="99" t="str">
        <f t="shared" si="1258"/>
        <v/>
      </c>
      <c r="HZ111" s="100" t="str">
        <f t="shared" si="1259"/>
        <v/>
      </c>
      <c r="IA111" s="101" t="str">
        <f t="shared" si="1260"/>
        <v/>
      </c>
      <c r="IB111" s="101" t="str">
        <f t="shared" si="1261"/>
        <v/>
      </c>
      <c r="IC111" s="102" t="str">
        <f t="shared" si="1262"/>
        <v/>
      </c>
      <c r="ID111" s="103" t="str">
        <f t="shared" si="1263"/>
        <v/>
      </c>
      <c r="IE111" s="104" t="str">
        <f t="shared" si="1264"/>
        <v/>
      </c>
      <c r="IF111" s="105" t="str">
        <f t="shared" si="1265"/>
        <v/>
      </c>
      <c r="IG111" s="106" t="str">
        <f t="shared" si="1266"/>
        <v/>
      </c>
      <c r="II111" s="3"/>
      <c r="IK111" s="99" t="str">
        <f t="shared" si="1267"/>
        <v/>
      </c>
      <c r="IL111" s="100" t="str">
        <f t="shared" si="1268"/>
        <v/>
      </c>
      <c r="IM111" s="101" t="str">
        <f t="shared" si="1269"/>
        <v/>
      </c>
      <c r="IN111" s="101" t="str">
        <f t="shared" si="1270"/>
        <v/>
      </c>
      <c r="IO111" s="102" t="str">
        <f t="shared" si="1271"/>
        <v/>
      </c>
      <c r="IP111" s="103" t="str">
        <f t="shared" si="1272"/>
        <v/>
      </c>
      <c r="IQ111" s="104" t="str">
        <f t="shared" si="1273"/>
        <v/>
      </c>
      <c r="IR111" s="105" t="str">
        <f t="shared" si="1274"/>
        <v/>
      </c>
      <c r="IS111" s="106" t="str">
        <f t="shared" si="1275"/>
        <v/>
      </c>
      <c r="IU111" s="3"/>
      <c r="IW111" s="99" t="str">
        <f t="shared" si="1276"/>
        <v/>
      </c>
      <c r="IX111" s="100" t="str">
        <f t="shared" si="1277"/>
        <v/>
      </c>
      <c r="IY111" s="101" t="str">
        <f t="shared" si="1278"/>
        <v/>
      </c>
      <c r="IZ111" s="101" t="str">
        <f t="shared" si="1279"/>
        <v/>
      </c>
      <c r="JA111" s="102" t="str">
        <f t="shared" si="1280"/>
        <v/>
      </c>
      <c r="JB111" s="103" t="str">
        <f t="shared" si="1281"/>
        <v/>
      </c>
      <c r="JC111" s="104" t="str">
        <f t="shared" si="1282"/>
        <v/>
      </c>
      <c r="JD111" s="105" t="str">
        <f t="shared" si="1283"/>
        <v/>
      </c>
      <c r="JE111" s="106" t="str">
        <f t="shared" si="1284"/>
        <v/>
      </c>
      <c r="JG111" s="3"/>
      <c r="JI111" s="99" t="str">
        <f t="shared" si="1285"/>
        <v/>
      </c>
      <c r="JJ111" s="100" t="str">
        <f t="shared" si="1286"/>
        <v/>
      </c>
      <c r="JK111" s="101" t="str">
        <f t="shared" si="1287"/>
        <v/>
      </c>
      <c r="JL111" s="101" t="str">
        <f t="shared" si="1288"/>
        <v/>
      </c>
      <c r="JM111" s="102" t="str">
        <f t="shared" si="1289"/>
        <v/>
      </c>
      <c r="JN111" s="103" t="str">
        <f t="shared" si="1290"/>
        <v/>
      </c>
      <c r="JO111" s="104" t="str">
        <f t="shared" si="1291"/>
        <v/>
      </c>
      <c r="JP111" s="105" t="str">
        <f t="shared" si="1292"/>
        <v/>
      </c>
      <c r="JQ111" s="106" t="str">
        <f t="shared" si="1293"/>
        <v/>
      </c>
      <c r="JS111" s="3"/>
      <c r="JU111" s="99" t="str">
        <f t="shared" si="1294"/>
        <v/>
      </c>
      <c r="JV111" s="100" t="str">
        <f t="shared" si="1295"/>
        <v/>
      </c>
      <c r="JW111" s="101" t="str">
        <f t="shared" si="1296"/>
        <v/>
      </c>
      <c r="JX111" s="101" t="str">
        <f t="shared" si="1297"/>
        <v/>
      </c>
      <c r="JY111" s="102" t="str">
        <f t="shared" si="1298"/>
        <v/>
      </c>
      <c r="JZ111" s="103" t="str">
        <f t="shared" si="1299"/>
        <v/>
      </c>
      <c r="KA111" s="104" t="str">
        <f t="shared" si="1300"/>
        <v/>
      </c>
      <c r="KB111" s="105" t="str">
        <f t="shared" si="1301"/>
        <v/>
      </c>
      <c r="KC111" s="106" t="str">
        <f t="shared" si="1302"/>
        <v/>
      </c>
      <c r="KE111" s="3"/>
    </row>
    <row r="112" spans="1:292" ht="13.5" customHeight="1" x14ac:dyDescent="0.25">
      <c r="A112" s="16"/>
      <c r="E112" s="99" t="str">
        <f t="shared" si="1092"/>
        <v/>
      </c>
      <c r="F112" s="100" t="str">
        <f t="shared" si="1093"/>
        <v/>
      </c>
      <c r="G112" s="101" t="str">
        <f t="shared" si="1094"/>
        <v/>
      </c>
      <c r="H112" s="101" t="str">
        <f t="shared" si="1095"/>
        <v/>
      </c>
      <c r="I112" s="102" t="str">
        <f t="shared" si="1096"/>
        <v/>
      </c>
      <c r="J112" s="103" t="str">
        <f t="shared" si="1097"/>
        <v/>
      </c>
      <c r="K112" s="104" t="str">
        <f t="shared" si="1098"/>
        <v/>
      </c>
      <c r="L112" s="105" t="str">
        <f t="shared" si="1099"/>
        <v/>
      </c>
      <c r="M112" s="106" t="str">
        <f t="shared" si="1100"/>
        <v/>
      </c>
      <c r="O112" s="3"/>
      <c r="Q112" s="99" t="str">
        <f t="shared" si="1101"/>
        <v/>
      </c>
      <c r="R112" s="100" t="str">
        <f t="shared" si="1102"/>
        <v/>
      </c>
      <c r="S112" s="101" t="str">
        <f t="shared" si="1103"/>
        <v/>
      </c>
      <c r="T112" s="101" t="str">
        <f t="shared" si="1104"/>
        <v/>
      </c>
      <c r="U112" s="102" t="str">
        <f t="shared" si="1105"/>
        <v/>
      </c>
      <c r="V112" s="103" t="str">
        <f t="shared" si="1106"/>
        <v/>
      </c>
      <c r="W112" s="104" t="str">
        <f t="shared" si="1107"/>
        <v/>
      </c>
      <c r="X112" s="105" t="str">
        <f t="shared" si="1108"/>
        <v/>
      </c>
      <c r="Y112" s="106" t="str">
        <f t="shared" si="1109"/>
        <v/>
      </c>
      <c r="AA112" s="3"/>
      <c r="AC112" s="99" t="str">
        <f t="shared" si="1110"/>
        <v/>
      </c>
      <c r="AD112" s="100" t="str">
        <f t="shared" si="1111"/>
        <v/>
      </c>
      <c r="AE112" s="101" t="str">
        <f t="shared" si="1112"/>
        <v/>
      </c>
      <c r="AF112" s="101" t="str">
        <f t="shared" si="1113"/>
        <v/>
      </c>
      <c r="AG112" s="102" t="str">
        <f t="shared" si="1114"/>
        <v/>
      </c>
      <c r="AH112" s="103" t="str">
        <f t="shared" si="1115"/>
        <v/>
      </c>
      <c r="AI112" s="104" t="str">
        <f t="shared" si="1116"/>
        <v/>
      </c>
      <c r="AJ112" s="105" t="str">
        <f t="shared" si="1304"/>
        <v/>
      </c>
      <c r="AK112" s="106" t="str">
        <f t="shared" si="1117"/>
        <v/>
      </c>
      <c r="AM112" s="3"/>
      <c r="AO112" s="99"/>
      <c r="AP112" s="100" t="str">
        <f t="shared" si="1118"/>
        <v/>
      </c>
      <c r="AQ112" s="101" t="str">
        <f>IF(AS112="","",#REF!)</f>
        <v/>
      </c>
      <c r="AR112" s="101" t="str">
        <f t="shared" si="1303"/>
        <v/>
      </c>
      <c r="AS112" s="102" t="str">
        <f t="shared" si="1119"/>
        <v/>
      </c>
      <c r="AT112" s="103" t="str">
        <f t="shared" si="1120"/>
        <v/>
      </c>
      <c r="AU112" s="104" t="str">
        <f t="shared" si="1121"/>
        <v/>
      </c>
      <c r="AV112" s="105" t="str">
        <f t="shared" si="1122"/>
        <v/>
      </c>
      <c r="AW112" s="106" t="str">
        <f t="shared" si="1123"/>
        <v/>
      </c>
      <c r="AY112" s="3"/>
      <c r="BA112" s="99" t="str">
        <f t="shared" si="1124"/>
        <v/>
      </c>
      <c r="BB112" s="100" t="str">
        <f t="shared" si="1125"/>
        <v/>
      </c>
      <c r="BC112" s="101" t="str">
        <f t="shared" si="1126"/>
        <v/>
      </c>
      <c r="BD112" s="101" t="str">
        <f t="shared" si="1127"/>
        <v/>
      </c>
      <c r="BE112" s="102" t="str">
        <f t="shared" si="1128"/>
        <v/>
      </c>
      <c r="BF112" s="103" t="str">
        <f t="shared" si="1129"/>
        <v/>
      </c>
      <c r="BG112" s="104" t="str">
        <f t="shared" si="1130"/>
        <v/>
      </c>
      <c r="BH112" s="105" t="str">
        <f t="shared" si="1131"/>
        <v/>
      </c>
      <c r="BI112" s="106" t="str">
        <f t="shared" si="1132"/>
        <v/>
      </c>
      <c r="BK112" s="3"/>
      <c r="BM112" s="99" t="str">
        <f t="shared" si="1133"/>
        <v/>
      </c>
      <c r="BN112" s="100" t="str">
        <f t="shared" si="1134"/>
        <v/>
      </c>
      <c r="BO112" s="101" t="str">
        <f t="shared" si="1135"/>
        <v/>
      </c>
      <c r="BP112" s="101" t="str">
        <f t="shared" si="1136"/>
        <v/>
      </c>
      <c r="BQ112" s="102" t="str">
        <f t="shared" si="1137"/>
        <v/>
      </c>
      <c r="BR112" s="103" t="str">
        <f t="shared" si="1138"/>
        <v/>
      </c>
      <c r="BS112" s="104" t="str">
        <f t="shared" si="1139"/>
        <v/>
      </c>
      <c r="BT112" s="105" t="str">
        <f t="shared" si="1140"/>
        <v/>
      </c>
      <c r="BU112" s="106" t="str">
        <f t="shared" si="1141"/>
        <v/>
      </c>
      <c r="BW112" s="3"/>
      <c r="BY112" s="99" t="str">
        <f t="shared" si="1142"/>
        <v/>
      </c>
      <c r="BZ112" s="100" t="str">
        <f t="shared" si="1143"/>
        <v/>
      </c>
      <c r="CA112" s="101" t="str">
        <f t="shared" si="1144"/>
        <v/>
      </c>
      <c r="CB112" s="101" t="str">
        <f t="shared" si="1145"/>
        <v/>
      </c>
      <c r="CC112" s="102" t="str">
        <f t="shared" si="1146"/>
        <v/>
      </c>
      <c r="CD112" s="103" t="str">
        <f t="shared" si="1147"/>
        <v/>
      </c>
      <c r="CE112" s="104" t="str">
        <f t="shared" si="1148"/>
        <v/>
      </c>
      <c r="CF112" s="105" t="str">
        <f t="shared" si="1149"/>
        <v/>
      </c>
      <c r="CG112" s="106" t="str">
        <f t="shared" si="1150"/>
        <v/>
      </c>
      <c r="CI112" s="3"/>
      <c r="CK112" s="99" t="str">
        <f t="shared" si="1151"/>
        <v/>
      </c>
      <c r="CL112" s="100" t="str">
        <f t="shared" si="1152"/>
        <v/>
      </c>
      <c r="CM112" s="101" t="str">
        <f t="shared" si="1153"/>
        <v/>
      </c>
      <c r="CN112" s="101" t="str">
        <f t="shared" si="1154"/>
        <v/>
      </c>
      <c r="CO112" s="102" t="str">
        <f t="shared" si="1155"/>
        <v/>
      </c>
      <c r="CP112" s="103" t="str">
        <f t="shared" si="1156"/>
        <v/>
      </c>
      <c r="CQ112" s="104" t="str">
        <f t="shared" si="1157"/>
        <v/>
      </c>
      <c r="CR112" s="105" t="str">
        <f t="shared" si="1158"/>
        <v/>
      </c>
      <c r="CS112" s="106" t="str">
        <f t="shared" si="1159"/>
        <v/>
      </c>
      <c r="CU112" s="3"/>
      <c r="CW112" s="99" t="str">
        <f t="shared" si="1160"/>
        <v/>
      </c>
      <c r="CX112" s="100" t="str">
        <f t="shared" si="1161"/>
        <v/>
      </c>
      <c r="CY112" s="101" t="str">
        <f t="shared" si="1162"/>
        <v/>
      </c>
      <c r="CZ112" s="101" t="str">
        <f t="shared" si="1163"/>
        <v/>
      </c>
      <c r="DA112" s="102" t="str">
        <f t="shared" si="1164"/>
        <v/>
      </c>
      <c r="DB112" s="103" t="str">
        <f t="shared" si="1165"/>
        <v/>
      </c>
      <c r="DC112" s="104" t="str">
        <f t="shared" si="1166"/>
        <v/>
      </c>
      <c r="DD112" s="105" t="str">
        <f t="shared" si="1167"/>
        <v/>
      </c>
      <c r="DE112" s="106" t="str">
        <f t="shared" si="1168"/>
        <v/>
      </c>
      <c r="DG112" s="3"/>
      <c r="DI112" s="99" t="str">
        <f t="shared" si="1169"/>
        <v/>
      </c>
      <c r="DJ112" s="100" t="str">
        <f t="shared" si="1170"/>
        <v/>
      </c>
      <c r="DK112" s="101" t="str">
        <f t="shared" si="1171"/>
        <v/>
      </c>
      <c r="DL112" s="101" t="str">
        <f t="shared" si="1172"/>
        <v/>
      </c>
      <c r="DM112" s="102" t="str">
        <f t="shared" si="1173"/>
        <v/>
      </c>
      <c r="DN112" s="103" t="str">
        <f t="shared" si="1174"/>
        <v/>
      </c>
      <c r="DO112" s="104" t="str">
        <f t="shared" si="1175"/>
        <v/>
      </c>
      <c r="DP112" s="105" t="str">
        <f t="shared" si="1176"/>
        <v/>
      </c>
      <c r="DQ112" s="106" t="str">
        <f t="shared" si="1177"/>
        <v/>
      </c>
      <c r="DS112" s="3"/>
      <c r="DU112" s="99" t="str">
        <f t="shared" si="1178"/>
        <v/>
      </c>
      <c r="DV112" s="100" t="str">
        <f t="shared" si="1179"/>
        <v/>
      </c>
      <c r="DW112" s="101" t="str">
        <f t="shared" si="1180"/>
        <v/>
      </c>
      <c r="DX112" s="101" t="str">
        <f t="shared" si="1181"/>
        <v/>
      </c>
      <c r="DY112" s="102" t="str">
        <f t="shared" si="1182"/>
        <v/>
      </c>
      <c r="DZ112" s="103" t="str">
        <f t="shared" si="1183"/>
        <v/>
      </c>
      <c r="EA112" s="104" t="str">
        <f t="shared" si="1184"/>
        <v/>
      </c>
      <c r="EB112" s="105" t="str">
        <f t="shared" si="1185"/>
        <v/>
      </c>
      <c r="EC112" s="106" t="str">
        <f t="shared" si="1186"/>
        <v/>
      </c>
      <c r="EE112" s="3"/>
      <c r="EG112" s="99" t="str">
        <f t="shared" si="1187"/>
        <v/>
      </c>
      <c r="EH112" s="100" t="str">
        <f t="shared" si="1188"/>
        <v/>
      </c>
      <c r="EI112" s="101" t="str">
        <f t="shared" si="1189"/>
        <v/>
      </c>
      <c r="EJ112" s="101" t="str">
        <f t="shared" si="1190"/>
        <v/>
      </c>
      <c r="EK112" s="102" t="str">
        <f t="shared" si="1191"/>
        <v/>
      </c>
      <c r="EL112" s="103" t="str">
        <f t="shared" si="1192"/>
        <v/>
      </c>
      <c r="EM112" s="104" t="str">
        <f t="shared" si="1193"/>
        <v/>
      </c>
      <c r="EN112" s="105" t="str">
        <f t="shared" si="1194"/>
        <v/>
      </c>
      <c r="EO112" s="106" t="str">
        <f t="shared" si="1195"/>
        <v/>
      </c>
      <c r="EQ112" s="3"/>
      <c r="ES112" s="99" t="str">
        <f t="shared" si="1196"/>
        <v/>
      </c>
      <c r="ET112" s="100" t="str">
        <f t="shared" si="1197"/>
        <v/>
      </c>
      <c r="EU112" s="101" t="str">
        <f t="shared" si="1198"/>
        <v/>
      </c>
      <c r="EV112" s="101" t="str">
        <f t="shared" si="1199"/>
        <v/>
      </c>
      <c r="EW112" s="102" t="str">
        <f t="shared" si="1200"/>
        <v/>
      </c>
      <c r="EX112" s="103" t="str">
        <f t="shared" si="1201"/>
        <v/>
      </c>
      <c r="EY112" s="104" t="str">
        <f t="shared" si="1202"/>
        <v/>
      </c>
      <c r="EZ112" s="105" t="str">
        <f t="shared" si="1203"/>
        <v/>
      </c>
      <c r="FA112" s="106" t="str">
        <f t="shared" si="1204"/>
        <v/>
      </c>
      <c r="FC112" s="3"/>
      <c r="FE112" s="99" t="str">
        <f t="shared" si="1205"/>
        <v/>
      </c>
      <c r="FF112" s="100" t="str">
        <f t="shared" si="1206"/>
        <v/>
      </c>
      <c r="FG112" s="101" t="str">
        <f t="shared" si="1207"/>
        <v/>
      </c>
      <c r="FH112" s="101" t="str">
        <f t="shared" si="1208"/>
        <v/>
      </c>
      <c r="FI112" s="102" t="str">
        <f t="shared" si="1209"/>
        <v/>
      </c>
      <c r="FJ112" s="103" t="str">
        <f t="shared" si="1210"/>
        <v/>
      </c>
      <c r="FK112" s="104" t="str">
        <f t="shared" si="1211"/>
        <v/>
      </c>
      <c r="FL112" s="105" t="str">
        <f t="shared" si="1212"/>
        <v/>
      </c>
      <c r="FM112" s="106" t="str">
        <f t="shared" si="1213"/>
        <v/>
      </c>
      <c r="FO112" s="3"/>
      <c r="FQ112" s="99" t="str">
        <f>IF(FU112="","",#REF!)</f>
        <v/>
      </c>
      <c r="FR112" s="100" t="str">
        <f t="shared" si="1214"/>
        <v/>
      </c>
      <c r="FS112" s="101" t="str">
        <f t="shared" si="1215"/>
        <v/>
      </c>
      <c r="FT112" s="101" t="str">
        <f t="shared" si="1216"/>
        <v/>
      </c>
      <c r="FU112" s="102" t="str">
        <f t="shared" si="1217"/>
        <v/>
      </c>
      <c r="FV112" s="103" t="str">
        <f t="shared" si="1218"/>
        <v/>
      </c>
      <c r="FW112" s="104" t="str">
        <f t="shared" si="1219"/>
        <v/>
      </c>
      <c r="FX112" s="105" t="str">
        <f t="shared" si="1220"/>
        <v/>
      </c>
      <c r="FY112" s="106" t="str">
        <f t="shared" si="1221"/>
        <v/>
      </c>
      <c r="GA112" s="3"/>
      <c r="GC112" s="99" t="str">
        <f t="shared" si="1222"/>
        <v/>
      </c>
      <c r="GD112" s="100" t="str">
        <f t="shared" si="1223"/>
        <v/>
      </c>
      <c r="GE112" s="101" t="str">
        <f t="shared" si="1224"/>
        <v/>
      </c>
      <c r="GF112" s="101" t="str">
        <f t="shared" si="1225"/>
        <v/>
      </c>
      <c r="GG112" s="102" t="str">
        <f t="shared" si="1226"/>
        <v/>
      </c>
      <c r="GH112" s="103" t="str">
        <f t="shared" si="1227"/>
        <v/>
      </c>
      <c r="GI112" s="104" t="str">
        <f t="shared" si="1228"/>
        <v/>
      </c>
      <c r="GJ112" s="105" t="str">
        <f t="shared" si="1229"/>
        <v/>
      </c>
      <c r="GK112" s="106" t="str">
        <f t="shared" si="1230"/>
        <v/>
      </c>
      <c r="GM112" s="3"/>
      <c r="GO112" s="99" t="str">
        <f t="shared" si="1231"/>
        <v/>
      </c>
      <c r="GP112" s="100" t="str">
        <f t="shared" si="1232"/>
        <v/>
      </c>
      <c r="GQ112" s="101" t="str">
        <f t="shared" si="1233"/>
        <v/>
      </c>
      <c r="GR112" s="101" t="str">
        <f t="shared" si="1234"/>
        <v/>
      </c>
      <c r="GS112" s="102" t="str">
        <f t="shared" si="1235"/>
        <v/>
      </c>
      <c r="GT112" s="103" t="str">
        <f t="shared" si="1236"/>
        <v/>
      </c>
      <c r="GU112" s="104" t="str">
        <f t="shared" si="1237"/>
        <v/>
      </c>
      <c r="GV112" s="105" t="str">
        <f t="shared" si="1238"/>
        <v/>
      </c>
      <c r="GW112" s="106" t="str">
        <f t="shared" si="1239"/>
        <v/>
      </c>
      <c r="GY112" s="3"/>
      <c r="HA112" s="99" t="str">
        <f t="shared" si="1240"/>
        <v/>
      </c>
      <c r="HB112" s="100" t="str">
        <f t="shared" si="1241"/>
        <v/>
      </c>
      <c r="HC112" s="101" t="str">
        <f t="shared" si="1242"/>
        <v/>
      </c>
      <c r="HD112" s="101" t="str">
        <f t="shared" si="1243"/>
        <v/>
      </c>
      <c r="HE112" s="102" t="str">
        <f t="shared" si="1244"/>
        <v/>
      </c>
      <c r="HF112" s="103" t="str">
        <f t="shared" si="1245"/>
        <v/>
      </c>
      <c r="HG112" s="104" t="str">
        <f t="shared" si="1246"/>
        <v/>
      </c>
      <c r="HH112" s="105" t="str">
        <f t="shared" si="1247"/>
        <v/>
      </c>
      <c r="HI112" s="106" t="str">
        <f t="shared" si="1248"/>
        <v/>
      </c>
      <c r="HK112" s="3"/>
      <c r="HM112" s="99" t="str">
        <f t="shared" si="1249"/>
        <v/>
      </c>
      <c r="HN112" s="100" t="str">
        <f t="shared" si="1250"/>
        <v/>
      </c>
      <c r="HO112" s="101" t="str">
        <f t="shared" si="1251"/>
        <v/>
      </c>
      <c r="HP112" s="101" t="str">
        <f t="shared" si="1252"/>
        <v/>
      </c>
      <c r="HQ112" s="102" t="str">
        <f t="shared" si="1253"/>
        <v/>
      </c>
      <c r="HR112" s="103" t="str">
        <f t="shared" si="1254"/>
        <v/>
      </c>
      <c r="HS112" s="104" t="str">
        <f t="shared" si="1255"/>
        <v/>
      </c>
      <c r="HT112" s="105" t="str">
        <f t="shared" si="1256"/>
        <v/>
      </c>
      <c r="HU112" s="106" t="str">
        <f t="shared" si="1257"/>
        <v/>
      </c>
      <c r="HW112" s="3"/>
      <c r="HY112" s="99" t="str">
        <f t="shared" si="1258"/>
        <v/>
      </c>
      <c r="HZ112" s="100" t="str">
        <f t="shared" si="1259"/>
        <v/>
      </c>
      <c r="IA112" s="101" t="str">
        <f t="shared" si="1260"/>
        <v/>
      </c>
      <c r="IB112" s="101" t="str">
        <f t="shared" si="1261"/>
        <v/>
      </c>
      <c r="IC112" s="102" t="str">
        <f t="shared" si="1262"/>
        <v/>
      </c>
      <c r="ID112" s="103" t="str">
        <f t="shared" si="1263"/>
        <v/>
      </c>
      <c r="IE112" s="104" t="str">
        <f t="shared" si="1264"/>
        <v/>
      </c>
      <c r="IF112" s="105" t="str">
        <f t="shared" si="1265"/>
        <v/>
      </c>
      <c r="IG112" s="106" t="str">
        <f t="shared" si="1266"/>
        <v/>
      </c>
      <c r="II112" s="3"/>
      <c r="IK112" s="99" t="str">
        <f t="shared" si="1267"/>
        <v/>
      </c>
      <c r="IL112" s="100" t="str">
        <f t="shared" si="1268"/>
        <v/>
      </c>
      <c r="IM112" s="101" t="str">
        <f t="shared" si="1269"/>
        <v/>
      </c>
      <c r="IN112" s="101" t="str">
        <f t="shared" si="1270"/>
        <v/>
      </c>
      <c r="IO112" s="102" t="str">
        <f t="shared" si="1271"/>
        <v/>
      </c>
      <c r="IP112" s="103" t="str">
        <f t="shared" si="1272"/>
        <v/>
      </c>
      <c r="IQ112" s="104" t="str">
        <f t="shared" si="1273"/>
        <v/>
      </c>
      <c r="IR112" s="105" t="str">
        <f t="shared" si="1274"/>
        <v/>
      </c>
      <c r="IS112" s="106" t="str">
        <f t="shared" si="1275"/>
        <v/>
      </c>
      <c r="IU112" s="3"/>
      <c r="IW112" s="99" t="str">
        <f t="shared" si="1276"/>
        <v/>
      </c>
      <c r="IX112" s="100" t="str">
        <f t="shared" si="1277"/>
        <v/>
      </c>
      <c r="IY112" s="101" t="str">
        <f t="shared" si="1278"/>
        <v/>
      </c>
      <c r="IZ112" s="101" t="str">
        <f t="shared" si="1279"/>
        <v/>
      </c>
      <c r="JA112" s="102" t="str">
        <f t="shared" si="1280"/>
        <v/>
      </c>
      <c r="JB112" s="103" t="str">
        <f t="shared" si="1281"/>
        <v/>
      </c>
      <c r="JC112" s="104" t="str">
        <f t="shared" si="1282"/>
        <v/>
      </c>
      <c r="JD112" s="105" t="str">
        <f t="shared" si="1283"/>
        <v/>
      </c>
      <c r="JE112" s="106" t="str">
        <f t="shared" si="1284"/>
        <v/>
      </c>
      <c r="JG112" s="3"/>
      <c r="JI112" s="99" t="str">
        <f t="shared" si="1285"/>
        <v/>
      </c>
      <c r="JJ112" s="100" t="str">
        <f t="shared" si="1286"/>
        <v/>
      </c>
      <c r="JK112" s="101" t="str">
        <f t="shared" si="1287"/>
        <v/>
      </c>
      <c r="JL112" s="101" t="str">
        <f t="shared" si="1288"/>
        <v/>
      </c>
      <c r="JM112" s="102" t="str">
        <f t="shared" si="1289"/>
        <v/>
      </c>
      <c r="JN112" s="103" t="str">
        <f t="shared" si="1290"/>
        <v/>
      </c>
      <c r="JO112" s="104" t="str">
        <f t="shared" si="1291"/>
        <v/>
      </c>
      <c r="JP112" s="105" t="str">
        <f t="shared" si="1292"/>
        <v/>
      </c>
      <c r="JQ112" s="106" t="str">
        <f t="shared" si="1293"/>
        <v/>
      </c>
      <c r="JS112" s="3"/>
      <c r="JU112" s="99" t="str">
        <f t="shared" si="1294"/>
        <v/>
      </c>
      <c r="JV112" s="100" t="str">
        <f t="shared" si="1295"/>
        <v/>
      </c>
      <c r="JW112" s="101" t="str">
        <f t="shared" si="1296"/>
        <v/>
      </c>
      <c r="JX112" s="101" t="str">
        <f t="shared" si="1297"/>
        <v/>
      </c>
      <c r="JY112" s="102" t="str">
        <f t="shared" si="1298"/>
        <v/>
      </c>
      <c r="JZ112" s="103" t="str">
        <f t="shared" si="1299"/>
        <v/>
      </c>
      <c r="KA112" s="104" t="str">
        <f t="shared" si="1300"/>
        <v/>
      </c>
      <c r="KB112" s="105" t="str">
        <f t="shared" si="1301"/>
        <v/>
      </c>
      <c r="KC112" s="106" t="str">
        <f t="shared" si="1302"/>
        <v/>
      </c>
      <c r="KE112" s="3"/>
    </row>
    <row r="113" spans="1:291" ht="13.5" customHeight="1" x14ac:dyDescent="0.25">
      <c r="A113" s="16"/>
      <c r="E113" s="99" t="str">
        <f t="shared" si="1092"/>
        <v/>
      </c>
      <c r="F113" s="100" t="str">
        <f t="shared" si="1093"/>
        <v/>
      </c>
      <c r="G113" s="101" t="str">
        <f t="shared" si="1094"/>
        <v/>
      </c>
      <c r="H113" s="101" t="str">
        <f t="shared" si="1095"/>
        <v/>
      </c>
      <c r="I113" s="102" t="str">
        <f t="shared" si="1096"/>
        <v/>
      </c>
      <c r="J113" s="103" t="str">
        <f t="shared" si="1097"/>
        <v/>
      </c>
      <c r="K113" s="104" t="str">
        <f t="shared" si="1098"/>
        <v/>
      </c>
      <c r="L113" s="105" t="str">
        <f t="shared" si="1099"/>
        <v/>
      </c>
      <c r="M113" s="106" t="str">
        <f t="shared" si="1100"/>
        <v/>
      </c>
      <c r="O113" s="3"/>
      <c r="Q113" s="99" t="str">
        <f t="shared" si="1101"/>
        <v/>
      </c>
      <c r="R113" s="100" t="str">
        <f t="shared" si="1102"/>
        <v/>
      </c>
      <c r="S113" s="101" t="str">
        <f t="shared" si="1103"/>
        <v/>
      </c>
      <c r="T113" s="101" t="str">
        <f t="shared" si="1104"/>
        <v/>
      </c>
      <c r="U113" s="102" t="str">
        <f t="shared" si="1105"/>
        <v/>
      </c>
      <c r="V113" s="103" t="str">
        <f t="shared" si="1106"/>
        <v/>
      </c>
      <c r="W113" s="104" t="str">
        <f t="shared" si="1107"/>
        <v/>
      </c>
      <c r="X113" s="105" t="str">
        <f t="shared" si="1108"/>
        <v/>
      </c>
      <c r="Y113" s="106" t="str">
        <f t="shared" si="1109"/>
        <v/>
      </c>
      <c r="AA113" s="3"/>
      <c r="AC113" s="99" t="str">
        <f t="shared" si="1110"/>
        <v/>
      </c>
      <c r="AD113" s="100" t="str">
        <f t="shared" si="1111"/>
        <v/>
      </c>
      <c r="AE113" s="101" t="str">
        <f t="shared" si="1112"/>
        <v/>
      </c>
      <c r="AF113" s="101" t="str">
        <f t="shared" si="1113"/>
        <v/>
      </c>
      <c r="AG113" s="102" t="str">
        <f t="shared" si="1114"/>
        <v/>
      </c>
      <c r="AH113" s="103" t="str">
        <f t="shared" si="1115"/>
        <v/>
      </c>
      <c r="AI113" s="104" t="str">
        <f t="shared" si="1116"/>
        <v/>
      </c>
      <c r="AJ113" s="105" t="str">
        <f t="shared" si="1304"/>
        <v/>
      </c>
      <c r="AK113" s="106" t="str">
        <f t="shared" si="1117"/>
        <v/>
      </c>
      <c r="AM113" s="3"/>
      <c r="AO113" s="99"/>
      <c r="AP113" s="100" t="str">
        <f t="shared" si="1118"/>
        <v/>
      </c>
      <c r="AQ113" s="101" t="str">
        <f>IF(AS113="","",#REF!)</f>
        <v/>
      </c>
      <c r="AR113" s="101" t="str">
        <f t="shared" si="1303"/>
        <v/>
      </c>
      <c r="AS113" s="102" t="str">
        <f t="shared" si="1119"/>
        <v/>
      </c>
      <c r="AT113" s="103" t="str">
        <f t="shared" si="1120"/>
        <v/>
      </c>
      <c r="AU113" s="104" t="str">
        <f t="shared" si="1121"/>
        <v/>
      </c>
      <c r="AV113" s="105" t="str">
        <f t="shared" si="1122"/>
        <v/>
      </c>
      <c r="AW113" s="106" t="str">
        <f t="shared" si="1123"/>
        <v/>
      </c>
      <c r="AY113" s="3"/>
      <c r="BA113" s="99" t="str">
        <f t="shared" si="1124"/>
        <v/>
      </c>
      <c r="BB113" s="100" t="str">
        <f t="shared" si="1125"/>
        <v/>
      </c>
      <c r="BC113" s="101" t="str">
        <f t="shared" si="1126"/>
        <v/>
      </c>
      <c r="BD113" s="101" t="str">
        <f t="shared" si="1127"/>
        <v/>
      </c>
      <c r="BE113" s="102" t="str">
        <f t="shared" si="1128"/>
        <v/>
      </c>
      <c r="BF113" s="103" t="str">
        <f t="shared" si="1129"/>
        <v/>
      </c>
      <c r="BG113" s="104" t="str">
        <f t="shared" si="1130"/>
        <v/>
      </c>
      <c r="BH113" s="105" t="str">
        <f t="shared" si="1131"/>
        <v/>
      </c>
      <c r="BI113" s="106" t="str">
        <f t="shared" si="1132"/>
        <v/>
      </c>
      <c r="BK113" s="3"/>
      <c r="BM113" s="99" t="str">
        <f t="shared" si="1133"/>
        <v/>
      </c>
      <c r="BN113" s="100" t="str">
        <f t="shared" si="1134"/>
        <v/>
      </c>
      <c r="BO113" s="101" t="str">
        <f t="shared" si="1135"/>
        <v/>
      </c>
      <c r="BP113" s="101" t="str">
        <f t="shared" si="1136"/>
        <v/>
      </c>
      <c r="BQ113" s="102" t="str">
        <f t="shared" si="1137"/>
        <v/>
      </c>
      <c r="BR113" s="103" t="str">
        <f t="shared" si="1138"/>
        <v/>
      </c>
      <c r="BS113" s="104" t="str">
        <f t="shared" si="1139"/>
        <v/>
      </c>
      <c r="BT113" s="105" t="str">
        <f t="shared" si="1140"/>
        <v/>
      </c>
      <c r="BU113" s="106" t="str">
        <f t="shared" si="1141"/>
        <v/>
      </c>
      <c r="BW113" s="3"/>
      <c r="BY113" s="99" t="str">
        <f t="shared" si="1142"/>
        <v/>
      </c>
      <c r="BZ113" s="100" t="str">
        <f t="shared" si="1143"/>
        <v/>
      </c>
      <c r="CA113" s="101" t="str">
        <f t="shared" si="1144"/>
        <v/>
      </c>
      <c r="CB113" s="101" t="str">
        <f t="shared" si="1145"/>
        <v/>
      </c>
      <c r="CC113" s="102" t="str">
        <f t="shared" si="1146"/>
        <v/>
      </c>
      <c r="CD113" s="103" t="str">
        <f t="shared" si="1147"/>
        <v/>
      </c>
      <c r="CE113" s="104" t="str">
        <f t="shared" si="1148"/>
        <v/>
      </c>
      <c r="CF113" s="105" t="str">
        <f t="shared" si="1149"/>
        <v/>
      </c>
      <c r="CG113" s="106" t="str">
        <f t="shared" si="1150"/>
        <v/>
      </c>
      <c r="CI113" s="3"/>
      <c r="CK113" s="99" t="str">
        <f t="shared" si="1151"/>
        <v/>
      </c>
      <c r="CL113" s="100" t="str">
        <f t="shared" si="1152"/>
        <v/>
      </c>
      <c r="CM113" s="101" t="str">
        <f t="shared" si="1153"/>
        <v/>
      </c>
      <c r="CN113" s="101" t="str">
        <f t="shared" si="1154"/>
        <v/>
      </c>
      <c r="CO113" s="102" t="str">
        <f t="shared" si="1155"/>
        <v/>
      </c>
      <c r="CP113" s="103" t="str">
        <f t="shared" si="1156"/>
        <v/>
      </c>
      <c r="CQ113" s="104" t="str">
        <f t="shared" si="1157"/>
        <v/>
      </c>
      <c r="CR113" s="105" t="str">
        <f t="shared" si="1158"/>
        <v/>
      </c>
      <c r="CS113" s="106" t="str">
        <f t="shared" si="1159"/>
        <v/>
      </c>
      <c r="CU113" s="3"/>
      <c r="CW113" s="99" t="str">
        <f t="shared" si="1160"/>
        <v/>
      </c>
      <c r="CX113" s="100" t="str">
        <f t="shared" si="1161"/>
        <v/>
      </c>
      <c r="CY113" s="101" t="str">
        <f t="shared" si="1162"/>
        <v/>
      </c>
      <c r="CZ113" s="101" t="str">
        <f t="shared" si="1163"/>
        <v/>
      </c>
      <c r="DA113" s="102" t="str">
        <f t="shared" si="1164"/>
        <v/>
      </c>
      <c r="DB113" s="103" t="str">
        <f t="shared" si="1165"/>
        <v/>
      </c>
      <c r="DC113" s="104" t="str">
        <f t="shared" si="1166"/>
        <v/>
      </c>
      <c r="DD113" s="105" t="str">
        <f t="shared" si="1167"/>
        <v/>
      </c>
      <c r="DE113" s="106" t="str">
        <f t="shared" si="1168"/>
        <v/>
      </c>
      <c r="DG113" s="3"/>
      <c r="DI113" s="99" t="str">
        <f t="shared" si="1169"/>
        <v/>
      </c>
      <c r="DJ113" s="100" t="str">
        <f t="shared" si="1170"/>
        <v/>
      </c>
      <c r="DK113" s="101" t="str">
        <f t="shared" si="1171"/>
        <v/>
      </c>
      <c r="DL113" s="101" t="str">
        <f t="shared" si="1172"/>
        <v/>
      </c>
      <c r="DM113" s="102" t="str">
        <f t="shared" si="1173"/>
        <v/>
      </c>
      <c r="DN113" s="103" t="str">
        <f t="shared" si="1174"/>
        <v/>
      </c>
      <c r="DO113" s="104" t="str">
        <f t="shared" si="1175"/>
        <v/>
      </c>
      <c r="DP113" s="105" t="str">
        <f t="shared" si="1176"/>
        <v/>
      </c>
      <c r="DQ113" s="106" t="str">
        <f t="shared" si="1177"/>
        <v/>
      </c>
      <c r="DS113" s="3"/>
      <c r="DU113" s="99" t="str">
        <f t="shared" si="1178"/>
        <v/>
      </c>
      <c r="DV113" s="100" t="str">
        <f t="shared" si="1179"/>
        <v/>
      </c>
      <c r="DW113" s="101" t="str">
        <f t="shared" si="1180"/>
        <v/>
      </c>
      <c r="DX113" s="101" t="str">
        <f t="shared" si="1181"/>
        <v/>
      </c>
      <c r="DY113" s="102" t="str">
        <f t="shared" si="1182"/>
        <v/>
      </c>
      <c r="DZ113" s="103" t="str">
        <f t="shared" si="1183"/>
        <v/>
      </c>
      <c r="EA113" s="104" t="str">
        <f t="shared" si="1184"/>
        <v/>
      </c>
      <c r="EB113" s="105" t="str">
        <f t="shared" si="1185"/>
        <v/>
      </c>
      <c r="EC113" s="106" t="str">
        <f t="shared" si="1186"/>
        <v/>
      </c>
      <c r="EE113" s="3"/>
      <c r="EG113" s="99" t="str">
        <f t="shared" si="1187"/>
        <v/>
      </c>
      <c r="EH113" s="100" t="str">
        <f t="shared" si="1188"/>
        <v/>
      </c>
      <c r="EI113" s="101" t="str">
        <f t="shared" si="1189"/>
        <v/>
      </c>
      <c r="EJ113" s="101" t="str">
        <f t="shared" si="1190"/>
        <v/>
      </c>
      <c r="EK113" s="102" t="str">
        <f t="shared" si="1191"/>
        <v/>
      </c>
      <c r="EL113" s="103" t="str">
        <f t="shared" si="1192"/>
        <v/>
      </c>
      <c r="EM113" s="104" t="str">
        <f t="shared" si="1193"/>
        <v/>
      </c>
      <c r="EN113" s="105" t="str">
        <f t="shared" si="1194"/>
        <v/>
      </c>
      <c r="EO113" s="106" t="str">
        <f t="shared" si="1195"/>
        <v/>
      </c>
      <c r="EQ113" s="3"/>
      <c r="ES113" s="99" t="str">
        <f t="shared" si="1196"/>
        <v/>
      </c>
      <c r="ET113" s="100" t="str">
        <f t="shared" si="1197"/>
        <v/>
      </c>
      <c r="EU113" s="101" t="str">
        <f t="shared" si="1198"/>
        <v/>
      </c>
      <c r="EV113" s="101" t="str">
        <f t="shared" si="1199"/>
        <v/>
      </c>
      <c r="EW113" s="102" t="str">
        <f t="shared" si="1200"/>
        <v/>
      </c>
      <c r="EX113" s="103" t="str">
        <f t="shared" si="1201"/>
        <v/>
      </c>
      <c r="EY113" s="104" t="str">
        <f t="shared" si="1202"/>
        <v/>
      </c>
      <c r="EZ113" s="105" t="str">
        <f t="shared" si="1203"/>
        <v/>
      </c>
      <c r="FA113" s="106" t="str">
        <f t="shared" si="1204"/>
        <v/>
      </c>
      <c r="FC113" s="3"/>
      <c r="FE113" s="99" t="str">
        <f t="shared" si="1205"/>
        <v/>
      </c>
      <c r="FF113" s="100" t="str">
        <f t="shared" si="1206"/>
        <v/>
      </c>
      <c r="FG113" s="101" t="str">
        <f t="shared" si="1207"/>
        <v/>
      </c>
      <c r="FH113" s="101" t="str">
        <f t="shared" si="1208"/>
        <v/>
      </c>
      <c r="FI113" s="102" t="str">
        <f t="shared" si="1209"/>
        <v/>
      </c>
      <c r="FJ113" s="103" t="str">
        <f t="shared" si="1210"/>
        <v/>
      </c>
      <c r="FK113" s="104" t="str">
        <f t="shared" si="1211"/>
        <v/>
      </c>
      <c r="FL113" s="105" t="str">
        <f t="shared" si="1212"/>
        <v/>
      </c>
      <c r="FM113" s="106" t="str">
        <f t="shared" si="1213"/>
        <v/>
      </c>
      <c r="FO113" s="3"/>
      <c r="FQ113" s="99" t="str">
        <f>IF(FU113="","",#REF!)</f>
        <v/>
      </c>
      <c r="FR113" s="100" t="str">
        <f t="shared" si="1214"/>
        <v/>
      </c>
      <c r="FS113" s="101" t="str">
        <f t="shared" si="1215"/>
        <v/>
      </c>
      <c r="FT113" s="101" t="str">
        <f t="shared" si="1216"/>
        <v/>
      </c>
      <c r="FU113" s="102" t="str">
        <f t="shared" si="1217"/>
        <v/>
      </c>
      <c r="FV113" s="103" t="str">
        <f t="shared" si="1218"/>
        <v/>
      </c>
      <c r="FW113" s="104" t="str">
        <f t="shared" si="1219"/>
        <v/>
      </c>
      <c r="FX113" s="105" t="str">
        <f t="shared" si="1220"/>
        <v/>
      </c>
      <c r="FY113" s="106" t="str">
        <f t="shared" si="1221"/>
        <v/>
      </c>
      <c r="GA113" s="3"/>
      <c r="GC113" s="99" t="str">
        <f t="shared" si="1222"/>
        <v/>
      </c>
      <c r="GD113" s="100" t="str">
        <f t="shared" si="1223"/>
        <v/>
      </c>
      <c r="GE113" s="101" t="str">
        <f t="shared" si="1224"/>
        <v/>
      </c>
      <c r="GF113" s="101" t="str">
        <f t="shared" si="1225"/>
        <v/>
      </c>
      <c r="GG113" s="102" t="str">
        <f t="shared" si="1226"/>
        <v/>
      </c>
      <c r="GH113" s="103" t="str">
        <f t="shared" si="1227"/>
        <v/>
      </c>
      <c r="GI113" s="104" t="str">
        <f t="shared" si="1228"/>
        <v/>
      </c>
      <c r="GJ113" s="105" t="str">
        <f t="shared" si="1229"/>
        <v/>
      </c>
      <c r="GK113" s="106" t="str">
        <f t="shared" si="1230"/>
        <v/>
      </c>
      <c r="GM113" s="3"/>
      <c r="GO113" s="99" t="str">
        <f t="shared" si="1231"/>
        <v/>
      </c>
      <c r="GP113" s="100" t="str">
        <f t="shared" si="1232"/>
        <v/>
      </c>
      <c r="GQ113" s="101" t="str">
        <f t="shared" si="1233"/>
        <v/>
      </c>
      <c r="GR113" s="101" t="str">
        <f t="shared" si="1234"/>
        <v/>
      </c>
      <c r="GS113" s="102" t="str">
        <f t="shared" si="1235"/>
        <v/>
      </c>
      <c r="GT113" s="103" t="str">
        <f t="shared" si="1236"/>
        <v/>
      </c>
      <c r="GU113" s="104" t="str">
        <f t="shared" si="1237"/>
        <v/>
      </c>
      <c r="GV113" s="105" t="str">
        <f t="shared" si="1238"/>
        <v/>
      </c>
      <c r="GW113" s="106" t="str">
        <f t="shared" si="1239"/>
        <v/>
      </c>
      <c r="GY113" s="3"/>
      <c r="HA113" s="99" t="str">
        <f t="shared" si="1240"/>
        <v/>
      </c>
      <c r="HB113" s="100" t="str">
        <f t="shared" si="1241"/>
        <v/>
      </c>
      <c r="HC113" s="101" t="str">
        <f t="shared" si="1242"/>
        <v/>
      </c>
      <c r="HD113" s="101" t="str">
        <f t="shared" si="1243"/>
        <v/>
      </c>
      <c r="HE113" s="102" t="str">
        <f t="shared" si="1244"/>
        <v/>
      </c>
      <c r="HF113" s="103" t="str">
        <f t="shared" si="1245"/>
        <v/>
      </c>
      <c r="HG113" s="104" t="str">
        <f t="shared" si="1246"/>
        <v/>
      </c>
      <c r="HH113" s="105" t="str">
        <f t="shared" si="1247"/>
        <v/>
      </c>
      <c r="HI113" s="106" t="str">
        <f t="shared" si="1248"/>
        <v/>
      </c>
      <c r="HK113" s="3"/>
      <c r="HM113" s="99" t="str">
        <f t="shared" si="1249"/>
        <v/>
      </c>
      <c r="HN113" s="100" t="str">
        <f t="shared" si="1250"/>
        <v/>
      </c>
      <c r="HO113" s="101" t="str">
        <f t="shared" si="1251"/>
        <v/>
      </c>
      <c r="HP113" s="101" t="str">
        <f t="shared" si="1252"/>
        <v/>
      </c>
      <c r="HQ113" s="102" t="str">
        <f t="shared" si="1253"/>
        <v/>
      </c>
      <c r="HR113" s="103" t="str">
        <f t="shared" si="1254"/>
        <v/>
      </c>
      <c r="HS113" s="104" t="str">
        <f t="shared" si="1255"/>
        <v/>
      </c>
      <c r="HT113" s="105" t="str">
        <f t="shared" si="1256"/>
        <v/>
      </c>
      <c r="HU113" s="106" t="str">
        <f t="shared" si="1257"/>
        <v/>
      </c>
      <c r="HW113" s="3"/>
      <c r="HY113" s="99" t="str">
        <f t="shared" si="1258"/>
        <v/>
      </c>
      <c r="HZ113" s="100" t="str">
        <f t="shared" si="1259"/>
        <v/>
      </c>
      <c r="IA113" s="101" t="str">
        <f t="shared" si="1260"/>
        <v/>
      </c>
      <c r="IB113" s="101" t="str">
        <f t="shared" si="1261"/>
        <v/>
      </c>
      <c r="IC113" s="102" t="str">
        <f t="shared" si="1262"/>
        <v/>
      </c>
      <c r="ID113" s="103" t="str">
        <f t="shared" si="1263"/>
        <v/>
      </c>
      <c r="IE113" s="104" t="str">
        <f t="shared" si="1264"/>
        <v/>
      </c>
      <c r="IF113" s="105" t="str">
        <f t="shared" si="1265"/>
        <v/>
      </c>
      <c r="IG113" s="106" t="str">
        <f t="shared" si="1266"/>
        <v/>
      </c>
      <c r="II113" s="3"/>
      <c r="IK113" s="99" t="str">
        <f t="shared" si="1267"/>
        <v/>
      </c>
      <c r="IL113" s="100" t="str">
        <f t="shared" si="1268"/>
        <v/>
      </c>
      <c r="IM113" s="101" t="str">
        <f t="shared" si="1269"/>
        <v/>
      </c>
      <c r="IN113" s="101" t="str">
        <f t="shared" si="1270"/>
        <v/>
      </c>
      <c r="IO113" s="102" t="str">
        <f t="shared" si="1271"/>
        <v/>
      </c>
      <c r="IP113" s="103" t="str">
        <f t="shared" si="1272"/>
        <v/>
      </c>
      <c r="IQ113" s="104" t="str">
        <f t="shared" si="1273"/>
        <v/>
      </c>
      <c r="IR113" s="105" t="str">
        <f t="shared" si="1274"/>
        <v/>
      </c>
      <c r="IS113" s="106" t="str">
        <f t="shared" si="1275"/>
        <v/>
      </c>
      <c r="IU113" s="3"/>
      <c r="IW113" s="99" t="str">
        <f t="shared" si="1276"/>
        <v/>
      </c>
      <c r="IX113" s="100" t="str">
        <f t="shared" si="1277"/>
        <v/>
      </c>
      <c r="IY113" s="101" t="str">
        <f t="shared" si="1278"/>
        <v/>
      </c>
      <c r="IZ113" s="101" t="str">
        <f t="shared" si="1279"/>
        <v/>
      </c>
      <c r="JA113" s="102" t="str">
        <f t="shared" si="1280"/>
        <v/>
      </c>
      <c r="JB113" s="103" t="str">
        <f t="shared" si="1281"/>
        <v/>
      </c>
      <c r="JC113" s="104" t="str">
        <f t="shared" si="1282"/>
        <v/>
      </c>
      <c r="JD113" s="105" t="str">
        <f t="shared" si="1283"/>
        <v/>
      </c>
      <c r="JE113" s="106" t="str">
        <f t="shared" si="1284"/>
        <v/>
      </c>
      <c r="JG113" s="3"/>
      <c r="JI113" s="99" t="str">
        <f t="shared" si="1285"/>
        <v/>
      </c>
      <c r="JJ113" s="100" t="str">
        <f t="shared" si="1286"/>
        <v/>
      </c>
      <c r="JK113" s="101" t="str">
        <f t="shared" si="1287"/>
        <v/>
      </c>
      <c r="JL113" s="101" t="str">
        <f t="shared" si="1288"/>
        <v/>
      </c>
      <c r="JM113" s="102" t="str">
        <f t="shared" si="1289"/>
        <v/>
      </c>
      <c r="JN113" s="103" t="str">
        <f t="shared" si="1290"/>
        <v/>
      </c>
      <c r="JO113" s="104" t="str">
        <f t="shared" si="1291"/>
        <v/>
      </c>
      <c r="JP113" s="105" t="str">
        <f t="shared" si="1292"/>
        <v/>
      </c>
      <c r="JQ113" s="106" t="str">
        <f t="shared" si="1293"/>
        <v/>
      </c>
      <c r="JS113" s="3"/>
      <c r="JU113" s="99" t="str">
        <f t="shared" si="1294"/>
        <v/>
      </c>
      <c r="JV113" s="100" t="str">
        <f t="shared" si="1295"/>
        <v/>
      </c>
      <c r="JW113" s="101" t="str">
        <f t="shared" si="1296"/>
        <v/>
      </c>
      <c r="JX113" s="101" t="str">
        <f t="shared" si="1297"/>
        <v/>
      </c>
      <c r="JY113" s="102" t="str">
        <f t="shared" si="1298"/>
        <v/>
      </c>
      <c r="JZ113" s="103" t="str">
        <f t="shared" si="1299"/>
        <v/>
      </c>
      <c r="KA113" s="104" t="str">
        <f t="shared" si="1300"/>
        <v/>
      </c>
      <c r="KB113" s="105" t="str">
        <f t="shared" si="1301"/>
        <v/>
      </c>
      <c r="KC113" s="106" t="str">
        <f t="shared" si="1302"/>
        <v/>
      </c>
      <c r="KE113" s="3"/>
    </row>
    <row r="114" spans="1:291" ht="13.5" customHeight="1" x14ac:dyDescent="0.25">
      <c r="A114" s="16"/>
      <c r="E114" s="99" t="str">
        <f t="shared" si="1092"/>
        <v/>
      </c>
      <c r="F114" s="100" t="str">
        <f t="shared" si="1093"/>
        <v/>
      </c>
      <c r="G114" s="101" t="str">
        <f t="shared" si="1094"/>
        <v/>
      </c>
      <c r="H114" s="101" t="str">
        <f t="shared" si="1095"/>
        <v/>
      </c>
      <c r="I114" s="102" t="str">
        <f t="shared" si="1096"/>
        <v/>
      </c>
      <c r="J114" s="103" t="str">
        <f t="shared" si="1097"/>
        <v/>
      </c>
      <c r="K114" s="104" t="str">
        <f t="shared" si="1098"/>
        <v/>
      </c>
      <c r="L114" s="105" t="str">
        <f t="shared" si="1099"/>
        <v/>
      </c>
      <c r="M114" s="106" t="str">
        <f t="shared" si="1100"/>
        <v/>
      </c>
      <c r="O114" s="3"/>
      <c r="Q114" s="99" t="str">
        <f t="shared" si="1101"/>
        <v/>
      </c>
      <c r="R114" s="100" t="str">
        <f t="shared" si="1102"/>
        <v/>
      </c>
      <c r="S114" s="101" t="str">
        <f t="shared" si="1103"/>
        <v/>
      </c>
      <c r="T114" s="101" t="str">
        <f t="shared" si="1104"/>
        <v/>
      </c>
      <c r="U114" s="102" t="str">
        <f t="shared" si="1105"/>
        <v/>
      </c>
      <c r="V114" s="103" t="str">
        <f t="shared" si="1106"/>
        <v/>
      </c>
      <c r="W114" s="104" t="str">
        <f t="shared" si="1107"/>
        <v/>
      </c>
      <c r="X114" s="105" t="str">
        <f t="shared" si="1108"/>
        <v/>
      </c>
      <c r="Y114" s="106" t="str">
        <f t="shared" si="1109"/>
        <v/>
      </c>
      <c r="AA114" s="3"/>
      <c r="AC114" s="99" t="str">
        <f t="shared" si="1110"/>
        <v/>
      </c>
      <c r="AD114" s="100" t="str">
        <f t="shared" si="1111"/>
        <v/>
      </c>
      <c r="AE114" s="101" t="str">
        <f t="shared" si="1112"/>
        <v/>
      </c>
      <c r="AF114" s="101" t="str">
        <f t="shared" si="1113"/>
        <v/>
      </c>
      <c r="AG114" s="102" t="str">
        <f t="shared" si="1114"/>
        <v/>
      </c>
      <c r="AH114" s="103" t="str">
        <f t="shared" si="1115"/>
        <v/>
      </c>
      <c r="AI114" s="104" t="str">
        <f t="shared" si="1116"/>
        <v/>
      </c>
      <c r="AJ114" s="105" t="str">
        <f t="shared" si="1304"/>
        <v/>
      </c>
      <c r="AK114" s="106" t="str">
        <f t="shared" si="1117"/>
        <v/>
      </c>
      <c r="AM114" s="3"/>
      <c r="AO114" s="99"/>
      <c r="AP114" s="100" t="str">
        <f t="shared" si="1118"/>
        <v/>
      </c>
      <c r="AQ114" s="101" t="str">
        <f>IF(AS114="","",#REF!)</f>
        <v/>
      </c>
      <c r="AR114" s="101" t="str">
        <f t="shared" si="1303"/>
        <v/>
      </c>
      <c r="AS114" s="102" t="str">
        <f t="shared" si="1119"/>
        <v/>
      </c>
      <c r="AT114" s="103" t="str">
        <f t="shared" si="1120"/>
        <v/>
      </c>
      <c r="AU114" s="104" t="str">
        <f t="shared" si="1121"/>
        <v/>
      </c>
      <c r="AV114" s="105" t="str">
        <f t="shared" si="1122"/>
        <v/>
      </c>
      <c r="AW114" s="106" t="str">
        <f t="shared" si="1123"/>
        <v/>
      </c>
      <c r="AY114" s="3"/>
      <c r="BA114" s="99" t="str">
        <f t="shared" si="1124"/>
        <v/>
      </c>
      <c r="BB114" s="100" t="str">
        <f t="shared" si="1125"/>
        <v/>
      </c>
      <c r="BC114" s="101" t="str">
        <f t="shared" si="1126"/>
        <v/>
      </c>
      <c r="BD114" s="101" t="str">
        <f t="shared" si="1127"/>
        <v/>
      </c>
      <c r="BE114" s="102" t="str">
        <f t="shared" si="1128"/>
        <v/>
      </c>
      <c r="BF114" s="103" t="str">
        <f t="shared" si="1129"/>
        <v/>
      </c>
      <c r="BG114" s="104" t="str">
        <f t="shared" si="1130"/>
        <v/>
      </c>
      <c r="BH114" s="105" t="str">
        <f t="shared" si="1131"/>
        <v/>
      </c>
      <c r="BI114" s="106" t="str">
        <f t="shared" si="1132"/>
        <v/>
      </c>
      <c r="BK114" s="3"/>
      <c r="BM114" s="99" t="str">
        <f t="shared" si="1133"/>
        <v/>
      </c>
      <c r="BN114" s="100" t="str">
        <f t="shared" si="1134"/>
        <v/>
      </c>
      <c r="BO114" s="101" t="str">
        <f t="shared" si="1135"/>
        <v/>
      </c>
      <c r="BP114" s="101" t="str">
        <f t="shared" si="1136"/>
        <v/>
      </c>
      <c r="BQ114" s="102" t="str">
        <f t="shared" si="1137"/>
        <v/>
      </c>
      <c r="BR114" s="103" t="str">
        <f t="shared" si="1138"/>
        <v/>
      </c>
      <c r="BS114" s="104" t="str">
        <f t="shared" si="1139"/>
        <v/>
      </c>
      <c r="BT114" s="105" t="str">
        <f t="shared" si="1140"/>
        <v/>
      </c>
      <c r="BU114" s="106" t="str">
        <f t="shared" si="1141"/>
        <v/>
      </c>
      <c r="BW114" s="3"/>
      <c r="BY114" s="99" t="str">
        <f t="shared" si="1142"/>
        <v/>
      </c>
      <c r="BZ114" s="100" t="str">
        <f t="shared" si="1143"/>
        <v/>
      </c>
      <c r="CA114" s="101" t="str">
        <f t="shared" si="1144"/>
        <v/>
      </c>
      <c r="CB114" s="101" t="str">
        <f t="shared" si="1145"/>
        <v/>
      </c>
      <c r="CC114" s="102" t="str">
        <f t="shared" si="1146"/>
        <v/>
      </c>
      <c r="CD114" s="103" t="str">
        <f t="shared" si="1147"/>
        <v/>
      </c>
      <c r="CE114" s="104" t="str">
        <f t="shared" si="1148"/>
        <v/>
      </c>
      <c r="CF114" s="105" t="str">
        <f t="shared" si="1149"/>
        <v/>
      </c>
      <c r="CG114" s="106" t="str">
        <f t="shared" si="1150"/>
        <v/>
      </c>
      <c r="CI114" s="3"/>
      <c r="CK114" s="99" t="str">
        <f t="shared" si="1151"/>
        <v/>
      </c>
      <c r="CL114" s="100" t="str">
        <f t="shared" si="1152"/>
        <v/>
      </c>
      <c r="CM114" s="101" t="str">
        <f t="shared" si="1153"/>
        <v/>
      </c>
      <c r="CN114" s="101" t="str">
        <f t="shared" si="1154"/>
        <v/>
      </c>
      <c r="CO114" s="102" t="str">
        <f t="shared" si="1155"/>
        <v/>
      </c>
      <c r="CP114" s="103" t="str">
        <f t="shared" si="1156"/>
        <v/>
      </c>
      <c r="CQ114" s="104" t="str">
        <f t="shared" si="1157"/>
        <v/>
      </c>
      <c r="CR114" s="105" t="str">
        <f t="shared" si="1158"/>
        <v/>
      </c>
      <c r="CS114" s="106" t="str">
        <f t="shared" si="1159"/>
        <v/>
      </c>
      <c r="CU114" s="3"/>
      <c r="CW114" s="99" t="str">
        <f t="shared" si="1160"/>
        <v/>
      </c>
      <c r="CX114" s="100" t="str">
        <f t="shared" si="1161"/>
        <v/>
      </c>
      <c r="CY114" s="101" t="str">
        <f t="shared" si="1162"/>
        <v/>
      </c>
      <c r="CZ114" s="101" t="str">
        <f t="shared" si="1163"/>
        <v/>
      </c>
      <c r="DA114" s="102" t="str">
        <f t="shared" si="1164"/>
        <v/>
      </c>
      <c r="DB114" s="103" t="str">
        <f t="shared" si="1165"/>
        <v/>
      </c>
      <c r="DC114" s="104" t="str">
        <f t="shared" si="1166"/>
        <v/>
      </c>
      <c r="DD114" s="105" t="str">
        <f t="shared" si="1167"/>
        <v/>
      </c>
      <c r="DE114" s="106" t="str">
        <f t="shared" si="1168"/>
        <v/>
      </c>
      <c r="DG114" s="3"/>
      <c r="DI114" s="99" t="str">
        <f t="shared" si="1169"/>
        <v/>
      </c>
      <c r="DJ114" s="100" t="str">
        <f t="shared" si="1170"/>
        <v/>
      </c>
      <c r="DK114" s="101" t="str">
        <f t="shared" si="1171"/>
        <v/>
      </c>
      <c r="DL114" s="101" t="str">
        <f t="shared" si="1172"/>
        <v/>
      </c>
      <c r="DM114" s="102" t="str">
        <f t="shared" si="1173"/>
        <v/>
      </c>
      <c r="DN114" s="103" t="str">
        <f t="shared" si="1174"/>
        <v/>
      </c>
      <c r="DO114" s="104" t="str">
        <f t="shared" si="1175"/>
        <v/>
      </c>
      <c r="DP114" s="105" t="str">
        <f t="shared" si="1176"/>
        <v/>
      </c>
      <c r="DQ114" s="106" t="str">
        <f t="shared" si="1177"/>
        <v/>
      </c>
      <c r="DS114" s="3"/>
      <c r="DU114" s="99" t="str">
        <f t="shared" si="1178"/>
        <v/>
      </c>
      <c r="DV114" s="100" t="str">
        <f t="shared" si="1179"/>
        <v/>
      </c>
      <c r="DW114" s="101" t="str">
        <f t="shared" si="1180"/>
        <v/>
      </c>
      <c r="DX114" s="101" t="str">
        <f t="shared" si="1181"/>
        <v/>
      </c>
      <c r="DY114" s="102" t="str">
        <f t="shared" si="1182"/>
        <v/>
      </c>
      <c r="DZ114" s="103" t="str">
        <f t="shared" si="1183"/>
        <v/>
      </c>
      <c r="EA114" s="104" t="str">
        <f t="shared" si="1184"/>
        <v/>
      </c>
      <c r="EB114" s="105" t="str">
        <f t="shared" si="1185"/>
        <v/>
      </c>
      <c r="EC114" s="106" t="str">
        <f t="shared" si="1186"/>
        <v/>
      </c>
      <c r="EE114" s="3"/>
      <c r="EG114" s="99" t="str">
        <f t="shared" si="1187"/>
        <v/>
      </c>
      <c r="EH114" s="100" t="str">
        <f t="shared" si="1188"/>
        <v/>
      </c>
      <c r="EI114" s="101" t="str">
        <f t="shared" si="1189"/>
        <v/>
      </c>
      <c r="EJ114" s="101" t="str">
        <f t="shared" si="1190"/>
        <v/>
      </c>
      <c r="EK114" s="102" t="str">
        <f t="shared" si="1191"/>
        <v/>
      </c>
      <c r="EL114" s="103" t="str">
        <f t="shared" si="1192"/>
        <v/>
      </c>
      <c r="EM114" s="104" t="str">
        <f t="shared" si="1193"/>
        <v/>
      </c>
      <c r="EN114" s="105" t="str">
        <f t="shared" si="1194"/>
        <v/>
      </c>
      <c r="EO114" s="106" t="str">
        <f t="shared" si="1195"/>
        <v/>
      </c>
      <c r="EQ114" s="3"/>
      <c r="ES114" s="99" t="str">
        <f t="shared" si="1196"/>
        <v/>
      </c>
      <c r="ET114" s="100" t="str">
        <f t="shared" si="1197"/>
        <v/>
      </c>
      <c r="EU114" s="101" t="str">
        <f t="shared" si="1198"/>
        <v/>
      </c>
      <c r="EV114" s="101" t="str">
        <f t="shared" si="1199"/>
        <v/>
      </c>
      <c r="EW114" s="102" t="str">
        <f t="shared" si="1200"/>
        <v/>
      </c>
      <c r="EX114" s="103" t="str">
        <f t="shared" si="1201"/>
        <v/>
      </c>
      <c r="EY114" s="104" t="str">
        <f t="shared" si="1202"/>
        <v/>
      </c>
      <c r="EZ114" s="105" t="str">
        <f t="shared" si="1203"/>
        <v/>
      </c>
      <c r="FA114" s="106" t="str">
        <f t="shared" si="1204"/>
        <v/>
      </c>
      <c r="FC114" s="3"/>
      <c r="FE114" s="99" t="str">
        <f t="shared" si="1205"/>
        <v/>
      </c>
      <c r="FF114" s="100" t="str">
        <f t="shared" si="1206"/>
        <v/>
      </c>
      <c r="FG114" s="101" t="str">
        <f t="shared" si="1207"/>
        <v/>
      </c>
      <c r="FH114" s="101" t="str">
        <f t="shared" si="1208"/>
        <v/>
      </c>
      <c r="FI114" s="102" t="str">
        <f t="shared" si="1209"/>
        <v/>
      </c>
      <c r="FJ114" s="103" t="str">
        <f t="shared" si="1210"/>
        <v/>
      </c>
      <c r="FK114" s="104" t="str">
        <f t="shared" si="1211"/>
        <v/>
      </c>
      <c r="FL114" s="105" t="str">
        <f t="shared" si="1212"/>
        <v/>
      </c>
      <c r="FM114" s="106" t="str">
        <f t="shared" si="1213"/>
        <v/>
      </c>
      <c r="FO114" s="3"/>
      <c r="FQ114" s="99" t="str">
        <f>IF(FU114="","",#REF!)</f>
        <v/>
      </c>
      <c r="FR114" s="100" t="str">
        <f t="shared" si="1214"/>
        <v/>
      </c>
      <c r="FS114" s="101" t="str">
        <f t="shared" si="1215"/>
        <v/>
      </c>
      <c r="FT114" s="101" t="str">
        <f t="shared" si="1216"/>
        <v/>
      </c>
      <c r="FU114" s="102" t="str">
        <f t="shared" si="1217"/>
        <v/>
      </c>
      <c r="FV114" s="103" t="str">
        <f t="shared" si="1218"/>
        <v/>
      </c>
      <c r="FW114" s="104" t="str">
        <f t="shared" si="1219"/>
        <v/>
      </c>
      <c r="FX114" s="105" t="str">
        <f t="shared" si="1220"/>
        <v/>
      </c>
      <c r="FY114" s="106" t="str">
        <f t="shared" si="1221"/>
        <v/>
      </c>
      <c r="GA114" s="3"/>
      <c r="GC114" s="99" t="str">
        <f t="shared" si="1222"/>
        <v/>
      </c>
      <c r="GD114" s="100" t="str">
        <f t="shared" si="1223"/>
        <v/>
      </c>
      <c r="GE114" s="101" t="str">
        <f t="shared" si="1224"/>
        <v/>
      </c>
      <c r="GF114" s="101" t="str">
        <f t="shared" si="1225"/>
        <v/>
      </c>
      <c r="GG114" s="102" t="str">
        <f t="shared" si="1226"/>
        <v/>
      </c>
      <c r="GH114" s="103" t="str">
        <f t="shared" si="1227"/>
        <v/>
      </c>
      <c r="GI114" s="104" t="str">
        <f t="shared" si="1228"/>
        <v/>
      </c>
      <c r="GJ114" s="105" t="str">
        <f t="shared" si="1229"/>
        <v/>
      </c>
      <c r="GK114" s="106" t="str">
        <f t="shared" si="1230"/>
        <v/>
      </c>
      <c r="GM114" s="3"/>
      <c r="GO114" s="99" t="str">
        <f t="shared" si="1231"/>
        <v/>
      </c>
      <c r="GP114" s="100" t="str">
        <f t="shared" si="1232"/>
        <v/>
      </c>
      <c r="GQ114" s="101" t="str">
        <f t="shared" si="1233"/>
        <v/>
      </c>
      <c r="GR114" s="101" t="str">
        <f t="shared" si="1234"/>
        <v/>
      </c>
      <c r="GS114" s="102" t="str">
        <f t="shared" si="1235"/>
        <v/>
      </c>
      <c r="GT114" s="103" t="str">
        <f t="shared" si="1236"/>
        <v/>
      </c>
      <c r="GU114" s="104" t="str">
        <f t="shared" si="1237"/>
        <v/>
      </c>
      <c r="GV114" s="105" t="str">
        <f t="shared" si="1238"/>
        <v/>
      </c>
      <c r="GW114" s="106" t="str">
        <f t="shared" si="1239"/>
        <v/>
      </c>
      <c r="GY114" s="3"/>
      <c r="HA114" s="99" t="str">
        <f t="shared" si="1240"/>
        <v/>
      </c>
      <c r="HB114" s="100" t="str">
        <f t="shared" si="1241"/>
        <v/>
      </c>
      <c r="HC114" s="101" t="str">
        <f t="shared" si="1242"/>
        <v/>
      </c>
      <c r="HD114" s="101" t="str">
        <f t="shared" si="1243"/>
        <v/>
      </c>
      <c r="HE114" s="102" t="str">
        <f t="shared" si="1244"/>
        <v/>
      </c>
      <c r="HF114" s="103" t="str">
        <f t="shared" si="1245"/>
        <v/>
      </c>
      <c r="HG114" s="104" t="str">
        <f t="shared" si="1246"/>
        <v/>
      </c>
      <c r="HH114" s="105" t="str">
        <f t="shared" si="1247"/>
        <v/>
      </c>
      <c r="HI114" s="106" t="str">
        <f t="shared" si="1248"/>
        <v/>
      </c>
      <c r="HK114" s="3"/>
      <c r="HM114" s="99" t="str">
        <f t="shared" si="1249"/>
        <v/>
      </c>
      <c r="HN114" s="100" t="str">
        <f t="shared" si="1250"/>
        <v/>
      </c>
      <c r="HO114" s="101" t="str">
        <f t="shared" si="1251"/>
        <v/>
      </c>
      <c r="HP114" s="101" t="str">
        <f t="shared" si="1252"/>
        <v/>
      </c>
      <c r="HQ114" s="102" t="str">
        <f t="shared" si="1253"/>
        <v/>
      </c>
      <c r="HR114" s="103" t="str">
        <f t="shared" si="1254"/>
        <v/>
      </c>
      <c r="HS114" s="104" t="str">
        <f t="shared" si="1255"/>
        <v/>
      </c>
      <c r="HT114" s="105" t="str">
        <f t="shared" si="1256"/>
        <v/>
      </c>
      <c r="HU114" s="106" t="str">
        <f t="shared" si="1257"/>
        <v/>
      </c>
      <c r="HW114" s="3"/>
      <c r="HY114" s="99" t="str">
        <f t="shared" si="1258"/>
        <v/>
      </c>
      <c r="HZ114" s="100" t="str">
        <f t="shared" si="1259"/>
        <v/>
      </c>
      <c r="IA114" s="101" t="str">
        <f t="shared" si="1260"/>
        <v/>
      </c>
      <c r="IB114" s="101" t="str">
        <f t="shared" si="1261"/>
        <v/>
      </c>
      <c r="IC114" s="102" t="str">
        <f t="shared" si="1262"/>
        <v/>
      </c>
      <c r="ID114" s="103" t="str">
        <f t="shared" si="1263"/>
        <v/>
      </c>
      <c r="IE114" s="104" t="str">
        <f t="shared" si="1264"/>
        <v/>
      </c>
      <c r="IF114" s="105" t="str">
        <f t="shared" si="1265"/>
        <v/>
      </c>
      <c r="IG114" s="106" t="str">
        <f t="shared" si="1266"/>
        <v/>
      </c>
      <c r="II114" s="3"/>
      <c r="IK114" s="99" t="str">
        <f t="shared" si="1267"/>
        <v/>
      </c>
      <c r="IL114" s="100" t="str">
        <f t="shared" si="1268"/>
        <v/>
      </c>
      <c r="IM114" s="101" t="str">
        <f t="shared" si="1269"/>
        <v/>
      </c>
      <c r="IN114" s="101" t="str">
        <f t="shared" si="1270"/>
        <v/>
      </c>
      <c r="IO114" s="102" t="str">
        <f t="shared" si="1271"/>
        <v/>
      </c>
      <c r="IP114" s="103" t="str">
        <f t="shared" si="1272"/>
        <v/>
      </c>
      <c r="IQ114" s="104" t="str">
        <f t="shared" si="1273"/>
        <v/>
      </c>
      <c r="IR114" s="105" t="str">
        <f t="shared" si="1274"/>
        <v/>
      </c>
      <c r="IS114" s="106" t="str">
        <f t="shared" si="1275"/>
        <v/>
      </c>
      <c r="IU114" s="3"/>
      <c r="IW114" s="99" t="str">
        <f t="shared" si="1276"/>
        <v/>
      </c>
      <c r="IX114" s="100" t="str">
        <f t="shared" si="1277"/>
        <v/>
      </c>
      <c r="IY114" s="101" t="str">
        <f t="shared" si="1278"/>
        <v/>
      </c>
      <c r="IZ114" s="101" t="str">
        <f t="shared" si="1279"/>
        <v/>
      </c>
      <c r="JA114" s="102" t="str">
        <f t="shared" si="1280"/>
        <v/>
      </c>
      <c r="JB114" s="103" t="str">
        <f t="shared" si="1281"/>
        <v/>
      </c>
      <c r="JC114" s="104" t="str">
        <f t="shared" si="1282"/>
        <v/>
      </c>
      <c r="JD114" s="105" t="str">
        <f t="shared" si="1283"/>
        <v/>
      </c>
      <c r="JE114" s="106" t="str">
        <f t="shared" si="1284"/>
        <v/>
      </c>
      <c r="JG114" s="3"/>
      <c r="JI114" s="99" t="str">
        <f t="shared" si="1285"/>
        <v/>
      </c>
      <c r="JJ114" s="100" t="str">
        <f t="shared" si="1286"/>
        <v/>
      </c>
      <c r="JK114" s="101" t="str">
        <f t="shared" si="1287"/>
        <v/>
      </c>
      <c r="JL114" s="101" t="str">
        <f t="shared" si="1288"/>
        <v/>
      </c>
      <c r="JM114" s="102" t="str">
        <f t="shared" si="1289"/>
        <v/>
      </c>
      <c r="JN114" s="103" t="str">
        <f t="shared" si="1290"/>
        <v/>
      </c>
      <c r="JO114" s="104" t="str">
        <f t="shared" si="1291"/>
        <v/>
      </c>
      <c r="JP114" s="105" t="str">
        <f t="shared" si="1292"/>
        <v/>
      </c>
      <c r="JQ114" s="106" t="str">
        <f t="shared" si="1293"/>
        <v/>
      </c>
      <c r="JS114" s="3"/>
      <c r="JU114" s="99" t="str">
        <f t="shared" si="1294"/>
        <v/>
      </c>
      <c r="JV114" s="100" t="str">
        <f t="shared" si="1295"/>
        <v/>
      </c>
      <c r="JW114" s="101" t="str">
        <f t="shared" si="1296"/>
        <v/>
      </c>
      <c r="JX114" s="101" t="str">
        <f t="shared" si="1297"/>
        <v/>
      </c>
      <c r="JY114" s="102" t="str">
        <f t="shared" si="1298"/>
        <v/>
      </c>
      <c r="JZ114" s="103" t="str">
        <f t="shared" si="1299"/>
        <v/>
      </c>
      <c r="KA114" s="104" t="str">
        <f t="shared" si="1300"/>
        <v/>
      </c>
      <c r="KB114" s="105" t="str">
        <f t="shared" si="1301"/>
        <v/>
      </c>
      <c r="KC114" s="106" t="str">
        <f t="shared" si="1302"/>
        <v/>
      </c>
      <c r="KE114" s="3"/>
    </row>
    <row r="115" spans="1:291" ht="13.5" customHeight="1" x14ac:dyDescent="0.25">
      <c r="A115" s="16"/>
      <c r="E115" s="99" t="str">
        <f t="shared" si="1092"/>
        <v/>
      </c>
      <c r="F115" s="100" t="str">
        <f t="shared" si="1093"/>
        <v/>
      </c>
      <c r="G115" s="101" t="str">
        <f t="shared" si="1094"/>
        <v/>
      </c>
      <c r="H115" s="101" t="str">
        <f t="shared" si="1095"/>
        <v/>
      </c>
      <c r="I115" s="102" t="str">
        <f t="shared" si="1096"/>
        <v/>
      </c>
      <c r="J115" s="103" t="str">
        <f t="shared" si="1097"/>
        <v/>
      </c>
      <c r="K115" s="104" t="str">
        <f t="shared" si="1098"/>
        <v/>
      </c>
      <c r="L115" s="105" t="str">
        <f t="shared" si="1099"/>
        <v/>
      </c>
      <c r="M115" s="106" t="str">
        <f t="shared" si="1100"/>
        <v/>
      </c>
      <c r="O115" s="3"/>
      <c r="Q115" s="99" t="str">
        <f t="shared" si="1101"/>
        <v/>
      </c>
      <c r="R115" s="100" t="str">
        <f t="shared" si="1102"/>
        <v/>
      </c>
      <c r="S115" s="101" t="str">
        <f t="shared" si="1103"/>
        <v/>
      </c>
      <c r="T115" s="101" t="str">
        <f t="shared" si="1104"/>
        <v/>
      </c>
      <c r="U115" s="102" t="str">
        <f t="shared" si="1105"/>
        <v/>
      </c>
      <c r="V115" s="103" t="str">
        <f t="shared" si="1106"/>
        <v/>
      </c>
      <c r="W115" s="104" t="str">
        <f t="shared" si="1107"/>
        <v/>
      </c>
      <c r="X115" s="105" t="str">
        <f t="shared" si="1108"/>
        <v/>
      </c>
      <c r="Y115" s="106" t="str">
        <f t="shared" si="1109"/>
        <v/>
      </c>
      <c r="AA115" s="3"/>
      <c r="AC115" s="99" t="str">
        <f t="shared" si="1110"/>
        <v/>
      </c>
      <c r="AD115" s="100" t="str">
        <f t="shared" si="1111"/>
        <v/>
      </c>
      <c r="AE115" s="101" t="str">
        <f t="shared" si="1112"/>
        <v/>
      </c>
      <c r="AF115" s="101" t="str">
        <f t="shared" si="1113"/>
        <v/>
      </c>
      <c r="AG115" s="102" t="str">
        <f t="shared" si="1114"/>
        <v/>
      </c>
      <c r="AH115" s="103" t="str">
        <f t="shared" si="1115"/>
        <v/>
      </c>
      <c r="AI115" s="104" t="str">
        <f t="shared" si="1116"/>
        <v/>
      </c>
      <c r="AJ115" s="105" t="str">
        <f t="shared" si="1304"/>
        <v/>
      </c>
      <c r="AK115" s="106" t="str">
        <f t="shared" si="1117"/>
        <v/>
      </c>
      <c r="AM115" s="3"/>
      <c r="AO115" s="99"/>
      <c r="AP115" s="100" t="str">
        <f t="shared" si="1118"/>
        <v/>
      </c>
      <c r="AQ115" s="101" t="str">
        <f>IF(AS115="","",#REF!)</f>
        <v/>
      </c>
      <c r="AR115" s="101" t="str">
        <f t="shared" si="1303"/>
        <v/>
      </c>
      <c r="AS115" s="102" t="str">
        <f t="shared" si="1119"/>
        <v/>
      </c>
      <c r="AT115" s="103" t="str">
        <f t="shared" si="1120"/>
        <v/>
      </c>
      <c r="AU115" s="104" t="str">
        <f t="shared" si="1121"/>
        <v/>
      </c>
      <c r="AV115" s="105" t="str">
        <f t="shared" si="1122"/>
        <v/>
      </c>
      <c r="AW115" s="106" t="str">
        <f t="shared" si="1123"/>
        <v/>
      </c>
      <c r="AY115" s="3"/>
      <c r="BA115" s="99" t="str">
        <f t="shared" si="1124"/>
        <v/>
      </c>
      <c r="BB115" s="100" t="str">
        <f t="shared" si="1125"/>
        <v/>
      </c>
      <c r="BC115" s="101" t="str">
        <f t="shared" si="1126"/>
        <v/>
      </c>
      <c r="BD115" s="101" t="str">
        <f t="shared" si="1127"/>
        <v/>
      </c>
      <c r="BE115" s="102" t="str">
        <f t="shared" si="1128"/>
        <v/>
      </c>
      <c r="BF115" s="103" t="str">
        <f t="shared" si="1129"/>
        <v/>
      </c>
      <c r="BG115" s="104" t="str">
        <f t="shared" si="1130"/>
        <v/>
      </c>
      <c r="BH115" s="105" t="str">
        <f t="shared" si="1131"/>
        <v/>
      </c>
      <c r="BI115" s="106" t="str">
        <f t="shared" si="1132"/>
        <v/>
      </c>
      <c r="BK115" s="3"/>
      <c r="BM115" s="99" t="str">
        <f t="shared" si="1133"/>
        <v/>
      </c>
      <c r="BN115" s="100" t="str">
        <f t="shared" si="1134"/>
        <v/>
      </c>
      <c r="BO115" s="101" t="str">
        <f t="shared" si="1135"/>
        <v/>
      </c>
      <c r="BP115" s="101" t="str">
        <f t="shared" si="1136"/>
        <v/>
      </c>
      <c r="BQ115" s="102" t="str">
        <f t="shared" si="1137"/>
        <v/>
      </c>
      <c r="BR115" s="103" t="str">
        <f t="shared" si="1138"/>
        <v/>
      </c>
      <c r="BS115" s="104" t="str">
        <f t="shared" si="1139"/>
        <v/>
      </c>
      <c r="BT115" s="105" t="str">
        <f t="shared" si="1140"/>
        <v/>
      </c>
      <c r="BU115" s="106" t="str">
        <f t="shared" si="1141"/>
        <v/>
      </c>
      <c r="BW115" s="3"/>
      <c r="BY115" s="99" t="str">
        <f t="shared" si="1142"/>
        <v/>
      </c>
      <c r="BZ115" s="100" t="str">
        <f t="shared" si="1143"/>
        <v/>
      </c>
      <c r="CA115" s="101" t="str">
        <f t="shared" si="1144"/>
        <v/>
      </c>
      <c r="CB115" s="101" t="str">
        <f t="shared" si="1145"/>
        <v/>
      </c>
      <c r="CC115" s="102" t="str">
        <f t="shared" si="1146"/>
        <v/>
      </c>
      <c r="CD115" s="103" t="str">
        <f t="shared" si="1147"/>
        <v/>
      </c>
      <c r="CE115" s="104" t="str">
        <f t="shared" si="1148"/>
        <v/>
      </c>
      <c r="CF115" s="105" t="str">
        <f t="shared" si="1149"/>
        <v/>
      </c>
      <c r="CG115" s="106" t="str">
        <f t="shared" si="1150"/>
        <v/>
      </c>
      <c r="CI115" s="3"/>
      <c r="CK115" s="99" t="str">
        <f t="shared" si="1151"/>
        <v/>
      </c>
      <c r="CL115" s="100" t="str">
        <f t="shared" si="1152"/>
        <v/>
      </c>
      <c r="CM115" s="101" t="str">
        <f t="shared" si="1153"/>
        <v/>
      </c>
      <c r="CN115" s="101" t="str">
        <f t="shared" si="1154"/>
        <v/>
      </c>
      <c r="CO115" s="102" t="str">
        <f t="shared" si="1155"/>
        <v/>
      </c>
      <c r="CP115" s="103" t="str">
        <f t="shared" si="1156"/>
        <v/>
      </c>
      <c r="CQ115" s="104" t="str">
        <f t="shared" si="1157"/>
        <v/>
      </c>
      <c r="CR115" s="105" t="str">
        <f t="shared" si="1158"/>
        <v/>
      </c>
      <c r="CS115" s="106" t="str">
        <f t="shared" si="1159"/>
        <v/>
      </c>
      <c r="CU115" s="3"/>
      <c r="CW115" s="99" t="str">
        <f t="shared" si="1160"/>
        <v/>
      </c>
      <c r="CX115" s="100" t="str">
        <f t="shared" si="1161"/>
        <v/>
      </c>
      <c r="CY115" s="101" t="str">
        <f t="shared" si="1162"/>
        <v/>
      </c>
      <c r="CZ115" s="101" t="str">
        <f t="shared" si="1163"/>
        <v/>
      </c>
      <c r="DA115" s="102" t="str">
        <f t="shared" si="1164"/>
        <v/>
      </c>
      <c r="DB115" s="103" t="str">
        <f t="shared" si="1165"/>
        <v/>
      </c>
      <c r="DC115" s="104" t="str">
        <f t="shared" si="1166"/>
        <v/>
      </c>
      <c r="DD115" s="105" t="str">
        <f t="shared" si="1167"/>
        <v/>
      </c>
      <c r="DE115" s="106" t="str">
        <f t="shared" si="1168"/>
        <v/>
      </c>
      <c r="DG115" s="3"/>
      <c r="DI115" s="99" t="str">
        <f t="shared" si="1169"/>
        <v/>
      </c>
      <c r="DJ115" s="100" t="str">
        <f t="shared" si="1170"/>
        <v/>
      </c>
      <c r="DK115" s="101" t="str">
        <f t="shared" si="1171"/>
        <v/>
      </c>
      <c r="DL115" s="101" t="str">
        <f t="shared" si="1172"/>
        <v/>
      </c>
      <c r="DM115" s="102" t="str">
        <f t="shared" si="1173"/>
        <v/>
      </c>
      <c r="DN115" s="103" t="str">
        <f t="shared" si="1174"/>
        <v/>
      </c>
      <c r="DO115" s="104" t="str">
        <f t="shared" si="1175"/>
        <v/>
      </c>
      <c r="DP115" s="105" t="str">
        <f t="shared" si="1176"/>
        <v/>
      </c>
      <c r="DQ115" s="106" t="str">
        <f t="shared" si="1177"/>
        <v/>
      </c>
      <c r="DS115" s="3"/>
      <c r="DU115" s="99" t="str">
        <f t="shared" si="1178"/>
        <v/>
      </c>
      <c r="DV115" s="100" t="str">
        <f t="shared" si="1179"/>
        <v/>
      </c>
      <c r="DW115" s="101" t="str">
        <f t="shared" si="1180"/>
        <v/>
      </c>
      <c r="DX115" s="101" t="str">
        <f t="shared" si="1181"/>
        <v/>
      </c>
      <c r="DY115" s="102" t="str">
        <f t="shared" si="1182"/>
        <v/>
      </c>
      <c r="DZ115" s="103" t="str">
        <f t="shared" si="1183"/>
        <v/>
      </c>
      <c r="EA115" s="104" t="str">
        <f t="shared" si="1184"/>
        <v/>
      </c>
      <c r="EB115" s="105" t="str">
        <f t="shared" si="1185"/>
        <v/>
      </c>
      <c r="EC115" s="106" t="str">
        <f t="shared" si="1186"/>
        <v/>
      </c>
      <c r="EE115" s="3"/>
      <c r="EG115" s="99" t="str">
        <f t="shared" si="1187"/>
        <v/>
      </c>
      <c r="EH115" s="100" t="str">
        <f t="shared" si="1188"/>
        <v/>
      </c>
      <c r="EI115" s="101" t="str">
        <f t="shared" si="1189"/>
        <v/>
      </c>
      <c r="EJ115" s="101" t="str">
        <f t="shared" si="1190"/>
        <v/>
      </c>
      <c r="EK115" s="102" t="str">
        <f t="shared" si="1191"/>
        <v/>
      </c>
      <c r="EL115" s="103" t="str">
        <f t="shared" si="1192"/>
        <v/>
      </c>
      <c r="EM115" s="104" t="str">
        <f t="shared" si="1193"/>
        <v/>
      </c>
      <c r="EN115" s="105" t="str">
        <f t="shared" si="1194"/>
        <v/>
      </c>
      <c r="EO115" s="106" t="str">
        <f t="shared" si="1195"/>
        <v/>
      </c>
      <c r="EQ115" s="3"/>
      <c r="ES115" s="99" t="str">
        <f t="shared" si="1196"/>
        <v/>
      </c>
      <c r="ET115" s="100" t="str">
        <f t="shared" si="1197"/>
        <v/>
      </c>
      <c r="EU115" s="101" t="str">
        <f t="shared" si="1198"/>
        <v/>
      </c>
      <c r="EV115" s="101" t="str">
        <f t="shared" si="1199"/>
        <v/>
      </c>
      <c r="EW115" s="102" t="str">
        <f t="shared" si="1200"/>
        <v/>
      </c>
      <c r="EX115" s="103" t="str">
        <f t="shared" si="1201"/>
        <v/>
      </c>
      <c r="EY115" s="104" t="str">
        <f t="shared" si="1202"/>
        <v/>
      </c>
      <c r="EZ115" s="105" t="str">
        <f t="shared" si="1203"/>
        <v/>
      </c>
      <c r="FA115" s="106" t="str">
        <f t="shared" si="1204"/>
        <v/>
      </c>
      <c r="FC115" s="3"/>
      <c r="FE115" s="99" t="str">
        <f t="shared" si="1205"/>
        <v/>
      </c>
      <c r="FF115" s="100" t="str">
        <f t="shared" si="1206"/>
        <v/>
      </c>
      <c r="FG115" s="101" t="str">
        <f t="shared" si="1207"/>
        <v/>
      </c>
      <c r="FH115" s="101" t="str">
        <f t="shared" si="1208"/>
        <v/>
      </c>
      <c r="FI115" s="102" t="str">
        <f t="shared" si="1209"/>
        <v/>
      </c>
      <c r="FJ115" s="103" t="str">
        <f t="shared" si="1210"/>
        <v/>
      </c>
      <c r="FK115" s="104" t="str">
        <f t="shared" si="1211"/>
        <v/>
      </c>
      <c r="FL115" s="105" t="str">
        <f t="shared" si="1212"/>
        <v/>
      </c>
      <c r="FM115" s="106" t="str">
        <f t="shared" si="1213"/>
        <v/>
      </c>
      <c r="FO115" s="3"/>
      <c r="FQ115" s="99" t="str">
        <f>IF(FU115="","",#REF!)</f>
        <v/>
      </c>
      <c r="FR115" s="100" t="str">
        <f t="shared" si="1214"/>
        <v/>
      </c>
      <c r="FS115" s="101" t="str">
        <f t="shared" si="1215"/>
        <v/>
      </c>
      <c r="FT115" s="101" t="str">
        <f t="shared" si="1216"/>
        <v/>
      </c>
      <c r="FU115" s="102" t="str">
        <f t="shared" si="1217"/>
        <v/>
      </c>
      <c r="FV115" s="103" t="str">
        <f t="shared" si="1218"/>
        <v/>
      </c>
      <c r="FW115" s="104" t="str">
        <f t="shared" si="1219"/>
        <v/>
      </c>
      <c r="FX115" s="105" t="str">
        <f t="shared" si="1220"/>
        <v/>
      </c>
      <c r="FY115" s="106" t="str">
        <f t="shared" si="1221"/>
        <v/>
      </c>
      <c r="GA115" s="3"/>
      <c r="GC115" s="99" t="str">
        <f t="shared" si="1222"/>
        <v/>
      </c>
      <c r="GD115" s="100" t="str">
        <f t="shared" si="1223"/>
        <v/>
      </c>
      <c r="GE115" s="101" t="str">
        <f t="shared" si="1224"/>
        <v/>
      </c>
      <c r="GF115" s="101" t="str">
        <f t="shared" si="1225"/>
        <v/>
      </c>
      <c r="GG115" s="102" t="str">
        <f t="shared" si="1226"/>
        <v/>
      </c>
      <c r="GH115" s="103" t="str">
        <f t="shared" si="1227"/>
        <v/>
      </c>
      <c r="GI115" s="104" t="str">
        <f t="shared" si="1228"/>
        <v/>
      </c>
      <c r="GJ115" s="105" t="str">
        <f t="shared" si="1229"/>
        <v/>
      </c>
      <c r="GK115" s="106" t="str">
        <f t="shared" si="1230"/>
        <v/>
      </c>
      <c r="GM115" s="3"/>
      <c r="GO115" s="99" t="str">
        <f t="shared" si="1231"/>
        <v/>
      </c>
      <c r="GP115" s="100" t="str">
        <f t="shared" si="1232"/>
        <v/>
      </c>
      <c r="GQ115" s="101" t="str">
        <f t="shared" si="1233"/>
        <v/>
      </c>
      <c r="GR115" s="101" t="str">
        <f t="shared" si="1234"/>
        <v/>
      </c>
      <c r="GS115" s="102" t="str">
        <f t="shared" si="1235"/>
        <v/>
      </c>
      <c r="GT115" s="103" t="str">
        <f t="shared" si="1236"/>
        <v/>
      </c>
      <c r="GU115" s="104" t="str">
        <f t="shared" si="1237"/>
        <v/>
      </c>
      <c r="GV115" s="105" t="str">
        <f t="shared" si="1238"/>
        <v/>
      </c>
      <c r="GW115" s="106" t="str">
        <f t="shared" si="1239"/>
        <v/>
      </c>
      <c r="GY115" s="3"/>
      <c r="HA115" s="99" t="str">
        <f t="shared" si="1240"/>
        <v/>
      </c>
      <c r="HB115" s="100" t="str">
        <f t="shared" si="1241"/>
        <v/>
      </c>
      <c r="HC115" s="101" t="str">
        <f t="shared" si="1242"/>
        <v/>
      </c>
      <c r="HD115" s="101" t="str">
        <f t="shared" si="1243"/>
        <v/>
      </c>
      <c r="HE115" s="102" t="str">
        <f t="shared" si="1244"/>
        <v/>
      </c>
      <c r="HF115" s="103" t="str">
        <f t="shared" si="1245"/>
        <v/>
      </c>
      <c r="HG115" s="104" t="str">
        <f t="shared" si="1246"/>
        <v/>
      </c>
      <c r="HH115" s="105" t="str">
        <f t="shared" si="1247"/>
        <v/>
      </c>
      <c r="HI115" s="106" t="str">
        <f t="shared" si="1248"/>
        <v/>
      </c>
      <c r="HK115" s="3"/>
      <c r="HM115" s="99" t="str">
        <f t="shared" si="1249"/>
        <v/>
      </c>
      <c r="HN115" s="100" t="str">
        <f t="shared" si="1250"/>
        <v/>
      </c>
      <c r="HO115" s="101" t="str">
        <f t="shared" si="1251"/>
        <v/>
      </c>
      <c r="HP115" s="101" t="str">
        <f t="shared" si="1252"/>
        <v/>
      </c>
      <c r="HQ115" s="102" t="str">
        <f t="shared" si="1253"/>
        <v/>
      </c>
      <c r="HR115" s="103" t="str">
        <f t="shared" si="1254"/>
        <v/>
      </c>
      <c r="HS115" s="104" t="str">
        <f t="shared" si="1255"/>
        <v/>
      </c>
      <c r="HT115" s="105" t="str">
        <f t="shared" si="1256"/>
        <v/>
      </c>
      <c r="HU115" s="106" t="str">
        <f t="shared" si="1257"/>
        <v/>
      </c>
      <c r="HW115" s="3"/>
      <c r="HY115" s="99" t="str">
        <f t="shared" si="1258"/>
        <v/>
      </c>
      <c r="HZ115" s="100" t="str">
        <f t="shared" si="1259"/>
        <v/>
      </c>
      <c r="IA115" s="101" t="str">
        <f t="shared" si="1260"/>
        <v/>
      </c>
      <c r="IB115" s="101" t="str">
        <f t="shared" si="1261"/>
        <v/>
      </c>
      <c r="IC115" s="102" t="str">
        <f t="shared" si="1262"/>
        <v/>
      </c>
      <c r="ID115" s="103" t="str">
        <f t="shared" si="1263"/>
        <v/>
      </c>
      <c r="IE115" s="104" t="str">
        <f t="shared" si="1264"/>
        <v/>
      </c>
      <c r="IF115" s="105" t="str">
        <f t="shared" si="1265"/>
        <v/>
      </c>
      <c r="IG115" s="106" t="str">
        <f t="shared" si="1266"/>
        <v/>
      </c>
      <c r="II115" s="3"/>
      <c r="IK115" s="99" t="str">
        <f t="shared" si="1267"/>
        <v/>
      </c>
      <c r="IL115" s="100" t="str">
        <f t="shared" si="1268"/>
        <v/>
      </c>
      <c r="IM115" s="101" t="str">
        <f t="shared" si="1269"/>
        <v/>
      </c>
      <c r="IN115" s="101" t="str">
        <f t="shared" si="1270"/>
        <v/>
      </c>
      <c r="IO115" s="102" t="str">
        <f t="shared" si="1271"/>
        <v/>
      </c>
      <c r="IP115" s="103" t="str">
        <f t="shared" si="1272"/>
        <v/>
      </c>
      <c r="IQ115" s="104" t="str">
        <f t="shared" si="1273"/>
        <v/>
      </c>
      <c r="IR115" s="105" t="str">
        <f t="shared" si="1274"/>
        <v/>
      </c>
      <c r="IS115" s="106" t="str">
        <f t="shared" si="1275"/>
        <v/>
      </c>
      <c r="IU115" s="3"/>
      <c r="IW115" s="99" t="str">
        <f t="shared" si="1276"/>
        <v/>
      </c>
      <c r="IX115" s="100" t="str">
        <f t="shared" si="1277"/>
        <v/>
      </c>
      <c r="IY115" s="101" t="str">
        <f t="shared" si="1278"/>
        <v/>
      </c>
      <c r="IZ115" s="101" t="str">
        <f t="shared" si="1279"/>
        <v/>
      </c>
      <c r="JA115" s="102" t="str">
        <f t="shared" si="1280"/>
        <v/>
      </c>
      <c r="JB115" s="103" t="str">
        <f t="shared" si="1281"/>
        <v/>
      </c>
      <c r="JC115" s="104" t="str">
        <f t="shared" si="1282"/>
        <v/>
      </c>
      <c r="JD115" s="105" t="str">
        <f t="shared" si="1283"/>
        <v/>
      </c>
      <c r="JE115" s="106" t="str">
        <f t="shared" si="1284"/>
        <v/>
      </c>
      <c r="JG115" s="3"/>
      <c r="JI115" s="99" t="str">
        <f t="shared" si="1285"/>
        <v/>
      </c>
      <c r="JJ115" s="100" t="str">
        <f t="shared" si="1286"/>
        <v/>
      </c>
      <c r="JK115" s="101" t="str">
        <f t="shared" si="1287"/>
        <v/>
      </c>
      <c r="JL115" s="101" t="str">
        <f t="shared" si="1288"/>
        <v/>
      </c>
      <c r="JM115" s="102" t="str">
        <f t="shared" si="1289"/>
        <v/>
      </c>
      <c r="JN115" s="103" t="str">
        <f t="shared" si="1290"/>
        <v/>
      </c>
      <c r="JO115" s="104" t="str">
        <f t="shared" si="1291"/>
        <v/>
      </c>
      <c r="JP115" s="105" t="str">
        <f t="shared" si="1292"/>
        <v/>
      </c>
      <c r="JQ115" s="106" t="str">
        <f t="shared" si="1293"/>
        <v/>
      </c>
      <c r="JS115" s="3"/>
      <c r="JU115" s="99" t="str">
        <f t="shared" si="1294"/>
        <v/>
      </c>
      <c r="JV115" s="100" t="str">
        <f t="shared" si="1295"/>
        <v/>
      </c>
      <c r="JW115" s="101" t="str">
        <f t="shared" si="1296"/>
        <v/>
      </c>
      <c r="JX115" s="101" t="str">
        <f t="shared" si="1297"/>
        <v/>
      </c>
      <c r="JY115" s="102" t="str">
        <f t="shared" si="1298"/>
        <v/>
      </c>
      <c r="JZ115" s="103" t="str">
        <f t="shared" si="1299"/>
        <v/>
      </c>
      <c r="KA115" s="104" t="str">
        <f t="shared" si="1300"/>
        <v/>
      </c>
      <c r="KB115" s="105" t="str">
        <f t="shared" si="1301"/>
        <v/>
      </c>
      <c r="KC115" s="106" t="str">
        <f t="shared" si="1302"/>
        <v/>
      </c>
      <c r="KE115" s="3"/>
    </row>
    <row r="116" spans="1:291" ht="13.5" customHeight="1" x14ac:dyDescent="0.25">
      <c r="A116" s="16"/>
      <c r="E116" s="99" t="str">
        <f t="shared" si="1092"/>
        <v/>
      </c>
      <c r="F116" s="100" t="str">
        <f t="shared" si="1093"/>
        <v/>
      </c>
      <c r="G116" s="101" t="str">
        <f t="shared" si="1094"/>
        <v/>
      </c>
      <c r="H116" s="101" t="str">
        <f t="shared" si="1095"/>
        <v/>
      </c>
      <c r="I116" s="102" t="str">
        <f t="shared" si="1096"/>
        <v/>
      </c>
      <c r="J116" s="103" t="str">
        <f t="shared" si="1097"/>
        <v/>
      </c>
      <c r="K116" s="104" t="str">
        <f t="shared" si="1098"/>
        <v/>
      </c>
      <c r="L116" s="105" t="str">
        <f t="shared" si="1099"/>
        <v/>
      </c>
      <c r="M116" s="106" t="str">
        <f t="shared" si="1100"/>
        <v/>
      </c>
      <c r="O116" s="3"/>
      <c r="Q116" s="99" t="str">
        <f t="shared" si="1101"/>
        <v/>
      </c>
      <c r="R116" s="100" t="str">
        <f t="shared" si="1102"/>
        <v/>
      </c>
      <c r="S116" s="101" t="str">
        <f t="shared" si="1103"/>
        <v/>
      </c>
      <c r="T116" s="101" t="str">
        <f t="shared" si="1104"/>
        <v/>
      </c>
      <c r="U116" s="102" t="str">
        <f t="shared" si="1105"/>
        <v/>
      </c>
      <c r="V116" s="103" t="str">
        <f t="shared" si="1106"/>
        <v/>
      </c>
      <c r="W116" s="104" t="str">
        <f t="shared" si="1107"/>
        <v/>
      </c>
      <c r="X116" s="105" t="str">
        <f t="shared" si="1108"/>
        <v/>
      </c>
      <c r="Y116" s="106" t="str">
        <f t="shared" si="1109"/>
        <v/>
      </c>
      <c r="AA116" s="3"/>
      <c r="AC116" s="99" t="str">
        <f t="shared" si="1110"/>
        <v/>
      </c>
      <c r="AD116" s="100" t="str">
        <f t="shared" si="1111"/>
        <v/>
      </c>
      <c r="AE116" s="101" t="str">
        <f t="shared" si="1112"/>
        <v/>
      </c>
      <c r="AF116" s="101" t="str">
        <f t="shared" si="1113"/>
        <v/>
      </c>
      <c r="AG116" s="102" t="str">
        <f t="shared" si="1114"/>
        <v/>
      </c>
      <c r="AH116" s="103" t="str">
        <f t="shared" si="1115"/>
        <v/>
      </c>
      <c r="AI116" s="104" t="str">
        <f t="shared" si="1116"/>
        <v/>
      </c>
      <c r="AJ116" s="105" t="str">
        <f t="shared" si="1304"/>
        <v/>
      </c>
      <c r="AK116" s="106" t="str">
        <f t="shared" si="1117"/>
        <v/>
      </c>
      <c r="AM116" s="3"/>
      <c r="AO116" s="99"/>
      <c r="AP116" s="100" t="str">
        <f t="shared" si="1118"/>
        <v/>
      </c>
      <c r="AQ116" s="101" t="str">
        <f>IF(AS116="","",#REF!)</f>
        <v/>
      </c>
      <c r="AR116" s="101" t="str">
        <f t="shared" si="1303"/>
        <v/>
      </c>
      <c r="AS116" s="102" t="str">
        <f t="shared" si="1119"/>
        <v/>
      </c>
      <c r="AT116" s="103" t="str">
        <f t="shared" si="1120"/>
        <v/>
      </c>
      <c r="AU116" s="104" t="str">
        <f t="shared" si="1121"/>
        <v/>
      </c>
      <c r="AV116" s="105" t="str">
        <f t="shared" si="1122"/>
        <v/>
      </c>
      <c r="AW116" s="106" t="str">
        <f t="shared" si="1123"/>
        <v/>
      </c>
      <c r="AY116" s="3"/>
      <c r="BA116" s="99" t="str">
        <f t="shared" si="1124"/>
        <v/>
      </c>
      <c r="BB116" s="100" t="str">
        <f t="shared" si="1125"/>
        <v/>
      </c>
      <c r="BC116" s="101" t="str">
        <f t="shared" si="1126"/>
        <v/>
      </c>
      <c r="BD116" s="101" t="str">
        <f t="shared" si="1127"/>
        <v/>
      </c>
      <c r="BE116" s="102" t="str">
        <f t="shared" si="1128"/>
        <v/>
      </c>
      <c r="BF116" s="103" t="str">
        <f t="shared" si="1129"/>
        <v/>
      </c>
      <c r="BG116" s="104" t="str">
        <f t="shared" si="1130"/>
        <v/>
      </c>
      <c r="BH116" s="105" t="str">
        <f t="shared" si="1131"/>
        <v/>
      </c>
      <c r="BI116" s="106" t="str">
        <f t="shared" si="1132"/>
        <v/>
      </c>
      <c r="BK116" s="3"/>
      <c r="BM116" s="99" t="str">
        <f t="shared" si="1133"/>
        <v/>
      </c>
      <c r="BN116" s="100" t="str">
        <f t="shared" si="1134"/>
        <v/>
      </c>
      <c r="BO116" s="101" t="str">
        <f t="shared" si="1135"/>
        <v/>
      </c>
      <c r="BP116" s="101" t="str">
        <f t="shared" si="1136"/>
        <v/>
      </c>
      <c r="BQ116" s="102" t="str">
        <f t="shared" si="1137"/>
        <v/>
      </c>
      <c r="BR116" s="103" t="str">
        <f t="shared" si="1138"/>
        <v/>
      </c>
      <c r="BS116" s="104" t="str">
        <f t="shared" si="1139"/>
        <v/>
      </c>
      <c r="BT116" s="105" t="str">
        <f t="shared" si="1140"/>
        <v/>
      </c>
      <c r="BU116" s="106" t="str">
        <f t="shared" si="1141"/>
        <v/>
      </c>
      <c r="BW116" s="3"/>
      <c r="BY116" s="99" t="str">
        <f t="shared" si="1142"/>
        <v/>
      </c>
      <c r="BZ116" s="100" t="str">
        <f t="shared" si="1143"/>
        <v/>
      </c>
      <c r="CA116" s="101" t="str">
        <f t="shared" si="1144"/>
        <v/>
      </c>
      <c r="CB116" s="101" t="str">
        <f t="shared" si="1145"/>
        <v/>
      </c>
      <c r="CC116" s="102" t="str">
        <f t="shared" si="1146"/>
        <v/>
      </c>
      <c r="CD116" s="103" t="str">
        <f t="shared" si="1147"/>
        <v/>
      </c>
      <c r="CE116" s="104" t="str">
        <f t="shared" si="1148"/>
        <v/>
      </c>
      <c r="CF116" s="105" t="str">
        <f t="shared" si="1149"/>
        <v/>
      </c>
      <c r="CG116" s="106" t="str">
        <f t="shared" si="1150"/>
        <v/>
      </c>
      <c r="CI116" s="3"/>
      <c r="CK116" s="99" t="str">
        <f t="shared" si="1151"/>
        <v/>
      </c>
      <c r="CL116" s="100" t="str">
        <f t="shared" si="1152"/>
        <v/>
      </c>
      <c r="CM116" s="101" t="str">
        <f t="shared" si="1153"/>
        <v/>
      </c>
      <c r="CN116" s="101" t="str">
        <f t="shared" si="1154"/>
        <v/>
      </c>
      <c r="CO116" s="102" t="str">
        <f t="shared" si="1155"/>
        <v/>
      </c>
      <c r="CP116" s="103" t="str">
        <f t="shared" si="1156"/>
        <v/>
      </c>
      <c r="CQ116" s="104" t="str">
        <f t="shared" si="1157"/>
        <v/>
      </c>
      <c r="CR116" s="105" t="str">
        <f t="shared" si="1158"/>
        <v/>
      </c>
      <c r="CS116" s="106" t="str">
        <f t="shared" si="1159"/>
        <v/>
      </c>
      <c r="CU116" s="3"/>
      <c r="CW116" s="99" t="str">
        <f t="shared" si="1160"/>
        <v/>
      </c>
      <c r="CX116" s="100" t="str">
        <f t="shared" si="1161"/>
        <v/>
      </c>
      <c r="CY116" s="101" t="str">
        <f t="shared" si="1162"/>
        <v/>
      </c>
      <c r="CZ116" s="101" t="str">
        <f t="shared" si="1163"/>
        <v/>
      </c>
      <c r="DA116" s="102" t="str">
        <f t="shared" si="1164"/>
        <v/>
      </c>
      <c r="DB116" s="103" t="str">
        <f t="shared" si="1165"/>
        <v/>
      </c>
      <c r="DC116" s="104" t="str">
        <f t="shared" si="1166"/>
        <v/>
      </c>
      <c r="DD116" s="105" t="str">
        <f t="shared" si="1167"/>
        <v/>
      </c>
      <c r="DE116" s="106" t="str">
        <f t="shared" si="1168"/>
        <v/>
      </c>
      <c r="DG116" s="3"/>
      <c r="DI116" s="99" t="str">
        <f t="shared" si="1169"/>
        <v/>
      </c>
      <c r="DJ116" s="100" t="str">
        <f t="shared" si="1170"/>
        <v/>
      </c>
      <c r="DK116" s="101" t="str">
        <f t="shared" si="1171"/>
        <v/>
      </c>
      <c r="DL116" s="101" t="str">
        <f t="shared" si="1172"/>
        <v/>
      </c>
      <c r="DM116" s="102" t="str">
        <f t="shared" si="1173"/>
        <v/>
      </c>
      <c r="DN116" s="103" t="str">
        <f t="shared" si="1174"/>
        <v/>
      </c>
      <c r="DO116" s="104" t="str">
        <f t="shared" si="1175"/>
        <v/>
      </c>
      <c r="DP116" s="105" t="str">
        <f t="shared" si="1176"/>
        <v/>
      </c>
      <c r="DQ116" s="106" t="str">
        <f t="shared" si="1177"/>
        <v/>
      </c>
      <c r="DS116" s="3"/>
      <c r="DU116" s="99" t="str">
        <f t="shared" si="1178"/>
        <v/>
      </c>
      <c r="DV116" s="100" t="str">
        <f t="shared" si="1179"/>
        <v/>
      </c>
      <c r="DW116" s="101" t="str">
        <f t="shared" si="1180"/>
        <v/>
      </c>
      <c r="DX116" s="101" t="str">
        <f t="shared" si="1181"/>
        <v/>
      </c>
      <c r="DY116" s="102" t="str">
        <f t="shared" si="1182"/>
        <v/>
      </c>
      <c r="DZ116" s="103" t="str">
        <f t="shared" si="1183"/>
        <v/>
      </c>
      <c r="EA116" s="104" t="str">
        <f t="shared" si="1184"/>
        <v/>
      </c>
      <c r="EB116" s="105" t="str">
        <f t="shared" si="1185"/>
        <v/>
      </c>
      <c r="EC116" s="106" t="str">
        <f t="shared" si="1186"/>
        <v/>
      </c>
      <c r="EE116" s="3"/>
      <c r="EG116" s="99" t="str">
        <f t="shared" si="1187"/>
        <v/>
      </c>
      <c r="EH116" s="100" t="str">
        <f t="shared" si="1188"/>
        <v/>
      </c>
      <c r="EI116" s="101" t="str">
        <f t="shared" si="1189"/>
        <v/>
      </c>
      <c r="EJ116" s="101" t="str">
        <f t="shared" si="1190"/>
        <v/>
      </c>
      <c r="EK116" s="102" t="str">
        <f t="shared" si="1191"/>
        <v/>
      </c>
      <c r="EL116" s="103" t="str">
        <f t="shared" si="1192"/>
        <v/>
      </c>
      <c r="EM116" s="104" t="str">
        <f t="shared" si="1193"/>
        <v/>
      </c>
      <c r="EN116" s="105" t="str">
        <f t="shared" si="1194"/>
        <v/>
      </c>
      <c r="EO116" s="106" t="str">
        <f t="shared" si="1195"/>
        <v/>
      </c>
      <c r="EQ116" s="3"/>
      <c r="ES116" s="99" t="str">
        <f t="shared" si="1196"/>
        <v/>
      </c>
      <c r="ET116" s="100" t="str">
        <f t="shared" si="1197"/>
        <v/>
      </c>
      <c r="EU116" s="101" t="str">
        <f t="shared" si="1198"/>
        <v/>
      </c>
      <c r="EV116" s="101" t="str">
        <f t="shared" si="1199"/>
        <v/>
      </c>
      <c r="EW116" s="102" t="str">
        <f t="shared" si="1200"/>
        <v/>
      </c>
      <c r="EX116" s="103" t="str">
        <f t="shared" si="1201"/>
        <v/>
      </c>
      <c r="EY116" s="104" t="str">
        <f t="shared" si="1202"/>
        <v/>
      </c>
      <c r="EZ116" s="105" t="str">
        <f t="shared" si="1203"/>
        <v/>
      </c>
      <c r="FA116" s="106" t="str">
        <f t="shared" si="1204"/>
        <v/>
      </c>
      <c r="FC116" s="3"/>
      <c r="FE116" s="99" t="str">
        <f t="shared" si="1205"/>
        <v/>
      </c>
      <c r="FF116" s="100" t="str">
        <f t="shared" si="1206"/>
        <v/>
      </c>
      <c r="FG116" s="101" t="str">
        <f t="shared" si="1207"/>
        <v/>
      </c>
      <c r="FH116" s="101" t="str">
        <f t="shared" si="1208"/>
        <v/>
      </c>
      <c r="FI116" s="102" t="str">
        <f t="shared" si="1209"/>
        <v/>
      </c>
      <c r="FJ116" s="103" t="str">
        <f t="shared" si="1210"/>
        <v/>
      </c>
      <c r="FK116" s="104" t="str">
        <f t="shared" si="1211"/>
        <v/>
      </c>
      <c r="FL116" s="105" t="str">
        <f t="shared" si="1212"/>
        <v/>
      </c>
      <c r="FM116" s="106" t="str">
        <f t="shared" si="1213"/>
        <v/>
      </c>
      <c r="FO116" s="3"/>
      <c r="FQ116" s="99" t="str">
        <f>IF(FU116="","",#REF!)</f>
        <v/>
      </c>
      <c r="FR116" s="100" t="str">
        <f t="shared" si="1214"/>
        <v/>
      </c>
      <c r="FS116" s="101" t="str">
        <f t="shared" si="1215"/>
        <v/>
      </c>
      <c r="FT116" s="101" t="str">
        <f t="shared" si="1216"/>
        <v/>
      </c>
      <c r="FU116" s="102" t="str">
        <f t="shared" si="1217"/>
        <v/>
      </c>
      <c r="FV116" s="103" t="str">
        <f t="shared" si="1218"/>
        <v/>
      </c>
      <c r="FW116" s="104" t="str">
        <f t="shared" si="1219"/>
        <v/>
      </c>
      <c r="FX116" s="105" t="str">
        <f t="shared" si="1220"/>
        <v/>
      </c>
      <c r="FY116" s="106" t="str">
        <f t="shared" si="1221"/>
        <v/>
      </c>
      <c r="GA116" s="3"/>
      <c r="GC116" s="99" t="str">
        <f t="shared" si="1222"/>
        <v/>
      </c>
      <c r="GD116" s="100" t="str">
        <f t="shared" si="1223"/>
        <v/>
      </c>
      <c r="GE116" s="101" t="str">
        <f t="shared" si="1224"/>
        <v/>
      </c>
      <c r="GF116" s="101" t="str">
        <f t="shared" si="1225"/>
        <v/>
      </c>
      <c r="GG116" s="102" t="str">
        <f t="shared" si="1226"/>
        <v/>
      </c>
      <c r="GH116" s="103" t="str">
        <f t="shared" si="1227"/>
        <v/>
      </c>
      <c r="GI116" s="104" t="str">
        <f t="shared" si="1228"/>
        <v/>
      </c>
      <c r="GJ116" s="105" t="str">
        <f t="shared" si="1229"/>
        <v/>
      </c>
      <c r="GK116" s="106" t="str">
        <f t="shared" si="1230"/>
        <v/>
      </c>
      <c r="GM116" s="3"/>
      <c r="GO116" s="99" t="str">
        <f t="shared" si="1231"/>
        <v/>
      </c>
      <c r="GP116" s="100" t="str">
        <f t="shared" si="1232"/>
        <v/>
      </c>
      <c r="GQ116" s="101" t="str">
        <f t="shared" si="1233"/>
        <v/>
      </c>
      <c r="GR116" s="101" t="str">
        <f t="shared" si="1234"/>
        <v/>
      </c>
      <c r="GS116" s="102" t="str">
        <f t="shared" si="1235"/>
        <v/>
      </c>
      <c r="GT116" s="103" t="str">
        <f t="shared" si="1236"/>
        <v/>
      </c>
      <c r="GU116" s="104" t="str">
        <f t="shared" si="1237"/>
        <v/>
      </c>
      <c r="GV116" s="105" t="str">
        <f t="shared" si="1238"/>
        <v/>
      </c>
      <c r="GW116" s="106" t="str">
        <f t="shared" si="1239"/>
        <v/>
      </c>
      <c r="GY116" s="3"/>
      <c r="HA116" s="99" t="str">
        <f t="shared" si="1240"/>
        <v/>
      </c>
      <c r="HB116" s="100" t="str">
        <f t="shared" si="1241"/>
        <v/>
      </c>
      <c r="HC116" s="101" t="str">
        <f t="shared" si="1242"/>
        <v/>
      </c>
      <c r="HD116" s="101" t="str">
        <f t="shared" si="1243"/>
        <v/>
      </c>
      <c r="HE116" s="102" t="str">
        <f t="shared" si="1244"/>
        <v/>
      </c>
      <c r="HF116" s="103" t="str">
        <f t="shared" si="1245"/>
        <v/>
      </c>
      <c r="HG116" s="104" t="str">
        <f t="shared" si="1246"/>
        <v/>
      </c>
      <c r="HH116" s="105" t="str">
        <f t="shared" si="1247"/>
        <v/>
      </c>
      <c r="HI116" s="106" t="str">
        <f t="shared" si="1248"/>
        <v/>
      </c>
      <c r="HK116" s="3"/>
      <c r="HM116" s="99" t="str">
        <f t="shared" si="1249"/>
        <v/>
      </c>
      <c r="HN116" s="100" t="str">
        <f t="shared" si="1250"/>
        <v/>
      </c>
      <c r="HO116" s="101" t="str">
        <f t="shared" si="1251"/>
        <v/>
      </c>
      <c r="HP116" s="101" t="str">
        <f t="shared" si="1252"/>
        <v/>
      </c>
      <c r="HQ116" s="102" t="str">
        <f t="shared" si="1253"/>
        <v/>
      </c>
      <c r="HR116" s="103" t="str">
        <f t="shared" si="1254"/>
        <v/>
      </c>
      <c r="HS116" s="104" t="str">
        <f t="shared" si="1255"/>
        <v/>
      </c>
      <c r="HT116" s="105" t="str">
        <f t="shared" si="1256"/>
        <v/>
      </c>
      <c r="HU116" s="106" t="str">
        <f t="shared" si="1257"/>
        <v/>
      </c>
      <c r="HW116" s="3"/>
      <c r="HY116" s="99" t="str">
        <f t="shared" si="1258"/>
        <v/>
      </c>
      <c r="HZ116" s="100" t="str">
        <f t="shared" si="1259"/>
        <v/>
      </c>
      <c r="IA116" s="101" t="str">
        <f t="shared" si="1260"/>
        <v/>
      </c>
      <c r="IB116" s="101" t="str">
        <f t="shared" si="1261"/>
        <v/>
      </c>
      <c r="IC116" s="102" t="str">
        <f t="shared" si="1262"/>
        <v/>
      </c>
      <c r="ID116" s="103" t="str">
        <f t="shared" si="1263"/>
        <v/>
      </c>
      <c r="IE116" s="104" t="str">
        <f t="shared" si="1264"/>
        <v/>
      </c>
      <c r="IF116" s="105" t="str">
        <f t="shared" si="1265"/>
        <v/>
      </c>
      <c r="IG116" s="106" t="str">
        <f t="shared" si="1266"/>
        <v/>
      </c>
      <c r="II116" s="3"/>
      <c r="IK116" s="99" t="str">
        <f t="shared" si="1267"/>
        <v/>
      </c>
      <c r="IL116" s="100" t="str">
        <f t="shared" si="1268"/>
        <v/>
      </c>
      <c r="IM116" s="101" t="str">
        <f t="shared" si="1269"/>
        <v/>
      </c>
      <c r="IN116" s="101" t="str">
        <f t="shared" si="1270"/>
        <v/>
      </c>
      <c r="IO116" s="102" t="str">
        <f t="shared" si="1271"/>
        <v/>
      </c>
      <c r="IP116" s="103" t="str">
        <f t="shared" si="1272"/>
        <v/>
      </c>
      <c r="IQ116" s="104" t="str">
        <f t="shared" si="1273"/>
        <v/>
      </c>
      <c r="IR116" s="105" t="str">
        <f t="shared" si="1274"/>
        <v/>
      </c>
      <c r="IS116" s="106" t="str">
        <f t="shared" si="1275"/>
        <v/>
      </c>
      <c r="IU116" s="3"/>
      <c r="IW116" s="99" t="str">
        <f t="shared" si="1276"/>
        <v/>
      </c>
      <c r="IX116" s="100" t="str">
        <f t="shared" si="1277"/>
        <v/>
      </c>
      <c r="IY116" s="101" t="str">
        <f t="shared" si="1278"/>
        <v/>
      </c>
      <c r="IZ116" s="101" t="str">
        <f t="shared" si="1279"/>
        <v/>
      </c>
      <c r="JA116" s="102" t="str">
        <f t="shared" si="1280"/>
        <v/>
      </c>
      <c r="JB116" s="103" t="str">
        <f t="shared" si="1281"/>
        <v/>
      </c>
      <c r="JC116" s="104" t="str">
        <f t="shared" si="1282"/>
        <v/>
      </c>
      <c r="JD116" s="105" t="str">
        <f t="shared" si="1283"/>
        <v/>
      </c>
      <c r="JE116" s="106" t="str">
        <f t="shared" si="1284"/>
        <v/>
      </c>
      <c r="JG116" s="3"/>
      <c r="JI116" s="99" t="str">
        <f t="shared" si="1285"/>
        <v/>
      </c>
      <c r="JJ116" s="100" t="str">
        <f t="shared" si="1286"/>
        <v/>
      </c>
      <c r="JK116" s="101" t="str">
        <f t="shared" si="1287"/>
        <v/>
      </c>
      <c r="JL116" s="101" t="str">
        <f t="shared" si="1288"/>
        <v/>
      </c>
      <c r="JM116" s="102" t="str">
        <f t="shared" si="1289"/>
        <v/>
      </c>
      <c r="JN116" s="103" t="str">
        <f t="shared" si="1290"/>
        <v/>
      </c>
      <c r="JO116" s="104" t="str">
        <f t="shared" si="1291"/>
        <v/>
      </c>
      <c r="JP116" s="105" t="str">
        <f t="shared" si="1292"/>
        <v/>
      </c>
      <c r="JQ116" s="106" t="str">
        <f t="shared" si="1293"/>
        <v/>
      </c>
      <c r="JS116" s="3"/>
      <c r="JU116" s="99" t="str">
        <f t="shared" si="1294"/>
        <v/>
      </c>
      <c r="JV116" s="100" t="str">
        <f t="shared" si="1295"/>
        <v/>
      </c>
      <c r="JW116" s="101" t="str">
        <f t="shared" si="1296"/>
        <v/>
      </c>
      <c r="JX116" s="101" t="str">
        <f t="shared" si="1297"/>
        <v/>
      </c>
      <c r="JY116" s="102" t="str">
        <f t="shared" si="1298"/>
        <v/>
      </c>
      <c r="JZ116" s="103" t="str">
        <f t="shared" si="1299"/>
        <v/>
      </c>
      <c r="KA116" s="104" t="str">
        <f t="shared" si="1300"/>
        <v/>
      </c>
      <c r="KB116" s="105" t="str">
        <f t="shared" si="1301"/>
        <v/>
      </c>
      <c r="KC116" s="106" t="str">
        <f t="shared" si="1302"/>
        <v/>
      </c>
      <c r="KE116" s="3"/>
    </row>
    <row r="117" spans="1:291" ht="13.5" customHeight="1" x14ac:dyDescent="0.25">
      <c r="A117" s="16"/>
      <c r="E117" s="99" t="str">
        <f t="shared" si="1092"/>
        <v/>
      </c>
      <c r="F117" s="100" t="str">
        <f t="shared" si="1093"/>
        <v/>
      </c>
      <c r="G117" s="101" t="str">
        <f t="shared" si="1094"/>
        <v/>
      </c>
      <c r="H117" s="101" t="str">
        <f t="shared" si="1095"/>
        <v/>
      </c>
      <c r="I117" s="102" t="str">
        <f t="shared" si="1096"/>
        <v/>
      </c>
      <c r="J117" s="103" t="str">
        <f t="shared" si="1097"/>
        <v/>
      </c>
      <c r="K117" s="104" t="str">
        <f t="shared" si="1098"/>
        <v/>
      </c>
      <c r="L117" s="105" t="str">
        <f t="shared" si="1099"/>
        <v/>
      </c>
      <c r="M117" s="106" t="str">
        <f t="shared" si="1100"/>
        <v/>
      </c>
      <c r="O117" s="3"/>
      <c r="Q117" s="99" t="str">
        <f t="shared" si="1101"/>
        <v/>
      </c>
      <c r="R117" s="100" t="str">
        <f t="shared" si="1102"/>
        <v/>
      </c>
      <c r="S117" s="101" t="str">
        <f t="shared" si="1103"/>
        <v/>
      </c>
      <c r="T117" s="101" t="str">
        <f t="shared" si="1104"/>
        <v/>
      </c>
      <c r="U117" s="102" t="str">
        <f t="shared" si="1105"/>
        <v/>
      </c>
      <c r="V117" s="103" t="str">
        <f t="shared" si="1106"/>
        <v/>
      </c>
      <c r="W117" s="104" t="str">
        <f t="shared" si="1107"/>
        <v/>
      </c>
      <c r="X117" s="105" t="str">
        <f t="shared" si="1108"/>
        <v/>
      </c>
      <c r="Y117" s="106" t="str">
        <f t="shared" si="1109"/>
        <v/>
      </c>
      <c r="AA117" s="3"/>
      <c r="AC117" s="99" t="str">
        <f t="shared" si="1110"/>
        <v/>
      </c>
      <c r="AD117" s="100" t="str">
        <f t="shared" si="1111"/>
        <v/>
      </c>
      <c r="AE117" s="101" t="str">
        <f t="shared" si="1112"/>
        <v/>
      </c>
      <c r="AF117" s="101" t="str">
        <f t="shared" si="1113"/>
        <v/>
      </c>
      <c r="AG117" s="102" t="str">
        <f t="shared" si="1114"/>
        <v/>
      </c>
      <c r="AH117" s="103" t="str">
        <f t="shared" si="1115"/>
        <v/>
      </c>
      <c r="AI117" s="104" t="str">
        <f t="shared" si="1116"/>
        <v/>
      </c>
      <c r="AJ117" s="105" t="str">
        <f t="shared" si="1304"/>
        <v/>
      </c>
      <c r="AK117" s="106" t="str">
        <f t="shared" si="1117"/>
        <v/>
      </c>
      <c r="AM117" s="3"/>
      <c r="AO117" s="99"/>
      <c r="AP117" s="100" t="str">
        <f t="shared" si="1118"/>
        <v/>
      </c>
      <c r="AQ117" s="101" t="str">
        <f>IF(AS117="","",#REF!)</f>
        <v/>
      </c>
      <c r="AR117" s="101" t="str">
        <f t="shared" si="1303"/>
        <v/>
      </c>
      <c r="AS117" s="102" t="str">
        <f t="shared" si="1119"/>
        <v/>
      </c>
      <c r="AT117" s="103" t="str">
        <f t="shared" si="1120"/>
        <v/>
      </c>
      <c r="AU117" s="104" t="str">
        <f t="shared" si="1121"/>
        <v/>
      </c>
      <c r="AV117" s="105" t="str">
        <f t="shared" si="1122"/>
        <v/>
      </c>
      <c r="AW117" s="106" t="str">
        <f t="shared" si="1123"/>
        <v/>
      </c>
      <c r="AY117" s="3"/>
      <c r="BA117" s="99" t="str">
        <f t="shared" si="1124"/>
        <v/>
      </c>
      <c r="BB117" s="100" t="str">
        <f t="shared" si="1125"/>
        <v/>
      </c>
      <c r="BC117" s="101" t="str">
        <f t="shared" si="1126"/>
        <v/>
      </c>
      <c r="BD117" s="101" t="str">
        <f t="shared" si="1127"/>
        <v/>
      </c>
      <c r="BE117" s="102" t="str">
        <f t="shared" si="1128"/>
        <v/>
      </c>
      <c r="BF117" s="103" t="str">
        <f t="shared" si="1129"/>
        <v/>
      </c>
      <c r="BG117" s="104" t="str">
        <f t="shared" si="1130"/>
        <v/>
      </c>
      <c r="BH117" s="105" t="str">
        <f t="shared" si="1131"/>
        <v/>
      </c>
      <c r="BI117" s="106" t="str">
        <f t="shared" si="1132"/>
        <v/>
      </c>
      <c r="BK117" s="3"/>
      <c r="BM117" s="99" t="str">
        <f t="shared" si="1133"/>
        <v/>
      </c>
      <c r="BN117" s="100" t="str">
        <f t="shared" si="1134"/>
        <v/>
      </c>
      <c r="BO117" s="101" t="str">
        <f t="shared" si="1135"/>
        <v/>
      </c>
      <c r="BP117" s="101" t="str">
        <f t="shared" si="1136"/>
        <v/>
      </c>
      <c r="BQ117" s="102" t="str">
        <f t="shared" si="1137"/>
        <v/>
      </c>
      <c r="BR117" s="103" t="str">
        <f t="shared" si="1138"/>
        <v/>
      </c>
      <c r="BS117" s="104" t="str">
        <f t="shared" si="1139"/>
        <v/>
      </c>
      <c r="BT117" s="105" t="str">
        <f t="shared" si="1140"/>
        <v/>
      </c>
      <c r="BU117" s="106" t="str">
        <f t="shared" si="1141"/>
        <v/>
      </c>
      <c r="BW117" s="3"/>
      <c r="BY117" s="99" t="str">
        <f t="shared" si="1142"/>
        <v/>
      </c>
      <c r="BZ117" s="100" t="str">
        <f t="shared" si="1143"/>
        <v/>
      </c>
      <c r="CA117" s="101" t="str">
        <f t="shared" si="1144"/>
        <v/>
      </c>
      <c r="CB117" s="101" t="str">
        <f t="shared" si="1145"/>
        <v/>
      </c>
      <c r="CC117" s="102" t="str">
        <f t="shared" si="1146"/>
        <v/>
      </c>
      <c r="CD117" s="103" t="str">
        <f t="shared" si="1147"/>
        <v/>
      </c>
      <c r="CE117" s="104" t="str">
        <f t="shared" si="1148"/>
        <v/>
      </c>
      <c r="CF117" s="105" t="str">
        <f t="shared" si="1149"/>
        <v/>
      </c>
      <c r="CG117" s="106" t="str">
        <f t="shared" si="1150"/>
        <v/>
      </c>
      <c r="CI117" s="3"/>
      <c r="CK117" s="99" t="str">
        <f t="shared" si="1151"/>
        <v/>
      </c>
      <c r="CL117" s="100" t="str">
        <f t="shared" si="1152"/>
        <v/>
      </c>
      <c r="CM117" s="101" t="str">
        <f t="shared" si="1153"/>
        <v/>
      </c>
      <c r="CN117" s="101" t="str">
        <f t="shared" si="1154"/>
        <v/>
      </c>
      <c r="CO117" s="102" t="str">
        <f t="shared" si="1155"/>
        <v/>
      </c>
      <c r="CP117" s="103" t="str">
        <f t="shared" si="1156"/>
        <v/>
      </c>
      <c r="CQ117" s="104" t="str">
        <f t="shared" si="1157"/>
        <v/>
      </c>
      <c r="CR117" s="105" t="str">
        <f t="shared" si="1158"/>
        <v/>
      </c>
      <c r="CS117" s="106" t="str">
        <f t="shared" si="1159"/>
        <v/>
      </c>
      <c r="CU117" s="3"/>
      <c r="CW117" s="99" t="str">
        <f t="shared" si="1160"/>
        <v/>
      </c>
      <c r="CX117" s="100" t="str">
        <f t="shared" si="1161"/>
        <v/>
      </c>
      <c r="CY117" s="101" t="str">
        <f t="shared" si="1162"/>
        <v/>
      </c>
      <c r="CZ117" s="101" t="str">
        <f t="shared" si="1163"/>
        <v/>
      </c>
      <c r="DA117" s="102" t="str">
        <f t="shared" si="1164"/>
        <v/>
      </c>
      <c r="DB117" s="103" t="str">
        <f t="shared" si="1165"/>
        <v/>
      </c>
      <c r="DC117" s="104" t="str">
        <f t="shared" si="1166"/>
        <v/>
      </c>
      <c r="DD117" s="105" t="str">
        <f t="shared" si="1167"/>
        <v/>
      </c>
      <c r="DE117" s="106" t="str">
        <f t="shared" si="1168"/>
        <v/>
      </c>
      <c r="DG117" s="3"/>
      <c r="DI117" s="99" t="str">
        <f t="shared" si="1169"/>
        <v/>
      </c>
      <c r="DJ117" s="100" t="str">
        <f t="shared" si="1170"/>
        <v/>
      </c>
      <c r="DK117" s="101" t="str">
        <f t="shared" si="1171"/>
        <v/>
      </c>
      <c r="DL117" s="101" t="str">
        <f t="shared" si="1172"/>
        <v/>
      </c>
      <c r="DM117" s="102" t="str">
        <f t="shared" si="1173"/>
        <v/>
      </c>
      <c r="DN117" s="103" t="str">
        <f t="shared" si="1174"/>
        <v/>
      </c>
      <c r="DO117" s="104" t="str">
        <f t="shared" si="1175"/>
        <v/>
      </c>
      <c r="DP117" s="105" t="str">
        <f t="shared" si="1176"/>
        <v/>
      </c>
      <c r="DQ117" s="106" t="str">
        <f t="shared" si="1177"/>
        <v/>
      </c>
      <c r="DS117" s="3"/>
      <c r="DU117" s="99" t="str">
        <f t="shared" si="1178"/>
        <v/>
      </c>
      <c r="DV117" s="100" t="str">
        <f t="shared" si="1179"/>
        <v/>
      </c>
      <c r="DW117" s="101" t="str">
        <f t="shared" si="1180"/>
        <v/>
      </c>
      <c r="DX117" s="101" t="str">
        <f t="shared" si="1181"/>
        <v/>
      </c>
      <c r="DY117" s="102" t="str">
        <f t="shared" si="1182"/>
        <v/>
      </c>
      <c r="DZ117" s="103" t="str">
        <f t="shared" si="1183"/>
        <v/>
      </c>
      <c r="EA117" s="104" t="str">
        <f t="shared" si="1184"/>
        <v/>
      </c>
      <c r="EB117" s="105" t="str">
        <f t="shared" si="1185"/>
        <v/>
      </c>
      <c r="EC117" s="106" t="str">
        <f t="shared" si="1186"/>
        <v/>
      </c>
      <c r="EE117" s="3"/>
      <c r="EG117" s="99" t="str">
        <f t="shared" si="1187"/>
        <v/>
      </c>
      <c r="EH117" s="100" t="str">
        <f t="shared" si="1188"/>
        <v/>
      </c>
      <c r="EI117" s="101" t="str">
        <f t="shared" si="1189"/>
        <v/>
      </c>
      <c r="EJ117" s="101" t="str">
        <f t="shared" si="1190"/>
        <v/>
      </c>
      <c r="EK117" s="102" t="str">
        <f t="shared" si="1191"/>
        <v/>
      </c>
      <c r="EL117" s="103" t="str">
        <f t="shared" si="1192"/>
        <v/>
      </c>
      <c r="EM117" s="104" t="str">
        <f t="shared" si="1193"/>
        <v/>
      </c>
      <c r="EN117" s="105" t="str">
        <f t="shared" si="1194"/>
        <v/>
      </c>
      <c r="EO117" s="106" t="str">
        <f t="shared" si="1195"/>
        <v/>
      </c>
      <c r="EQ117" s="3"/>
      <c r="ES117" s="99" t="str">
        <f t="shared" si="1196"/>
        <v/>
      </c>
      <c r="ET117" s="100" t="str">
        <f t="shared" si="1197"/>
        <v/>
      </c>
      <c r="EU117" s="101" t="str">
        <f t="shared" si="1198"/>
        <v/>
      </c>
      <c r="EV117" s="101" t="str">
        <f t="shared" si="1199"/>
        <v/>
      </c>
      <c r="EW117" s="102" t="str">
        <f t="shared" si="1200"/>
        <v/>
      </c>
      <c r="EX117" s="103" t="str">
        <f t="shared" si="1201"/>
        <v/>
      </c>
      <c r="EY117" s="104" t="str">
        <f t="shared" si="1202"/>
        <v/>
      </c>
      <c r="EZ117" s="105" t="str">
        <f t="shared" si="1203"/>
        <v/>
      </c>
      <c r="FA117" s="106" t="str">
        <f t="shared" si="1204"/>
        <v/>
      </c>
      <c r="FC117" s="3"/>
      <c r="FE117" s="99" t="str">
        <f t="shared" si="1205"/>
        <v/>
      </c>
      <c r="FF117" s="100" t="str">
        <f t="shared" si="1206"/>
        <v/>
      </c>
      <c r="FG117" s="101" t="str">
        <f t="shared" si="1207"/>
        <v/>
      </c>
      <c r="FH117" s="101" t="str">
        <f t="shared" si="1208"/>
        <v/>
      </c>
      <c r="FI117" s="102" t="str">
        <f t="shared" si="1209"/>
        <v/>
      </c>
      <c r="FJ117" s="103" t="str">
        <f t="shared" si="1210"/>
        <v/>
      </c>
      <c r="FK117" s="104" t="str">
        <f t="shared" si="1211"/>
        <v/>
      </c>
      <c r="FL117" s="105" t="str">
        <f t="shared" si="1212"/>
        <v/>
      </c>
      <c r="FM117" s="106" t="str">
        <f t="shared" si="1213"/>
        <v/>
      </c>
      <c r="FO117" s="3"/>
      <c r="FQ117" s="99" t="str">
        <f>IF(FU117="","",#REF!)</f>
        <v/>
      </c>
      <c r="FR117" s="100" t="str">
        <f t="shared" si="1214"/>
        <v/>
      </c>
      <c r="FS117" s="101" t="str">
        <f t="shared" si="1215"/>
        <v/>
      </c>
      <c r="FT117" s="101" t="str">
        <f t="shared" si="1216"/>
        <v/>
      </c>
      <c r="FU117" s="102" t="str">
        <f t="shared" si="1217"/>
        <v/>
      </c>
      <c r="FV117" s="103" t="str">
        <f t="shared" si="1218"/>
        <v/>
      </c>
      <c r="FW117" s="104" t="str">
        <f t="shared" si="1219"/>
        <v/>
      </c>
      <c r="FX117" s="105" t="str">
        <f t="shared" si="1220"/>
        <v/>
      </c>
      <c r="FY117" s="106" t="str">
        <f t="shared" si="1221"/>
        <v/>
      </c>
      <c r="GA117" s="3"/>
      <c r="GC117" s="99" t="str">
        <f t="shared" si="1222"/>
        <v/>
      </c>
      <c r="GD117" s="100" t="str">
        <f t="shared" si="1223"/>
        <v/>
      </c>
      <c r="GE117" s="101" t="str">
        <f t="shared" si="1224"/>
        <v/>
      </c>
      <c r="GF117" s="101" t="str">
        <f t="shared" si="1225"/>
        <v/>
      </c>
      <c r="GG117" s="102" t="str">
        <f t="shared" si="1226"/>
        <v/>
      </c>
      <c r="GH117" s="103" t="str">
        <f t="shared" si="1227"/>
        <v/>
      </c>
      <c r="GI117" s="104" t="str">
        <f t="shared" si="1228"/>
        <v/>
      </c>
      <c r="GJ117" s="105" t="str">
        <f t="shared" si="1229"/>
        <v/>
      </c>
      <c r="GK117" s="106" t="str">
        <f t="shared" si="1230"/>
        <v/>
      </c>
      <c r="GM117" s="3"/>
      <c r="GO117" s="99" t="str">
        <f t="shared" si="1231"/>
        <v/>
      </c>
      <c r="GP117" s="100" t="str">
        <f t="shared" si="1232"/>
        <v/>
      </c>
      <c r="GQ117" s="101" t="str">
        <f t="shared" si="1233"/>
        <v/>
      </c>
      <c r="GR117" s="101" t="str">
        <f t="shared" si="1234"/>
        <v/>
      </c>
      <c r="GS117" s="102" t="str">
        <f t="shared" si="1235"/>
        <v/>
      </c>
      <c r="GT117" s="103" t="str">
        <f t="shared" si="1236"/>
        <v/>
      </c>
      <c r="GU117" s="104" t="str">
        <f t="shared" si="1237"/>
        <v/>
      </c>
      <c r="GV117" s="105" t="str">
        <f t="shared" si="1238"/>
        <v/>
      </c>
      <c r="GW117" s="106" t="str">
        <f t="shared" si="1239"/>
        <v/>
      </c>
      <c r="GY117" s="3"/>
      <c r="HA117" s="99" t="str">
        <f t="shared" si="1240"/>
        <v/>
      </c>
      <c r="HB117" s="100" t="str">
        <f t="shared" si="1241"/>
        <v/>
      </c>
      <c r="HC117" s="101" t="str">
        <f t="shared" si="1242"/>
        <v/>
      </c>
      <c r="HD117" s="101" t="str">
        <f t="shared" si="1243"/>
        <v/>
      </c>
      <c r="HE117" s="102" t="str">
        <f t="shared" si="1244"/>
        <v/>
      </c>
      <c r="HF117" s="103" t="str">
        <f t="shared" si="1245"/>
        <v/>
      </c>
      <c r="HG117" s="104" t="str">
        <f t="shared" si="1246"/>
        <v/>
      </c>
      <c r="HH117" s="105" t="str">
        <f t="shared" si="1247"/>
        <v/>
      </c>
      <c r="HI117" s="106" t="str">
        <f t="shared" si="1248"/>
        <v/>
      </c>
      <c r="HK117" s="3"/>
      <c r="HM117" s="99" t="str">
        <f t="shared" si="1249"/>
        <v/>
      </c>
      <c r="HN117" s="100" t="str">
        <f t="shared" si="1250"/>
        <v/>
      </c>
      <c r="HO117" s="101" t="str">
        <f t="shared" si="1251"/>
        <v/>
      </c>
      <c r="HP117" s="101" t="str">
        <f t="shared" si="1252"/>
        <v/>
      </c>
      <c r="HQ117" s="102" t="str">
        <f t="shared" si="1253"/>
        <v/>
      </c>
      <c r="HR117" s="103" t="str">
        <f t="shared" si="1254"/>
        <v/>
      </c>
      <c r="HS117" s="104" t="str">
        <f t="shared" si="1255"/>
        <v/>
      </c>
      <c r="HT117" s="105" t="str">
        <f t="shared" si="1256"/>
        <v/>
      </c>
      <c r="HU117" s="106" t="str">
        <f t="shared" si="1257"/>
        <v/>
      </c>
      <c r="HW117" s="3"/>
      <c r="HY117" s="99" t="str">
        <f t="shared" si="1258"/>
        <v/>
      </c>
      <c r="HZ117" s="100" t="str">
        <f t="shared" si="1259"/>
        <v/>
      </c>
      <c r="IA117" s="101" t="str">
        <f t="shared" si="1260"/>
        <v/>
      </c>
      <c r="IB117" s="101" t="str">
        <f t="shared" si="1261"/>
        <v/>
      </c>
      <c r="IC117" s="102" t="str">
        <f t="shared" si="1262"/>
        <v/>
      </c>
      <c r="ID117" s="103" t="str">
        <f t="shared" si="1263"/>
        <v/>
      </c>
      <c r="IE117" s="104" t="str">
        <f t="shared" si="1264"/>
        <v/>
      </c>
      <c r="IF117" s="105" t="str">
        <f t="shared" si="1265"/>
        <v/>
      </c>
      <c r="IG117" s="106" t="str">
        <f t="shared" si="1266"/>
        <v/>
      </c>
      <c r="II117" s="3"/>
      <c r="IK117" s="99" t="str">
        <f t="shared" si="1267"/>
        <v/>
      </c>
      <c r="IL117" s="100" t="str">
        <f t="shared" si="1268"/>
        <v/>
      </c>
      <c r="IM117" s="101" t="str">
        <f t="shared" si="1269"/>
        <v/>
      </c>
      <c r="IN117" s="101" t="str">
        <f t="shared" si="1270"/>
        <v/>
      </c>
      <c r="IO117" s="102" t="str">
        <f t="shared" si="1271"/>
        <v/>
      </c>
      <c r="IP117" s="103" t="str">
        <f t="shared" si="1272"/>
        <v/>
      </c>
      <c r="IQ117" s="104" t="str">
        <f t="shared" si="1273"/>
        <v/>
      </c>
      <c r="IR117" s="105" t="str">
        <f t="shared" si="1274"/>
        <v/>
      </c>
      <c r="IS117" s="106" t="str">
        <f t="shared" si="1275"/>
        <v/>
      </c>
      <c r="IU117" s="3"/>
      <c r="IW117" s="99" t="str">
        <f t="shared" si="1276"/>
        <v/>
      </c>
      <c r="IX117" s="100" t="str">
        <f t="shared" si="1277"/>
        <v/>
      </c>
      <c r="IY117" s="101" t="str">
        <f t="shared" si="1278"/>
        <v/>
      </c>
      <c r="IZ117" s="101" t="str">
        <f t="shared" si="1279"/>
        <v/>
      </c>
      <c r="JA117" s="102" t="str">
        <f t="shared" si="1280"/>
        <v/>
      </c>
      <c r="JB117" s="103" t="str">
        <f t="shared" si="1281"/>
        <v/>
      </c>
      <c r="JC117" s="104" t="str">
        <f t="shared" si="1282"/>
        <v/>
      </c>
      <c r="JD117" s="105" t="str">
        <f t="shared" si="1283"/>
        <v/>
      </c>
      <c r="JE117" s="106" t="str">
        <f t="shared" si="1284"/>
        <v/>
      </c>
      <c r="JG117" s="3"/>
      <c r="JI117" s="99" t="str">
        <f t="shared" si="1285"/>
        <v/>
      </c>
      <c r="JJ117" s="100" t="str">
        <f t="shared" si="1286"/>
        <v/>
      </c>
      <c r="JK117" s="101" t="str">
        <f t="shared" si="1287"/>
        <v/>
      </c>
      <c r="JL117" s="101" t="str">
        <f t="shared" si="1288"/>
        <v/>
      </c>
      <c r="JM117" s="102" t="str">
        <f t="shared" si="1289"/>
        <v/>
      </c>
      <c r="JN117" s="103" t="str">
        <f t="shared" si="1290"/>
        <v/>
      </c>
      <c r="JO117" s="104" t="str">
        <f t="shared" si="1291"/>
        <v/>
      </c>
      <c r="JP117" s="105" t="str">
        <f t="shared" si="1292"/>
        <v/>
      </c>
      <c r="JQ117" s="106" t="str">
        <f t="shared" si="1293"/>
        <v/>
      </c>
      <c r="JS117" s="3"/>
      <c r="JU117" s="99" t="str">
        <f t="shared" si="1294"/>
        <v/>
      </c>
      <c r="JV117" s="100" t="str">
        <f t="shared" si="1295"/>
        <v/>
      </c>
      <c r="JW117" s="101" t="str">
        <f t="shared" si="1296"/>
        <v/>
      </c>
      <c r="JX117" s="101" t="str">
        <f t="shared" si="1297"/>
        <v/>
      </c>
      <c r="JY117" s="102" t="str">
        <f t="shared" si="1298"/>
        <v/>
      </c>
      <c r="JZ117" s="103" t="str">
        <f t="shared" si="1299"/>
        <v/>
      </c>
      <c r="KA117" s="104" t="str">
        <f t="shared" si="1300"/>
        <v/>
      </c>
      <c r="KB117" s="105" t="str">
        <f t="shared" si="1301"/>
        <v/>
      </c>
      <c r="KC117" s="106" t="str">
        <f t="shared" si="1302"/>
        <v/>
      </c>
      <c r="KE117" s="3"/>
    </row>
    <row r="118" spans="1:291" ht="13.5" customHeight="1" x14ac:dyDescent="0.25">
      <c r="A118" s="16"/>
      <c r="E118" s="99" t="str">
        <f t="shared" si="1092"/>
        <v/>
      </c>
      <c r="F118" s="100" t="str">
        <f t="shared" si="1093"/>
        <v/>
      </c>
      <c r="G118" s="101" t="str">
        <f t="shared" si="1094"/>
        <v/>
      </c>
      <c r="H118" s="101" t="str">
        <f t="shared" si="1095"/>
        <v/>
      </c>
      <c r="I118" s="102" t="str">
        <f t="shared" si="1096"/>
        <v/>
      </c>
      <c r="J118" s="103" t="str">
        <f t="shared" si="1097"/>
        <v/>
      </c>
      <c r="K118" s="104" t="str">
        <f t="shared" si="1098"/>
        <v/>
      </c>
      <c r="L118" s="105" t="str">
        <f t="shared" si="1099"/>
        <v/>
      </c>
      <c r="M118" s="106" t="str">
        <f t="shared" si="1100"/>
        <v/>
      </c>
      <c r="O118" s="3"/>
      <c r="Q118" s="99" t="str">
        <f t="shared" si="1101"/>
        <v/>
      </c>
      <c r="R118" s="100" t="str">
        <f t="shared" si="1102"/>
        <v/>
      </c>
      <c r="S118" s="101" t="str">
        <f t="shared" si="1103"/>
        <v/>
      </c>
      <c r="T118" s="101" t="str">
        <f t="shared" si="1104"/>
        <v/>
      </c>
      <c r="U118" s="102" t="str">
        <f t="shared" si="1105"/>
        <v/>
      </c>
      <c r="V118" s="103" t="str">
        <f t="shared" si="1106"/>
        <v/>
      </c>
      <c r="W118" s="104" t="str">
        <f t="shared" si="1107"/>
        <v/>
      </c>
      <c r="X118" s="105" t="str">
        <f t="shared" si="1108"/>
        <v/>
      </c>
      <c r="Y118" s="106" t="str">
        <f t="shared" si="1109"/>
        <v/>
      </c>
      <c r="AA118" s="3"/>
      <c r="AC118" s="99" t="str">
        <f t="shared" si="1110"/>
        <v/>
      </c>
      <c r="AD118" s="100" t="str">
        <f t="shared" si="1111"/>
        <v/>
      </c>
      <c r="AE118" s="101" t="str">
        <f t="shared" si="1112"/>
        <v/>
      </c>
      <c r="AF118" s="101" t="str">
        <f t="shared" si="1113"/>
        <v/>
      </c>
      <c r="AG118" s="102" t="str">
        <f t="shared" si="1114"/>
        <v/>
      </c>
      <c r="AH118" s="103" t="str">
        <f t="shared" si="1115"/>
        <v/>
      </c>
      <c r="AI118" s="104" t="str">
        <f t="shared" si="1116"/>
        <v/>
      </c>
      <c r="AJ118" s="105" t="str">
        <f t="shared" si="1304"/>
        <v/>
      </c>
      <c r="AK118" s="106" t="str">
        <f t="shared" si="1117"/>
        <v/>
      </c>
      <c r="AM118" s="3"/>
      <c r="AO118" s="99"/>
      <c r="AP118" s="100" t="str">
        <f t="shared" si="1118"/>
        <v/>
      </c>
      <c r="AQ118" s="101" t="str">
        <f>IF(AS118="","",#REF!)</f>
        <v/>
      </c>
      <c r="AR118" s="101" t="str">
        <f t="shared" si="1303"/>
        <v/>
      </c>
      <c r="AS118" s="102" t="str">
        <f t="shared" si="1119"/>
        <v/>
      </c>
      <c r="AT118" s="103" t="str">
        <f t="shared" si="1120"/>
        <v/>
      </c>
      <c r="AU118" s="104" t="str">
        <f t="shared" si="1121"/>
        <v/>
      </c>
      <c r="AV118" s="105" t="str">
        <f t="shared" si="1122"/>
        <v/>
      </c>
      <c r="AW118" s="106" t="str">
        <f t="shared" si="1123"/>
        <v/>
      </c>
      <c r="AY118" s="3"/>
      <c r="BA118" s="99" t="str">
        <f t="shared" si="1124"/>
        <v/>
      </c>
      <c r="BB118" s="100" t="str">
        <f t="shared" si="1125"/>
        <v/>
      </c>
      <c r="BC118" s="101" t="str">
        <f t="shared" si="1126"/>
        <v/>
      </c>
      <c r="BD118" s="101" t="str">
        <f t="shared" si="1127"/>
        <v/>
      </c>
      <c r="BE118" s="102" t="str">
        <f t="shared" si="1128"/>
        <v/>
      </c>
      <c r="BF118" s="103" t="str">
        <f t="shared" si="1129"/>
        <v/>
      </c>
      <c r="BG118" s="104" t="str">
        <f t="shared" si="1130"/>
        <v/>
      </c>
      <c r="BH118" s="105" t="str">
        <f t="shared" si="1131"/>
        <v/>
      </c>
      <c r="BI118" s="106" t="str">
        <f t="shared" si="1132"/>
        <v/>
      </c>
      <c r="BK118" s="3"/>
      <c r="BM118" s="99" t="str">
        <f t="shared" si="1133"/>
        <v/>
      </c>
      <c r="BN118" s="100" t="str">
        <f t="shared" si="1134"/>
        <v/>
      </c>
      <c r="BO118" s="101" t="str">
        <f t="shared" si="1135"/>
        <v/>
      </c>
      <c r="BP118" s="101" t="str">
        <f t="shared" si="1136"/>
        <v/>
      </c>
      <c r="BQ118" s="102" t="str">
        <f t="shared" si="1137"/>
        <v/>
      </c>
      <c r="BR118" s="103" t="str">
        <f t="shared" si="1138"/>
        <v/>
      </c>
      <c r="BS118" s="104" t="str">
        <f t="shared" si="1139"/>
        <v/>
      </c>
      <c r="BT118" s="105" t="str">
        <f t="shared" si="1140"/>
        <v/>
      </c>
      <c r="BU118" s="106" t="str">
        <f t="shared" si="1141"/>
        <v/>
      </c>
      <c r="BW118" s="3"/>
      <c r="BY118" s="99" t="str">
        <f t="shared" si="1142"/>
        <v/>
      </c>
      <c r="BZ118" s="100" t="str">
        <f t="shared" si="1143"/>
        <v/>
      </c>
      <c r="CA118" s="101" t="str">
        <f t="shared" si="1144"/>
        <v/>
      </c>
      <c r="CB118" s="101" t="str">
        <f t="shared" si="1145"/>
        <v/>
      </c>
      <c r="CC118" s="102" t="str">
        <f t="shared" si="1146"/>
        <v/>
      </c>
      <c r="CD118" s="103" t="str">
        <f t="shared" si="1147"/>
        <v/>
      </c>
      <c r="CE118" s="104" t="str">
        <f t="shared" si="1148"/>
        <v/>
      </c>
      <c r="CF118" s="105" t="str">
        <f t="shared" si="1149"/>
        <v/>
      </c>
      <c r="CG118" s="106" t="str">
        <f t="shared" si="1150"/>
        <v/>
      </c>
      <c r="CI118" s="3"/>
      <c r="CK118" s="99" t="str">
        <f t="shared" si="1151"/>
        <v/>
      </c>
      <c r="CL118" s="100" t="str">
        <f t="shared" si="1152"/>
        <v/>
      </c>
      <c r="CM118" s="101" t="str">
        <f t="shared" si="1153"/>
        <v/>
      </c>
      <c r="CN118" s="101" t="str">
        <f t="shared" si="1154"/>
        <v/>
      </c>
      <c r="CO118" s="102" t="str">
        <f t="shared" si="1155"/>
        <v/>
      </c>
      <c r="CP118" s="103" t="str">
        <f t="shared" si="1156"/>
        <v/>
      </c>
      <c r="CQ118" s="104" t="str">
        <f t="shared" si="1157"/>
        <v/>
      </c>
      <c r="CR118" s="105" t="str">
        <f t="shared" si="1158"/>
        <v/>
      </c>
      <c r="CS118" s="106" t="str">
        <f t="shared" si="1159"/>
        <v/>
      </c>
      <c r="CU118" s="3"/>
      <c r="CW118" s="99" t="str">
        <f t="shared" si="1160"/>
        <v/>
      </c>
      <c r="CX118" s="100" t="str">
        <f t="shared" si="1161"/>
        <v/>
      </c>
      <c r="CY118" s="101" t="str">
        <f t="shared" si="1162"/>
        <v/>
      </c>
      <c r="CZ118" s="101" t="str">
        <f t="shared" si="1163"/>
        <v/>
      </c>
      <c r="DA118" s="102" t="str">
        <f t="shared" si="1164"/>
        <v/>
      </c>
      <c r="DB118" s="103" t="str">
        <f t="shared" si="1165"/>
        <v/>
      </c>
      <c r="DC118" s="104" t="str">
        <f t="shared" si="1166"/>
        <v/>
      </c>
      <c r="DD118" s="105" t="str">
        <f t="shared" si="1167"/>
        <v/>
      </c>
      <c r="DE118" s="106" t="str">
        <f t="shared" si="1168"/>
        <v/>
      </c>
      <c r="DG118" s="3"/>
      <c r="DI118" s="99" t="str">
        <f t="shared" si="1169"/>
        <v/>
      </c>
      <c r="DJ118" s="100" t="str">
        <f t="shared" si="1170"/>
        <v/>
      </c>
      <c r="DK118" s="101" t="str">
        <f t="shared" si="1171"/>
        <v/>
      </c>
      <c r="DL118" s="101" t="str">
        <f t="shared" si="1172"/>
        <v/>
      </c>
      <c r="DM118" s="102" t="str">
        <f t="shared" si="1173"/>
        <v/>
      </c>
      <c r="DN118" s="103" t="str">
        <f t="shared" si="1174"/>
        <v/>
      </c>
      <c r="DO118" s="104" t="str">
        <f t="shared" si="1175"/>
        <v/>
      </c>
      <c r="DP118" s="105" t="str">
        <f t="shared" si="1176"/>
        <v/>
      </c>
      <c r="DQ118" s="106" t="str">
        <f t="shared" si="1177"/>
        <v/>
      </c>
      <c r="DS118" s="3"/>
      <c r="DU118" s="99" t="str">
        <f t="shared" si="1178"/>
        <v/>
      </c>
      <c r="DV118" s="100" t="str">
        <f t="shared" si="1179"/>
        <v/>
      </c>
      <c r="DW118" s="101" t="str">
        <f t="shared" si="1180"/>
        <v/>
      </c>
      <c r="DX118" s="101" t="str">
        <f t="shared" si="1181"/>
        <v/>
      </c>
      <c r="DY118" s="102" t="str">
        <f t="shared" si="1182"/>
        <v/>
      </c>
      <c r="DZ118" s="103" t="str">
        <f t="shared" si="1183"/>
        <v/>
      </c>
      <c r="EA118" s="104" t="str">
        <f t="shared" si="1184"/>
        <v/>
      </c>
      <c r="EB118" s="105" t="str">
        <f t="shared" si="1185"/>
        <v/>
      </c>
      <c r="EC118" s="106" t="str">
        <f t="shared" si="1186"/>
        <v/>
      </c>
      <c r="EE118" s="3"/>
      <c r="EG118" s="99" t="str">
        <f t="shared" si="1187"/>
        <v/>
      </c>
      <c r="EH118" s="100" t="str">
        <f t="shared" si="1188"/>
        <v/>
      </c>
      <c r="EI118" s="101" t="str">
        <f t="shared" si="1189"/>
        <v/>
      </c>
      <c r="EJ118" s="101" t="str">
        <f t="shared" si="1190"/>
        <v/>
      </c>
      <c r="EK118" s="102" t="str">
        <f t="shared" si="1191"/>
        <v/>
      </c>
      <c r="EL118" s="103" t="str">
        <f t="shared" si="1192"/>
        <v/>
      </c>
      <c r="EM118" s="104" t="str">
        <f t="shared" si="1193"/>
        <v/>
      </c>
      <c r="EN118" s="105" t="str">
        <f t="shared" si="1194"/>
        <v/>
      </c>
      <c r="EO118" s="106" t="str">
        <f t="shared" si="1195"/>
        <v/>
      </c>
      <c r="EQ118" s="3"/>
      <c r="ES118" s="99" t="str">
        <f t="shared" si="1196"/>
        <v/>
      </c>
      <c r="ET118" s="100" t="str">
        <f t="shared" si="1197"/>
        <v/>
      </c>
      <c r="EU118" s="101" t="str">
        <f t="shared" si="1198"/>
        <v/>
      </c>
      <c r="EV118" s="101" t="str">
        <f t="shared" si="1199"/>
        <v/>
      </c>
      <c r="EW118" s="102" t="str">
        <f t="shared" si="1200"/>
        <v/>
      </c>
      <c r="EX118" s="103" t="str">
        <f t="shared" si="1201"/>
        <v/>
      </c>
      <c r="EY118" s="104" t="str">
        <f t="shared" si="1202"/>
        <v/>
      </c>
      <c r="EZ118" s="105" t="str">
        <f t="shared" si="1203"/>
        <v/>
      </c>
      <c r="FA118" s="106" t="str">
        <f t="shared" si="1204"/>
        <v/>
      </c>
      <c r="FC118" s="3"/>
      <c r="FE118" s="99" t="str">
        <f t="shared" si="1205"/>
        <v/>
      </c>
      <c r="FF118" s="100" t="str">
        <f t="shared" si="1206"/>
        <v/>
      </c>
      <c r="FG118" s="101" t="str">
        <f t="shared" si="1207"/>
        <v/>
      </c>
      <c r="FH118" s="101" t="str">
        <f t="shared" si="1208"/>
        <v/>
      </c>
      <c r="FI118" s="102" t="str">
        <f t="shared" si="1209"/>
        <v/>
      </c>
      <c r="FJ118" s="103" t="str">
        <f t="shared" si="1210"/>
        <v/>
      </c>
      <c r="FK118" s="104" t="str">
        <f t="shared" si="1211"/>
        <v/>
      </c>
      <c r="FL118" s="105" t="str">
        <f t="shared" si="1212"/>
        <v/>
      </c>
      <c r="FM118" s="106" t="str">
        <f t="shared" si="1213"/>
        <v/>
      </c>
      <c r="FO118" s="3"/>
      <c r="FQ118" s="99" t="str">
        <f>IF(FU118="","",#REF!)</f>
        <v/>
      </c>
      <c r="FR118" s="100" t="str">
        <f t="shared" si="1214"/>
        <v/>
      </c>
      <c r="FS118" s="101" t="str">
        <f t="shared" si="1215"/>
        <v/>
      </c>
      <c r="FT118" s="101" t="str">
        <f t="shared" si="1216"/>
        <v/>
      </c>
      <c r="FU118" s="102" t="str">
        <f t="shared" si="1217"/>
        <v/>
      </c>
      <c r="FV118" s="103" t="str">
        <f t="shared" si="1218"/>
        <v/>
      </c>
      <c r="FW118" s="104" t="str">
        <f t="shared" si="1219"/>
        <v/>
      </c>
      <c r="FX118" s="105" t="str">
        <f t="shared" si="1220"/>
        <v/>
      </c>
      <c r="FY118" s="106" t="str">
        <f t="shared" si="1221"/>
        <v/>
      </c>
      <c r="GA118" s="3"/>
      <c r="GC118" s="99" t="str">
        <f t="shared" si="1222"/>
        <v/>
      </c>
      <c r="GD118" s="100" t="str">
        <f t="shared" si="1223"/>
        <v/>
      </c>
      <c r="GE118" s="101" t="str">
        <f t="shared" si="1224"/>
        <v/>
      </c>
      <c r="GF118" s="101" t="str">
        <f t="shared" si="1225"/>
        <v/>
      </c>
      <c r="GG118" s="102" t="str">
        <f t="shared" si="1226"/>
        <v/>
      </c>
      <c r="GH118" s="103" t="str">
        <f t="shared" si="1227"/>
        <v/>
      </c>
      <c r="GI118" s="104" t="str">
        <f t="shared" si="1228"/>
        <v/>
      </c>
      <c r="GJ118" s="105" t="str">
        <f t="shared" si="1229"/>
        <v/>
      </c>
      <c r="GK118" s="106" t="str">
        <f t="shared" si="1230"/>
        <v/>
      </c>
      <c r="GM118" s="3"/>
      <c r="GO118" s="99" t="str">
        <f t="shared" si="1231"/>
        <v/>
      </c>
      <c r="GP118" s="100" t="str">
        <f t="shared" si="1232"/>
        <v/>
      </c>
      <c r="GQ118" s="101" t="str">
        <f t="shared" si="1233"/>
        <v/>
      </c>
      <c r="GR118" s="101" t="str">
        <f t="shared" si="1234"/>
        <v/>
      </c>
      <c r="GS118" s="102" t="str">
        <f t="shared" si="1235"/>
        <v/>
      </c>
      <c r="GT118" s="103" t="str">
        <f t="shared" si="1236"/>
        <v/>
      </c>
      <c r="GU118" s="104" t="str">
        <f t="shared" si="1237"/>
        <v/>
      </c>
      <c r="GV118" s="105" t="str">
        <f t="shared" si="1238"/>
        <v/>
      </c>
      <c r="GW118" s="106" t="str">
        <f t="shared" si="1239"/>
        <v/>
      </c>
      <c r="GY118" s="3"/>
      <c r="HA118" s="99" t="str">
        <f t="shared" si="1240"/>
        <v/>
      </c>
      <c r="HB118" s="100" t="str">
        <f t="shared" si="1241"/>
        <v/>
      </c>
      <c r="HC118" s="101" t="str">
        <f t="shared" si="1242"/>
        <v/>
      </c>
      <c r="HD118" s="101" t="str">
        <f t="shared" si="1243"/>
        <v/>
      </c>
      <c r="HE118" s="102" t="str">
        <f t="shared" si="1244"/>
        <v/>
      </c>
      <c r="HF118" s="103" t="str">
        <f t="shared" si="1245"/>
        <v/>
      </c>
      <c r="HG118" s="104" t="str">
        <f t="shared" si="1246"/>
        <v/>
      </c>
      <c r="HH118" s="105" t="str">
        <f t="shared" si="1247"/>
        <v/>
      </c>
      <c r="HI118" s="106" t="str">
        <f t="shared" si="1248"/>
        <v/>
      </c>
      <c r="HK118" s="3"/>
      <c r="HM118" s="99" t="str">
        <f t="shared" si="1249"/>
        <v/>
      </c>
      <c r="HN118" s="100" t="str">
        <f t="shared" si="1250"/>
        <v/>
      </c>
      <c r="HO118" s="101" t="str">
        <f t="shared" si="1251"/>
        <v/>
      </c>
      <c r="HP118" s="101" t="str">
        <f t="shared" si="1252"/>
        <v/>
      </c>
      <c r="HQ118" s="102" t="str">
        <f t="shared" si="1253"/>
        <v/>
      </c>
      <c r="HR118" s="103" t="str">
        <f t="shared" si="1254"/>
        <v/>
      </c>
      <c r="HS118" s="104" t="str">
        <f t="shared" si="1255"/>
        <v/>
      </c>
      <c r="HT118" s="105" t="str">
        <f t="shared" si="1256"/>
        <v/>
      </c>
      <c r="HU118" s="106" t="str">
        <f t="shared" si="1257"/>
        <v/>
      </c>
      <c r="HW118" s="3"/>
      <c r="HY118" s="99" t="str">
        <f t="shared" si="1258"/>
        <v/>
      </c>
      <c r="HZ118" s="100" t="str">
        <f t="shared" si="1259"/>
        <v/>
      </c>
      <c r="IA118" s="101" t="str">
        <f t="shared" si="1260"/>
        <v/>
      </c>
      <c r="IB118" s="101" t="str">
        <f t="shared" si="1261"/>
        <v/>
      </c>
      <c r="IC118" s="102" t="str">
        <f t="shared" si="1262"/>
        <v/>
      </c>
      <c r="ID118" s="103" t="str">
        <f t="shared" si="1263"/>
        <v/>
      </c>
      <c r="IE118" s="104" t="str">
        <f t="shared" si="1264"/>
        <v/>
      </c>
      <c r="IF118" s="105" t="str">
        <f t="shared" si="1265"/>
        <v/>
      </c>
      <c r="IG118" s="106" t="str">
        <f t="shared" si="1266"/>
        <v/>
      </c>
      <c r="II118" s="3"/>
      <c r="IK118" s="99" t="str">
        <f t="shared" si="1267"/>
        <v/>
      </c>
      <c r="IL118" s="100" t="str">
        <f t="shared" si="1268"/>
        <v/>
      </c>
      <c r="IM118" s="101" t="str">
        <f t="shared" si="1269"/>
        <v/>
      </c>
      <c r="IN118" s="101" t="str">
        <f t="shared" si="1270"/>
        <v/>
      </c>
      <c r="IO118" s="102" t="str">
        <f t="shared" si="1271"/>
        <v/>
      </c>
      <c r="IP118" s="103" t="str">
        <f t="shared" si="1272"/>
        <v/>
      </c>
      <c r="IQ118" s="104" t="str">
        <f t="shared" si="1273"/>
        <v/>
      </c>
      <c r="IR118" s="105" t="str">
        <f t="shared" si="1274"/>
        <v/>
      </c>
      <c r="IS118" s="106" t="str">
        <f t="shared" si="1275"/>
        <v/>
      </c>
      <c r="IU118" s="3"/>
      <c r="IW118" s="99" t="str">
        <f t="shared" si="1276"/>
        <v/>
      </c>
      <c r="IX118" s="100" t="str">
        <f t="shared" si="1277"/>
        <v/>
      </c>
      <c r="IY118" s="101" t="str">
        <f t="shared" si="1278"/>
        <v/>
      </c>
      <c r="IZ118" s="101" t="str">
        <f t="shared" si="1279"/>
        <v/>
      </c>
      <c r="JA118" s="102" t="str">
        <f t="shared" si="1280"/>
        <v/>
      </c>
      <c r="JB118" s="103" t="str">
        <f t="shared" si="1281"/>
        <v/>
      </c>
      <c r="JC118" s="104" t="str">
        <f t="shared" si="1282"/>
        <v/>
      </c>
      <c r="JD118" s="105" t="str">
        <f t="shared" si="1283"/>
        <v/>
      </c>
      <c r="JE118" s="106" t="str">
        <f t="shared" si="1284"/>
        <v/>
      </c>
      <c r="JG118" s="3"/>
      <c r="JI118" s="99" t="str">
        <f t="shared" si="1285"/>
        <v/>
      </c>
      <c r="JJ118" s="100" t="str">
        <f t="shared" si="1286"/>
        <v/>
      </c>
      <c r="JK118" s="101" t="str">
        <f t="shared" si="1287"/>
        <v/>
      </c>
      <c r="JL118" s="101" t="str">
        <f t="shared" si="1288"/>
        <v/>
      </c>
      <c r="JM118" s="102" t="str">
        <f t="shared" si="1289"/>
        <v/>
      </c>
      <c r="JN118" s="103" t="str">
        <f t="shared" si="1290"/>
        <v/>
      </c>
      <c r="JO118" s="104" t="str">
        <f t="shared" si="1291"/>
        <v/>
      </c>
      <c r="JP118" s="105" t="str">
        <f t="shared" si="1292"/>
        <v/>
      </c>
      <c r="JQ118" s="106" t="str">
        <f t="shared" si="1293"/>
        <v/>
      </c>
      <c r="JS118" s="3"/>
      <c r="JU118" s="99" t="str">
        <f t="shared" si="1294"/>
        <v/>
      </c>
      <c r="JV118" s="100" t="str">
        <f t="shared" si="1295"/>
        <v/>
      </c>
      <c r="JW118" s="101" t="str">
        <f t="shared" si="1296"/>
        <v/>
      </c>
      <c r="JX118" s="101" t="str">
        <f t="shared" si="1297"/>
        <v/>
      </c>
      <c r="JY118" s="102" t="str">
        <f t="shared" si="1298"/>
        <v/>
      </c>
      <c r="JZ118" s="103" t="str">
        <f t="shared" si="1299"/>
        <v/>
      </c>
      <c r="KA118" s="104" t="str">
        <f t="shared" si="1300"/>
        <v/>
      </c>
      <c r="KB118" s="105" t="str">
        <f t="shared" si="1301"/>
        <v/>
      </c>
      <c r="KC118" s="106" t="str">
        <f t="shared" si="1302"/>
        <v/>
      </c>
      <c r="KE118" s="3"/>
    </row>
    <row r="119" spans="1:291" ht="13.5" customHeight="1" x14ac:dyDescent="0.25">
      <c r="A119" s="16"/>
      <c r="E119" s="99" t="str">
        <f t="shared" si="1092"/>
        <v/>
      </c>
      <c r="F119" s="100" t="str">
        <f t="shared" si="1093"/>
        <v/>
      </c>
      <c r="G119" s="101" t="str">
        <f t="shared" si="1094"/>
        <v/>
      </c>
      <c r="H119" s="101" t="str">
        <f t="shared" si="1095"/>
        <v/>
      </c>
      <c r="I119" s="102" t="str">
        <f t="shared" si="1096"/>
        <v/>
      </c>
      <c r="J119" s="103" t="str">
        <f t="shared" si="1097"/>
        <v/>
      </c>
      <c r="K119" s="104" t="str">
        <f t="shared" si="1098"/>
        <v/>
      </c>
      <c r="L119" s="105" t="str">
        <f t="shared" si="1099"/>
        <v/>
      </c>
      <c r="M119" s="106" t="str">
        <f t="shared" si="1100"/>
        <v/>
      </c>
      <c r="O119" s="3"/>
      <c r="Q119" s="99" t="str">
        <f t="shared" si="1101"/>
        <v/>
      </c>
      <c r="R119" s="100" t="str">
        <f t="shared" si="1102"/>
        <v/>
      </c>
      <c r="S119" s="101" t="str">
        <f t="shared" si="1103"/>
        <v/>
      </c>
      <c r="T119" s="101" t="str">
        <f t="shared" si="1104"/>
        <v/>
      </c>
      <c r="U119" s="102" t="str">
        <f t="shared" si="1105"/>
        <v/>
      </c>
      <c r="V119" s="103" t="str">
        <f t="shared" si="1106"/>
        <v/>
      </c>
      <c r="W119" s="104" t="str">
        <f t="shared" si="1107"/>
        <v/>
      </c>
      <c r="X119" s="105" t="str">
        <f t="shared" si="1108"/>
        <v/>
      </c>
      <c r="Y119" s="106" t="str">
        <f t="shared" si="1109"/>
        <v/>
      </c>
      <c r="AA119" s="3"/>
      <c r="AC119" s="99" t="str">
        <f t="shared" si="1110"/>
        <v/>
      </c>
      <c r="AD119" s="100" t="str">
        <f t="shared" si="1111"/>
        <v/>
      </c>
      <c r="AE119" s="101" t="str">
        <f t="shared" si="1112"/>
        <v/>
      </c>
      <c r="AF119" s="101" t="str">
        <f t="shared" si="1113"/>
        <v/>
      </c>
      <c r="AG119" s="102" t="str">
        <f t="shared" si="1114"/>
        <v/>
      </c>
      <c r="AH119" s="103" t="str">
        <f t="shared" si="1115"/>
        <v/>
      </c>
      <c r="AI119" s="104" t="str">
        <f t="shared" si="1116"/>
        <v/>
      </c>
      <c r="AJ119" s="105" t="str">
        <f t="shared" si="1304"/>
        <v/>
      </c>
      <c r="AK119" s="106" t="str">
        <f t="shared" si="1117"/>
        <v/>
      </c>
      <c r="AM119" s="3"/>
      <c r="AO119" s="99"/>
      <c r="AP119" s="100" t="str">
        <f t="shared" si="1118"/>
        <v/>
      </c>
      <c r="AQ119" s="101" t="str">
        <f>IF(AS119="","",#REF!)</f>
        <v/>
      </c>
      <c r="AR119" s="101" t="str">
        <f t="shared" si="1303"/>
        <v/>
      </c>
      <c r="AS119" s="102" t="str">
        <f t="shared" si="1119"/>
        <v/>
      </c>
      <c r="AT119" s="103" t="str">
        <f t="shared" si="1120"/>
        <v/>
      </c>
      <c r="AU119" s="104" t="str">
        <f t="shared" si="1121"/>
        <v/>
      </c>
      <c r="AV119" s="105" t="str">
        <f t="shared" si="1122"/>
        <v/>
      </c>
      <c r="AW119" s="106" t="str">
        <f t="shared" si="1123"/>
        <v/>
      </c>
      <c r="AY119" s="3"/>
      <c r="BA119" s="99" t="str">
        <f t="shared" si="1124"/>
        <v/>
      </c>
      <c r="BB119" s="100" t="str">
        <f t="shared" si="1125"/>
        <v/>
      </c>
      <c r="BC119" s="101" t="str">
        <f t="shared" si="1126"/>
        <v/>
      </c>
      <c r="BD119" s="101" t="str">
        <f t="shared" si="1127"/>
        <v/>
      </c>
      <c r="BE119" s="102" t="str">
        <f t="shared" si="1128"/>
        <v/>
      </c>
      <c r="BF119" s="103" t="str">
        <f t="shared" si="1129"/>
        <v/>
      </c>
      <c r="BG119" s="104" t="str">
        <f t="shared" si="1130"/>
        <v/>
      </c>
      <c r="BH119" s="105" t="str">
        <f t="shared" si="1131"/>
        <v/>
      </c>
      <c r="BI119" s="106" t="str">
        <f t="shared" si="1132"/>
        <v/>
      </c>
      <c r="BK119" s="3"/>
      <c r="BM119" s="99" t="str">
        <f t="shared" si="1133"/>
        <v/>
      </c>
      <c r="BN119" s="100" t="str">
        <f t="shared" si="1134"/>
        <v/>
      </c>
      <c r="BO119" s="101" t="str">
        <f t="shared" si="1135"/>
        <v/>
      </c>
      <c r="BP119" s="101" t="str">
        <f t="shared" si="1136"/>
        <v/>
      </c>
      <c r="BQ119" s="102" t="str">
        <f t="shared" si="1137"/>
        <v/>
      </c>
      <c r="BR119" s="103" t="str">
        <f t="shared" si="1138"/>
        <v/>
      </c>
      <c r="BS119" s="104" t="str">
        <f t="shared" si="1139"/>
        <v/>
      </c>
      <c r="BT119" s="105" t="str">
        <f t="shared" si="1140"/>
        <v/>
      </c>
      <c r="BU119" s="106" t="str">
        <f t="shared" si="1141"/>
        <v/>
      </c>
      <c r="BW119" s="3"/>
      <c r="BY119" s="99" t="str">
        <f t="shared" si="1142"/>
        <v/>
      </c>
      <c r="BZ119" s="100" t="str">
        <f t="shared" si="1143"/>
        <v/>
      </c>
      <c r="CA119" s="101" t="str">
        <f t="shared" si="1144"/>
        <v/>
      </c>
      <c r="CB119" s="101" t="str">
        <f t="shared" si="1145"/>
        <v/>
      </c>
      <c r="CC119" s="102" t="str">
        <f t="shared" si="1146"/>
        <v/>
      </c>
      <c r="CD119" s="103" t="str">
        <f t="shared" si="1147"/>
        <v/>
      </c>
      <c r="CE119" s="104" t="str">
        <f t="shared" si="1148"/>
        <v/>
      </c>
      <c r="CF119" s="105" t="str">
        <f t="shared" si="1149"/>
        <v/>
      </c>
      <c r="CG119" s="106" t="str">
        <f t="shared" si="1150"/>
        <v/>
      </c>
      <c r="CI119" s="3"/>
      <c r="CK119" s="99" t="str">
        <f t="shared" si="1151"/>
        <v/>
      </c>
      <c r="CL119" s="100" t="str">
        <f t="shared" si="1152"/>
        <v/>
      </c>
      <c r="CM119" s="101" t="str">
        <f t="shared" si="1153"/>
        <v/>
      </c>
      <c r="CN119" s="101" t="str">
        <f t="shared" si="1154"/>
        <v/>
      </c>
      <c r="CO119" s="102" t="str">
        <f t="shared" si="1155"/>
        <v/>
      </c>
      <c r="CP119" s="103" t="str">
        <f t="shared" si="1156"/>
        <v/>
      </c>
      <c r="CQ119" s="104" t="str">
        <f t="shared" si="1157"/>
        <v/>
      </c>
      <c r="CR119" s="105" t="str">
        <f t="shared" si="1158"/>
        <v/>
      </c>
      <c r="CS119" s="106" t="str">
        <f t="shared" si="1159"/>
        <v/>
      </c>
      <c r="CU119" s="3"/>
      <c r="CW119" s="99" t="str">
        <f t="shared" si="1160"/>
        <v/>
      </c>
      <c r="CX119" s="100" t="str">
        <f t="shared" si="1161"/>
        <v/>
      </c>
      <c r="CY119" s="101" t="str">
        <f t="shared" si="1162"/>
        <v/>
      </c>
      <c r="CZ119" s="101" t="str">
        <f t="shared" si="1163"/>
        <v/>
      </c>
      <c r="DA119" s="102" t="str">
        <f t="shared" si="1164"/>
        <v/>
      </c>
      <c r="DB119" s="103" t="str">
        <f t="shared" si="1165"/>
        <v/>
      </c>
      <c r="DC119" s="104" t="str">
        <f t="shared" si="1166"/>
        <v/>
      </c>
      <c r="DD119" s="105" t="str">
        <f t="shared" si="1167"/>
        <v/>
      </c>
      <c r="DE119" s="106" t="str">
        <f t="shared" si="1168"/>
        <v/>
      </c>
      <c r="DG119" s="3"/>
      <c r="DI119" s="99" t="str">
        <f t="shared" si="1169"/>
        <v/>
      </c>
      <c r="DJ119" s="100" t="str">
        <f t="shared" si="1170"/>
        <v/>
      </c>
      <c r="DK119" s="101" t="str">
        <f t="shared" si="1171"/>
        <v/>
      </c>
      <c r="DL119" s="101" t="str">
        <f t="shared" si="1172"/>
        <v/>
      </c>
      <c r="DM119" s="102" t="str">
        <f t="shared" si="1173"/>
        <v/>
      </c>
      <c r="DN119" s="103" t="str">
        <f t="shared" si="1174"/>
        <v/>
      </c>
      <c r="DO119" s="104" t="str">
        <f t="shared" si="1175"/>
        <v/>
      </c>
      <c r="DP119" s="105" t="str">
        <f t="shared" si="1176"/>
        <v/>
      </c>
      <c r="DQ119" s="106" t="str">
        <f t="shared" si="1177"/>
        <v/>
      </c>
      <c r="DS119" s="3"/>
      <c r="DU119" s="99" t="str">
        <f t="shared" si="1178"/>
        <v/>
      </c>
      <c r="DV119" s="100" t="str">
        <f t="shared" si="1179"/>
        <v/>
      </c>
      <c r="DW119" s="101" t="str">
        <f t="shared" si="1180"/>
        <v/>
      </c>
      <c r="DX119" s="101" t="str">
        <f t="shared" si="1181"/>
        <v/>
      </c>
      <c r="DY119" s="102" t="str">
        <f t="shared" si="1182"/>
        <v/>
      </c>
      <c r="DZ119" s="103" t="str">
        <f t="shared" si="1183"/>
        <v/>
      </c>
      <c r="EA119" s="104" t="str">
        <f t="shared" si="1184"/>
        <v/>
      </c>
      <c r="EB119" s="105" t="str">
        <f t="shared" si="1185"/>
        <v/>
      </c>
      <c r="EC119" s="106" t="str">
        <f t="shared" si="1186"/>
        <v/>
      </c>
      <c r="EE119" s="3"/>
      <c r="EG119" s="99" t="str">
        <f t="shared" si="1187"/>
        <v/>
      </c>
      <c r="EH119" s="100" t="str">
        <f t="shared" si="1188"/>
        <v/>
      </c>
      <c r="EI119" s="101" t="str">
        <f t="shared" si="1189"/>
        <v/>
      </c>
      <c r="EJ119" s="101" t="str">
        <f t="shared" si="1190"/>
        <v/>
      </c>
      <c r="EK119" s="102" t="str">
        <f t="shared" si="1191"/>
        <v/>
      </c>
      <c r="EL119" s="103" t="str">
        <f t="shared" si="1192"/>
        <v/>
      </c>
      <c r="EM119" s="104" t="str">
        <f t="shared" si="1193"/>
        <v/>
      </c>
      <c r="EN119" s="105" t="str">
        <f t="shared" si="1194"/>
        <v/>
      </c>
      <c r="EO119" s="106" t="str">
        <f t="shared" si="1195"/>
        <v/>
      </c>
      <c r="EQ119" s="3"/>
      <c r="ES119" s="99" t="str">
        <f t="shared" si="1196"/>
        <v/>
      </c>
      <c r="ET119" s="100" t="str">
        <f t="shared" si="1197"/>
        <v/>
      </c>
      <c r="EU119" s="101" t="str">
        <f t="shared" si="1198"/>
        <v/>
      </c>
      <c r="EV119" s="101" t="str">
        <f t="shared" si="1199"/>
        <v/>
      </c>
      <c r="EW119" s="102" t="str">
        <f t="shared" si="1200"/>
        <v/>
      </c>
      <c r="EX119" s="103" t="str">
        <f t="shared" si="1201"/>
        <v/>
      </c>
      <c r="EY119" s="104" t="str">
        <f t="shared" si="1202"/>
        <v/>
      </c>
      <c r="EZ119" s="105" t="str">
        <f t="shared" si="1203"/>
        <v/>
      </c>
      <c r="FA119" s="106" t="str">
        <f t="shared" si="1204"/>
        <v/>
      </c>
      <c r="FC119" s="3"/>
      <c r="FE119" s="99" t="str">
        <f t="shared" si="1205"/>
        <v/>
      </c>
      <c r="FF119" s="100" t="str">
        <f t="shared" si="1206"/>
        <v/>
      </c>
      <c r="FG119" s="101" t="str">
        <f t="shared" si="1207"/>
        <v/>
      </c>
      <c r="FH119" s="101" t="str">
        <f t="shared" si="1208"/>
        <v/>
      </c>
      <c r="FI119" s="102" t="str">
        <f t="shared" si="1209"/>
        <v/>
      </c>
      <c r="FJ119" s="103" t="str">
        <f t="shared" si="1210"/>
        <v/>
      </c>
      <c r="FK119" s="104" t="str">
        <f t="shared" si="1211"/>
        <v/>
      </c>
      <c r="FL119" s="105" t="str">
        <f t="shared" si="1212"/>
        <v/>
      </c>
      <c r="FM119" s="106" t="str">
        <f t="shared" si="1213"/>
        <v/>
      </c>
      <c r="FO119" s="3"/>
      <c r="FQ119" s="99" t="str">
        <f>IF(FU119="","",#REF!)</f>
        <v/>
      </c>
      <c r="FR119" s="100" t="str">
        <f t="shared" si="1214"/>
        <v/>
      </c>
      <c r="FS119" s="101" t="str">
        <f t="shared" si="1215"/>
        <v/>
      </c>
      <c r="FT119" s="101" t="str">
        <f t="shared" si="1216"/>
        <v/>
      </c>
      <c r="FU119" s="102" t="str">
        <f t="shared" si="1217"/>
        <v/>
      </c>
      <c r="FV119" s="103" t="str">
        <f t="shared" si="1218"/>
        <v/>
      </c>
      <c r="FW119" s="104" t="str">
        <f t="shared" si="1219"/>
        <v/>
      </c>
      <c r="FX119" s="105" t="str">
        <f t="shared" si="1220"/>
        <v/>
      </c>
      <c r="FY119" s="106" t="str">
        <f t="shared" si="1221"/>
        <v/>
      </c>
      <c r="GA119" s="3"/>
      <c r="GC119" s="99" t="str">
        <f t="shared" si="1222"/>
        <v/>
      </c>
      <c r="GD119" s="100" t="str">
        <f t="shared" si="1223"/>
        <v/>
      </c>
      <c r="GE119" s="101" t="str">
        <f t="shared" si="1224"/>
        <v/>
      </c>
      <c r="GF119" s="101" t="str">
        <f t="shared" si="1225"/>
        <v/>
      </c>
      <c r="GG119" s="102" t="str">
        <f t="shared" si="1226"/>
        <v/>
      </c>
      <c r="GH119" s="103" t="str">
        <f t="shared" si="1227"/>
        <v/>
      </c>
      <c r="GI119" s="104" t="str">
        <f t="shared" si="1228"/>
        <v/>
      </c>
      <c r="GJ119" s="105" t="str">
        <f t="shared" si="1229"/>
        <v/>
      </c>
      <c r="GK119" s="106" t="str">
        <f t="shared" si="1230"/>
        <v/>
      </c>
      <c r="GM119" s="3"/>
      <c r="GO119" s="99" t="str">
        <f t="shared" si="1231"/>
        <v/>
      </c>
      <c r="GP119" s="100" t="str">
        <f t="shared" si="1232"/>
        <v/>
      </c>
      <c r="GQ119" s="101" t="str">
        <f t="shared" si="1233"/>
        <v/>
      </c>
      <c r="GR119" s="101" t="str">
        <f t="shared" si="1234"/>
        <v/>
      </c>
      <c r="GS119" s="102" t="str">
        <f t="shared" si="1235"/>
        <v/>
      </c>
      <c r="GT119" s="103" t="str">
        <f t="shared" si="1236"/>
        <v/>
      </c>
      <c r="GU119" s="104" t="str">
        <f t="shared" si="1237"/>
        <v/>
      </c>
      <c r="GV119" s="105" t="str">
        <f t="shared" si="1238"/>
        <v/>
      </c>
      <c r="GW119" s="106" t="str">
        <f t="shared" si="1239"/>
        <v/>
      </c>
      <c r="GY119" s="3"/>
      <c r="HA119" s="99" t="str">
        <f t="shared" si="1240"/>
        <v/>
      </c>
      <c r="HB119" s="100" t="str">
        <f t="shared" si="1241"/>
        <v/>
      </c>
      <c r="HC119" s="101" t="str">
        <f t="shared" si="1242"/>
        <v/>
      </c>
      <c r="HD119" s="101" t="str">
        <f t="shared" si="1243"/>
        <v/>
      </c>
      <c r="HE119" s="102" t="str">
        <f t="shared" si="1244"/>
        <v/>
      </c>
      <c r="HF119" s="103" t="str">
        <f t="shared" si="1245"/>
        <v/>
      </c>
      <c r="HG119" s="104" t="str">
        <f t="shared" si="1246"/>
        <v/>
      </c>
      <c r="HH119" s="105" t="str">
        <f t="shared" si="1247"/>
        <v/>
      </c>
      <c r="HI119" s="106" t="str">
        <f t="shared" si="1248"/>
        <v/>
      </c>
      <c r="HK119" s="3"/>
      <c r="HM119" s="99" t="str">
        <f t="shared" si="1249"/>
        <v/>
      </c>
      <c r="HN119" s="100" t="str">
        <f t="shared" si="1250"/>
        <v/>
      </c>
      <c r="HO119" s="101" t="str">
        <f t="shared" si="1251"/>
        <v/>
      </c>
      <c r="HP119" s="101" t="str">
        <f t="shared" si="1252"/>
        <v/>
      </c>
      <c r="HQ119" s="102" t="str">
        <f t="shared" si="1253"/>
        <v/>
      </c>
      <c r="HR119" s="103" t="str">
        <f t="shared" si="1254"/>
        <v/>
      </c>
      <c r="HS119" s="104" t="str">
        <f t="shared" si="1255"/>
        <v/>
      </c>
      <c r="HT119" s="105" t="str">
        <f t="shared" si="1256"/>
        <v/>
      </c>
      <c r="HU119" s="106" t="str">
        <f t="shared" si="1257"/>
        <v/>
      </c>
      <c r="HW119" s="3"/>
      <c r="HY119" s="99" t="str">
        <f t="shared" si="1258"/>
        <v/>
      </c>
      <c r="HZ119" s="100" t="str">
        <f t="shared" si="1259"/>
        <v/>
      </c>
      <c r="IA119" s="101" t="str">
        <f t="shared" si="1260"/>
        <v/>
      </c>
      <c r="IB119" s="101" t="str">
        <f t="shared" si="1261"/>
        <v/>
      </c>
      <c r="IC119" s="102" t="str">
        <f t="shared" si="1262"/>
        <v/>
      </c>
      <c r="ID119" s="103" t="str">
        <f t="shared" si="1263"/>
        <v/>
      </c>
      <c r="IE119" s="104" t="str">
        <f t="shared" si="1264"/>
        <v/>
      </c>
      <c r="IF119" s="105" t="str">
        <f t="shared" si="1265"/>
        <v/>
      </c>
      <c r="IG119" s="106" t="str">
        <f t="shared" si="1266"/>
        <v/>
      </c>
      <c r="II119" s="3"/>
      <c r="IK119" s="99" t="str">
        <f t="shared" si="1267"/>
        <v/>
      </c>
      <c r="IL119" s="100" t="str">
        <f t="shared" si="1268"/>
        <v/>
      </c>
      <c r="IM119" s="101" t="str">
        <f t="shared" si="1269"/>
        <v/>
      </c>
      <c r="IN119" s="101" t="str">
        <f t="shared" si="1270"/>
        <v/>
      </c>
      <c r="IO119" s="102" t="str">
        <f t="shared" si="1271"/>
        <v/>
      </c>
      <c r="IP119" s="103" t="str">
        <f t="shared" si="1272"/>
        <v/>
      </c>
      <c r="IQ119" s="104" t="str">
        <f t="shared" si="1273"/>
        <v/>
      </c>
      <c r="IR119" s="105" t="str">
        <f t="shared" si="1274"/>
        <v/>
      </c>
      <c r="IS119" s="106" t="str">
        <f t="shared" si="1275"/>
        <v/>
      </c>
      <c r="IU119" s="3"/>
      <c r="IW119" s="99" t="str">
        <f t="shared" si="1276"/>
        <v/>
      </c>
      <c r="IX119" s="100" t="str">
        <f t="shared" si="1277"/>
        <v/>
      </c>
      <c r="IY119" s="101" t="str">
        <f t="shared" si="1278"/>
        <v/>
      </c>
      <c r="IZ119" s="101" t="str">
        <f t="shared" si="1279"/>
        <v/>
      </c>
      <c r="JA119" s="102" t="str">
        <f t="shared" si="1280"/>
        <v/>
      </c>
      <c r="JB119" s="103" t="str">
        <f t="shared" si="1281"/>
        <v/>
      </c>
      <c r="JC119" s="104" t="str">
        <f t="shared" si="1282"/>
        <v/>
      </c>
      <c r="JD119" s="105" t="str">
        <f t="shared" si="1283"/>
        <v/>
      </c>
      <c r="JE119" s="106" t="str">
        <f t="shared" si="1284"/>
        <v/>
      </c>
      <c r="JG119" s="3"/>
      <c r="JI119" s="99" t="str">
        <f t="shared" si="1285"/>
        <v/>
      </c>
      <c r="JJ119" s="100" t="str">
        <f t="shared" si="1286"/>
        <v/>
      </c>
      <c r="JK119" s="101" t="str">
        <f t="shared" si="1287"/>
        <v/>
      </c>
      <c r="JL119" s="101" t="str">
        <f t="shared" si="1288"/>
        <v/>
      </c>
      <c r="JM119" s="102" t="str">
        <f t="shared" si="1289"/>
        <v/>
      </c>
      <c r="JN119" s="103" t="str">
        <f t="shared" si="1290"/>
        <v/>
      </c>
      <c r="JO119" s="104" t="str">
        <f t="shared" si="1291"/>
        <v/>
      </c>
      <c r="JP119" s="105" t="str">
        <f t="shared" si="1292"/>
        <v/>
      </c>
      <c r="JQ119" s="106" t="str">
        <f t="shared" si="1293"/>
        <v/>
      </c>
      <c r="JS119" s="3"/>
      <c r="JU119" s="99" t="str">
        <f t="shared" si="1294"/>
        <v/>
      </c>
      <c r="JV119" s="100" t="str">
        <f t="shared" si="1295"/>
        <v/>
      </c>
      <c r="JW119" s="101" t="str">
        <f t="shared" si="1296"/>
        <v/>
      </c>
      <c r="JX119" s="101" t="str">
        <f t="shared" si="1297"/>
        <v/>
      </c>
      <c r="JY119" s="102" t="str">
        <f t="shared" si="1298"/>
        <v/>
      </c>
      <c r="JZ119" s="103" t="str">
        <f t="shared" si="1299"/>
        <v/>
      </c>
      <c r="KA119" s="104" t="str">
        <f t="shared" si="1300"/>
        <v/>
      </c>
      <c r="KB119" s="105" t="str">
        <f t="shared" si="1301"/>
        <v/>
      </c>
      <c r="KC119" s="106" t="str">
        <f t="shared" si="1302"/>
        <v/>
      </c>
      <c r="KE119" s="3"/>
    </row>
    <row r="120" spans="1:291" ht="13.5" customHeight="1" x14ac:dyDescent="0.25">
      <c r="A120" s="16"/>
      <c r="E120" s="99" t="str">
        <f t="shared" si="1092"/>
        <v/>
      </c>
      <c r="F120" s="100" t="str">
        <f t="shared" si="1093"/>
        <v/>
      </c>
      <c r="G120" s="101" t="str">
        <f t="shared" si="1094"/>
        <v/>
      </c>
      <c r="H120" s="101" t="str">
        <f t="shared" si="1095"/>
        <v/>
      </c>
      <c r="I120" s="102" t="str">
        <f t="shared" si="1096"/>
        <v/>
      </c>
      <c r="J120" s="103" t="str">
        <f t="shared" si="1097"/>
        <v/>
      </c>
      <c r="K120" s="104" t="str">
        <f t="shared" si="1098"/>
        <v/>
      </c>
      <c r="L120" s="105" t="str">
        <f t="shared" si="1099"/>
        <v/>
      </c>
      <c r="M120" s="106" t="str">
        <f t="shared" si="1100"/>
        <v/>
      </c>
      <c r="O120" s="3"/>
      <c r="Q120" s="99" t="str">
        <f t="shared" si="1101"/>
        <v/>
      </c>
      <c r="R120" s="100" t="str">
        <f t="shared" si="1102"/>
        <v/>
      </c>
      <c r="S120" s="101" t="str">
        <f t="shared" si="1103"/>
        <v/>
      </c>
      <c r="T120" s="101" t="str">
        <f t="shared" si="1104"/>
        <v/>
      </c>
      <c r="U120" s="102" t="str">
        <f t="shared" si="1105"/>
        <v/>
      </c>
      <c r="V120" s="103" t="str">
        <f t="shared" si="1106"/>
        <v/>
      </c>
      <c r="W120" s="104" t="str">
        <f t="shared" si="1107"/>
        <v/>
      </c>
      <c r="X120" s="105" t="str">
        <f t="shared" si="1108"/>
        <v/>
      </c>
      <c r="Y120" s="106" t="str">
        <f t="shared" si="1109"/>
        <v/>
      </c>
      <c r="AA120" s="3"/>
      <c r="AC120" s="99" t="str">
        <f t="shared" si="1110"/>
        <v/>
      </c>
      <c r="AD120" s="100" t="str">
        <f t="shared" si="1111"/>
        <v/>
      </c>
      <c r="AE120" s="101" t="str">
        <f t="shared" si="1112"/>
        <v/>
      </c>
      <c r="AF120" s="101" t="str">
        <f t="shared" si="1113"/>
        <v/>
      </c>
      <c r="AG120" s="102" t="str">
        <f t="shared" si="1114"/>
        <v/>
      </c>
      <c r="AH120" s="103" t="str">
        <f t="shared" si="1115"/>
        <v/>
      </c>
      <c r="AI120" s="104" t="str">
        <f t="shared" si="1116"/>
        <v/>
      </c>
      <c r="AJ120" s="105" t="str">
        <f t="shared" si="1304"/>
        <v/>
      </c>
      <c r="AK120" s="106" t="str">
        <f t="shared" si="1117"/>
        <v/>
      </c>
      <c r="AM120" s="3"/>
      <c r="AO120" s="99"/>
      <c r="AP120" s="100" t="str">
        <f t="shared" si="1118"/>
        <v/>
      </c>
      <c r="AQ120" s="101" t="str">
        <f>IF(AS120="","",#REF!)</f>
        <v/>
      </c>
      <c r="AR120" s="101" t="str">
        <f t="shared" si="1303"/>
        <v/>
      </c>
      <c r="AS120" s="102" t="str">
        <f t="shared" si="1119"/>
        <v/>
      </c>
      <c r="AT120" s="103" t="str">
        <f t="shared" si="1120"/>
        <v/>
      </c>
      <c r="AU120" s="104" t="str">
        <f t="shared" si="1121"/>
        <v/>
      </c>
      <c r="AV120" s="105" t="str">
        <f t="shared" si="1122"/>
        <v/>
      </c>
      <c r="AW120" s="106" t="str">
        <f t="shared" si="1123"/>
        <v/>
      </c>
      <c r="AY120" s="3"/>
      <c r="BA120" s="99" t="str">
        <f t="shared" si="1124"/>
        <v/>
      </c>
      <c r="BB120" s="100" t="str">
        <f t="shared" si="1125"/>
        <v/>
      </c>
      <c r="BC120" s="101" t="str">
        <f t="shared" si="1126"/>
        <v/>
      </c>
      <c r="BD120" s="101" t="str">
        <f t="shared" si="1127"/>
        <v/>
      </c>
      <c r="BE120" s="102" t="str">
        <f t="shared" si="1128"/>
        <v/>
      </c>
      <c r="BF120" s="103" t="str">
        <f t="shared" si="1129"/>
        <v/>
      </c>
      <c r="BG120" s="104" t="str">
        <f t="shared" si="1130"/>
        <v/>
      </c>
      <c r="BH120" s="105" t="str">
        <f t="shared" si="1131"/>
        <v/>
      </c>
      <c r="BI120" s="106" t="str">
        <f t="shared" si="1132"/>
        <v/>
      </c>
      <c r="BK120" s="3"/>
      <c r="BM120" s="99" t="str">
        <f t="shared" si="1133"/>
        <v/>
      </c>
      <c r="BN120" s="100" t="str">
        <f t="shared" si="1134"/>
        <v/>
      </c>
      <c r="BO120" s="101" t="str">
        <f t="shared" si="1135"/>
        <v/>
      </c>
      <c r="BP120" s="101" t="str">
        <f t="shared" si="1136"/>
        <v/>
      </c>
      <c r="BQ120" s="102" t="str">
        <f t="shared" si="1137"/>
        <v/>
      </c>
      <c r="BR120" s="103" t="str">
        <f t="shared" si="1138"/>
        <v/>
      </c>
      <c r="BS120" s="104" t="str">
        <f t="shared" si="1139"/>
        <v/>
      </c>
      <c r="BT120" s="105" t="str">
        <f t="shared" si="1140"/>
        <v/>
      </c>
      <c r="BU120" s="106" t="str">
        <f t="shared" si="1141"/>
        <v/>
      </c>
      <c r="BW120" s="3"/>
      <c r="BY120" s="99" t="str">
        <f t="shared" si="1142"/>
        <v/>
      </c>
      <c r="BZ120" s="100" t="str">
        <f t="shared" si="1143"/>
        <v/>
      </c>
      <c r="CA120" s="101" t="str">
        <f t="shared" si="1144"/>
        <v/>
      </c>
      <c r="CB120" s="101" t="str">
        <f t="shared" si="1145"/>
        <v/>
      </c>
      <c r="CC120" s="102" t="str">
        <f t="shared" si="1146"/>
        <v/>
      </c>
      <c r="CD120" s="103" t="str">
        <f t="shared" si="1147"/>
        <v/>
      </c>
      <c r="CE120" s="104" t="str">
        <f t="shared" si="1148"/>
        <v/>
      </c>
      <c r="CF120" s="105" t="str">
        <f t="shared" si="1149"/>
        <v/>
      </c>
      <c r="CG120" s="106" t="str">
        <f t="shared" si="1150"/>
        <v/>
      </c>
      <c r="CI120" s="3"/>
      <c r="CK120" s="99" t="str">
        <f t="shared" si="1151"/>
        <v/>
      </c>
      <c r="CL120" s="100" t="str">
        <f t="shared" si="1152"/>
        <v/>
      </c>
      <c r="CM120" s="101" t="str">
        <f t="shared" si="1153"/>
        <v/>
      </c>
      <c r="CN120" s="101" t="str">
        <f t="shared" si="1154"/>
        <v/>
      </c>
      <c r="CO120" s="102" t="str">
        <f t="shared" si="1155"/>
        <v/>
      </c>
      <c r="CP120" s="103" t="str">
        <f t="shared" si="1156"/>
        <v/>
      </c>
      <c r="CQ120" s="104" t="str">
        <f t="shared" si="1157"/>
        <v/>
      </c>
      <c r="CR120" s="105" t="str">
        <f t="shared" si="1158"/>
        <v/>
      </c>
      <c r="CS120" s="106" t="str">
        <f t="shared" si="1159"/>
        <v/>
      </c>
      <c r="CU120" s="3"/>
      <c r="CW120" s="99" t="str">
        <f t="shared" si="1160"/>
        <v/>
      </c>
      <c r="CX120" s="100" t="str">
        <f t="shared" si="1161"/>
        <v/>
      </c>
      <c r="CY120" s="101" t="str">
        <f t="shared" si="1162"/>
        <v/>
      </c>
      <c r="CZ120" s="101" t="str">
        <f t="shared" si="1163"/>
        <v/>
      </c>
      <c r="DA120" s="102" t="str">
        <f t="shared" si="1164"/>
        <v/>
      </c>
      <c r="DB120" s="103" t="str">
        <f t="shared" si="1165"/>
        <v/>
      </c>
      <c r="DC120" s="104" t="str">
        <f t="shared" si="1166"/>
        <v/>
      </c>
      <c r="DD120" s="105" t="str">
        <f t="shared" si="1167"/>
        <v/>
      </c>
      <c r="DE120" s="106" t="str">
        <f t="shared" si="1168"/>
        <v/>
      </c>
      <c r="DG120" s="3"/>
      <c r="DI120" s="99" t="str">
        <f t="shared" si="1169"/>
        <v/>
      </c>
      <c r="DJ120" s="100" t="str">
        <f t="shared" si="1170"/>
        <v/>
      </c>
      <c r="DK120" s="101" t="str">
        <f t="shared" si="1171"/>
        <v/>
      </c>
      <c r="DL120" s="101" t="str">
        <f t="shared" si="1172"/>
        <v/>
      </c>
      <c r="DM120" s="102" t="str">
        <f t="shared" si="1173"/>
        <v/>
      </c>
      <c r="DN120" s="103" t="str">
        <f t="shared" si="1174"/>
        <v/>
      </c>
      <c r="DO120" s="104" t="str">
        <f t="shared" si="1175"/>
        <v/>
      </c>
      <c r="DP120" s="105" t="str">
        <f t="shared" si="1176"/>
        <v/>
      </c>
      <c r="DQ120" s="106" t="str">
        <f t="shared" si="1177"/>
        <v/>
      </c>
      <c r="DS120" s="3"/>
      <c r="DU120" s="99" t="str">
        <f t="shared" si="1178"/>
        <v/>
      </c>
      <c r="DV120" s="100" t="str">
        <f t="shared" si="1179"/>
        <v/>
      </c>
      <c r="DW120" s="101" t="str">
        <f t="shared" si="1180"/>
        <v/>
      </c>
      <c r="DX120" s="101" t="str">
        <f t="shared" si="1181"/>
        <v/>
      </c>
      <c r="DY120" s="102" t="str">
        <f t="shared" si="1182"/>
        <v/>
      </c>
      <c r="DZ120" s="103" t="str">
        <f t="shared" si="1183"/>
        <v/>
      </c>
      <c r="EA120" s="104" t="str">
        <f t="shared" si="1184"/>
        <v/>
      </c>
      <c r="EB120" s="105" t="str">
        <f t="shared" si="1185"/>
        <v/>
      </c>
      <c r="EC120" s="106" t="str">
        <f t="shared" si="1186"/>
        <v/>
      </c>
      <c r="EE120" s="3"/>
      <c r="EG120" s="99" t="str">
        <f t="shared" si="1187"/>
        <v/>
      </c>
      <c r="EH120" s="100" t="str">
        <f t="shared" si="1188"/>
        <v/>
      </c>
      <c r="EI120" s="101" t="str">
        <f t="shared" si="1189"/>
        <v/>
      </c>
      <c r="EJ120" s="101" t="str">
        <f t="shared" si="1190"/>
        <v/>
      </c>
      <c r="EK120" s="102" t="str">
        <f t="shared" si="1191"/>
        <v/>
      </c>
      <c r="EL120" s="103" t="str">
        <f t="shared" si="1192"/>
        <v/>
      </c>
      <c r="EM120" s="104" t="str">
        <f t="shared" si="1193"/>
        <v/>
      </c>
      <c r="EN120" s="105" t="str">
        <f t="shared" si="1194"/>
        <v/>
      </c>
      <c r="EO120" s="106" t="str">
        <f t="shared" si="1195"/>
        <v/>
      </c>
      <c r="EQ120" s="3"/>
      <c r="ES120" s="99" t="str">
        <f t="shared" si="1196"/>
        <v/>
      </c>
      <c r="ET120" s="100" t="str">
        <f t="shared" si="1197"/>
        <v/>
      </c>
      <c r="EU120" s="101" t="str">
        <f t="shared" si="1198"/>
        <v/>
      </c>
      <c r="EV120" s="101" t="str">
        <f t="shared" si="1199"/>
        <v/>
      </c>
      <c r="EW120" s="102" t="str">
        <f t="shared" si="1200"/>
        <v/>
      </c>
      <c r="EX120" s="103" t="str">
        <f t="shared" si="1201"/>
        <v/>
      </c>
      <c r="EY120" s="104" t="str">
        <f t="shared" si="1202"/>
        <v/>
      </c>
      <c r="EZ120" s="105" t="str">
        <f t="shared" si="1203"/>
        <v/>
      </c>
      <c r="FA120" s="106" t="str">
        <f t="shared" si="1204"/>
        <v/>
      </c>
      <c r="FC120" s="3"/>
      <c r="FE120" s="99" t="str">
        <f t="shared" si="1205"/>
        <v/>
      </c>
      <c r="FF120" s="100" t="str">
        <f t="shared" si="1206"/>
        <v/>
      </c>
      <c r="FG120" s="101" t="str">
        <f t="shared" si="1207"/>
        <v/>
      </c>
      <c r="FH120" s="101" t="str">
        <f t="shared" si="1208"/>
        <v/>
      </c>
      <c r="FI120" s="102" t="str">
        <f t="shared" si="1209"/>
        <v/>
      </c>
      <c r="FJ120" s="103" t="str">
        <f t="shared" si="1210"/>
        <v/>
      </c>
      <c r="FK120" s="104" t="str">
        <f t="shared" si="1211"/>
        <v/>
      </c>
      <c r="FL120" s="105" t="str">
        <f t="shared" si="1212"/>
        <v/>
      </c>
      <c r="FM120" s="106" t="str">
        <f t="shared" si="1213"/>
        <v/>
      </c>
      <c r="FO120" s="3"/>
      <c r="FQ120" s="99" t="str">
        <f>IF(FU120="","",#REF!)</f>
        <v/>
      </c>
      <c r="FR120" s="100" t="str">
        <f t="shared" si="1214"/>
        <v/>
      </c>
      <c r="FS120" s="101" t="str">
        <f t="shared" si="1215"/>
        <v/>
      </c>
      <c r="FT120" s="101" t="str">
        <f t="shared" si="1216"/>
        <v/>
      </c>
      <c r="FU120" s="102" t="str">
        <f t="shared" si="1217"/>
        <v/>
      </c>
      <c r="FV120" s="103" t="str">
        <f t="shared" si="1218"/>
        <v/>
      </c>
      <c r="FW120" s="104" t="str">
        <f t="shared" si="1219"/>
        <v/>
      </c>
      <c r="FX120" s="105" t="str">
        <f t="shared" si="1220"/>
        <v/>
      </c>
      <c r="FY120" s="106" t="str">
        <f t="shared" si="1221"/>
        <v/>
      </c>
      <c r="GA120" s="3"/>
      <c r="GC120" s="99" t="str">
        <f t="shared" si="1222"/>
        <v/>
      </c>
      <c r="GD120" s="100" t="str">
        <f t="shared" si="1223"/>
        <v/>
      </c>
      <c r="GE120" s="101" t="str">
        <f t="shared" si="1224"/>
        <v/>
      </c>
      <c r="GF120" s="101" t="str">
        <f t="shared" si="1225"/>
        <v/>
      </c>
      <c r="GG120" s="102" t="str">
        <f t="shared" si="1226"/>
        <v/>
      </c>
      <c r="GH120" s="103" t="str">
        <f t="shared" si="1227"/>
        <v/>
      </c>
      <c r="GI120" s="104" t="str">
        <f t="shared" si="1228"/>
        <v/>
      </c>
      <c r="GJ120" s="105" t="str">
        <f t="shared" si="1229"/>
        <v/>
      </c>
      <c r="GK120" s="106" t="str">
        <f t="shared" si="1230"/>
        <v/>
      </c>
      <c r="GM120" s="3"/>
      <c r="GO120" s="99" t="str">
        <f t="shared" si="1231"/>
        <v/>
      </c>
      <c r="GP120" s="100" t="str">
        <f t="shared" si="1232"/>
        <v/>
      </c>
      <c r="GQ120" s="101" t="str">
        <f t="shared" si="1233"/>
        <v/>
      </c>
      <c r="GR120" s="101" t="str">
        <f t="shared" si="1234"/>
        <v/>
      </c>
      <c r="GS120" s="102" t="str">
        <f t="shared" si="1235"/>
        <v/>
      </c>
      <c r="GT120" s="103" t="str">
        <f t="shared" si="1236"/>
        <v/>
      </c>
      <c r="GU120" s="104" t="str">
        <f t="shared" si="1237"/>
        <v/>
      </c>
      <c r="GV120" s="105" t="str">
        <f t="shared" si="1238"/>
        <v/>
      </c>
      <c r="GW120" s="106" t="str">
        <f t="shared" si="1239"/>
        <v/>
      </c>
      <c r="GY120" s="3"/>
      <c r="HA120" s="99" t="str">
        <f t="shared" si="1240"/>
        <v/>
      </c>
      <c r="HB120" s="100" t="str">
        <f t="shared" si="1241"/>
        <v/>
      </c>
      <c r="HC120" s="101" t="str">
        <f t="shared" si="1242"/>
        <v/>
      </c>
      <c r="HD120" s="101" t="str">
        <f t="shared" si="1243"/>
        <v/>
      </c>
      <c r="HE120" s="102" t="str">
        <f t="shared" si="1244"/>
        <v/>
      </c>
      <c r="HF120" s="103" t="str">
        <f t="shared" si="1245"/>
        <v/>
      </c>
      <c r="HG120" s="104" t="str">
        <f t="shared" si="1246"/>
        <v/>
      </c>
      <c r="HH120" s="105" t="str">
        <f t="shared" si="1247"/>
        <v/>
      </c>
      <c r="HI120" s="106" t="str">
        <f t="shared" si="1248"/>
        <v/>
      </c>
      <c r="HK120" s="3"/>
      <c r="HM120" s="99" t="str">
        <f t="shared" si="1249"/>
        <v/>
      </c>
      <c r="HN120" s="100" t="str">
        <f t="shared" si="1250"/>
        <v/>
      </c>
      <c r="HO120" s="101" t="str">
        <f t="shared" si="1251"/>
        <v/>
      </c>
      <c r="HP120" s="101" t="str">
        <f t="shared" si="1252"/>
        <v/>
      </c>
      <c r="HQ120" s="102" t="str">
        <f t="shared" si="1253"/>
        <v/>
      </c>
      <c r="HR120" s="103" t="str">
        <f t="shared" si="1254"/>
        <v/>
      </c>
      <c r="HS120" s="104" t="str">
        <f t="shared" si="1255"/>
        <v/>
      </c>
      <c r="HT120" s="105" t="str">
        <f t="shared" si="1256"/>
        <v/>
      </c>
      <c r="HU120" s="106" t="str">
        <f t="shared" si="1257"/>
        <v/>
      </c>
      <c r="HW120" s="3"/>
      <c r="HY120" s="99" t="str">
        <f t="shared" si="1258"/>
        <v/>
      </c>
      <c r="HZ120" s="100" t="str">
        <f t="shared" si="1259"/>
        <v/>
      </c>
      <c r="IA120" s="101" t="str">
        <f t="shared" si="1260"/>
        <v/>
      </c>
      <c r="IB120" s="101" t="str">
        <f t="shared" si="1261"/>
        <v/>
      </c>
      <c r="IC120" s="102" t="str">
        <f t="shared" si="1262"/>
        <v/>
      </c>
      <c r="ID120" s="103" t="str">
        <f t="shared" si="1263"/>
        <v/>
      </c>
      <c r="IE120" s="104" t="str">
        <f t="shared" si="1264"/>
        <v/>
      </c>
      <c r="IF120" s="105" t="str">
        <f t="shared" si="1265"/>
        <v/>
      </c>
      <c r="IG120" s="106" t="str">
        <f t="shared" si="1266"/>
        <v/>
      </c>
      <c r="II120" s="3"/>
      <c r="IK120" s="99" t="str">
        <f t="shared" si="1267"/>
        <v/>
      </c>
      <c r="IL120" s="100" t="str">
        <f t="shared" si="1268"/>
        <v/>
      </c>
      <c r="IM120" s="101" t="str">
        <f t="shared" si="1269"/>
        <v/>
      </c>
      <c r="IN120" s="101" t="str">
        <f t="shared" si="1270"/>
        <v/>
      </c>
      <c r="IO120" s="102" t="str">
        <f t="shared" si="1271"/>
        <v/>
      </c>
      <c r="IP120" s="103" t="str">
        <f t="shared" si="1272"/>
        <v/>
      </c>
      <c r="IQ120" s="104" t="str">
        <f t="shared" si="1273"/>
        <v/>
      </c>
      <c r="IR120" s="105" t="str">
        <f t="shared" si="1274"/>
        <v/>
      </c>
      <c r="IS120" s="106" t="str">
        <f t="shared" si="1275"/>
        <v/>
      </c>
      <c r="IU120" s="3"/>
      <c r="IW120" s="99" t="str">
        <f t="shared" si="1276"/>
        <v/>
      </c>
      <c r="IX120" s="100" t="str">
        <f t="shared" si="1277"/>
        <v/>
      </c>
      <c r="IY120" s="101" t="str">
        <f t="shared" si="1278"/>
        <v/>
      </c>
      <c r="IZ120" s="101" t="str">
        <f t="shared" si="1279"/>
        <v/>
      </c>
      <c r="JA120" s="102" t="str">
        <f t="shared" si="1280"/>
        <v/>
      </c>
      <c r="JB120" s="103" t="str">
        <f t="shared" si="1281"/>
        <v/>
      </c>
      <c r="JC120" s="104" t="str">
        <f t="shared" si="1282"/>
        <v/>
      </c>
      <c r="JD120" s="105" t="str">
        <f t="shared" si="1283"/>
        <v/>
      </c>
      <c r="JE120" s="106" t="str">
        <f t="shared" si="1284"/>
        <v/>
      </c>
      <c r="JG120" s="3"/>
      <c r="JI120" s="99" t="str">
        <f t="shared" si="1285"/>
        <v/>
      </c>
      <c r="JJ120" s="100" t="str">
        <f t="shared" si="1286"/>
        <v/>
      </c>
      <c r="JK120" s="101" t="str">
        <f t="shared" si="1287"/>
        <v/>
      </c>
      <c r="JL120" s="101" t="str">
        <f t="shared" si="1288"/>
        <v/>
      </c>
      <c r="JM120" s="102" t="str">
        <f t="shared" si="1289"/>
        <v/>
      </c>
      <c r="JN120" s="103" t="str">
        <f t="shared" si="1290"/>
        <v/>
      </c>
      <c r="JO120" s="104" t="str">
        <f t="shared" si="1291"/>
        <v/>
      </c>
      <c r="JP120" s="105" t="str">
        <f t="shared" si="1292"/>
        <v/>
      </c>
      <c r="JQ120" s="106" t="str">
        <f t="shared" si="1293"/>
        <v/>
      </c>
      <c r="JS120" s="3"/>
      <c r="JU120" s="99" t="str">
        <f t="shared" si="1294"/>
        <v/>
      </c>
      <c r="JV120" s="100" t="str">
        <f t="shared" si="1295"/>
        <v/>
      </c>
      <c r="JW120" s="101" t="str">
        <f t="shared" si="1296"/>
        <v/>
      </c>
      <c r="JX120" s="101" t="str">
        <f t="shared" si="1297"/>
        <v/>
      </c>
      <c r="JY120" s="102" t="str">
        <f t="shared" si="1298"/>
        <v/>
      </c>
      <c r="JZ120" s="103" t="str">
        <f t="shared" si="1299"/>
        <v/>
      </c>
      <c r="KA120" s="104" t="str">
        <f t="shared" si="1300"/>
        <v/>
      </c>
      <c r="KB120" s="105" t="str">
        <f t="shared" si="1301"/>
        <v/>
      </c>
      <c r="KC120" s="106" t="str">
        <f t="shared" si="1302"/>
        <v/>
      </c>
      <c r="KE120" s="3"/>
    </row>
    <row r="121" spans="1:291" ht="13.5" customHeight="1" x14ac:dyDescent="0.25">
      <c r="A121" s="16"/>
      <c r="E121" s="99" t="str">
        <f t="shared" si="1092"/>
        <v/>
      </c>
      <c r="F121" s="100" t="str">
        <f t="shared" si="1093"/>
        <v/>
      </c>
      <c r="G121" s="101" t="str">
        <f t="shared" si="1094"/>
        <v/>
      </c>
      <c r="H121" s="101" t="str">
        <f t="shared" si="1095"/>
        <v/>
      </c>
      <c r="I121" s="102" t="str">
        <f t="shared" si="1096"/>
        <v/>
      </c>
      <c r="J121" s="103" t="str">
        <f t="shared" si="1097"/>
        <v/>
      </c>
      <c r="K121" s="104" t="str">
        <f t="shared" si="1098"/>
        <v/>
      </c>
      <c r="L121" s="105" t="str">
        <f t="shared" si="1099"/>
        <v/>
      </c>
      <c r="M121" s="106" t="str">
        <f t="shared" si="1100"/>
        <v/>
      </c>
      <c r="O121" s="3"/>
      <c r="Q121" s="99" t="str">
        <f t="shared" si="1101"/>
        <v/>
      </c>
      <c r="R121" s="100" t="str">
        <f t="shared" si="1102"/>
        <v/>
      </c>
      <c r="S121" s="101" t="str">
        <f t="shared" si="1103"/>
        <v/>
      </c>
      <c r="T121" s="101" t="str">
        <f t="shared" si="1104"/>
        <v/>
      </c>
      <c r="U121" s="102" t="str">
        <f t="shared" si="1105"/>
        <v/>
      </c>
      <c r="V121" s="103" t="str">
        <f t="shared" si="1106"/>
        <v/>
      </c>
      <c r="W121" s="104" t="str">
        <f t="shared" si="1107"/>
        <v/>
      </c>
      <c r="X121" s="105" t="str">
        <f t="shared" si="1108"/>
        <v/>
      </c>
      <c r="Y121" s="106" t="str">
        <f t="shared" si="1109"/>
        <v/>
      </c>
      <c r="AA121" s="3"/>
      <c r="AC121" s="99" t="str">
        <f t="shared" si="1110"/>
        <v/>
      </c>
      <c r="AD121" s="100" t="str">
        <f t="shared" si="1111"/>
        <v/>
      </c>
      <c r="AE121" s="101" t="str">
        <f t="shared" si="1112"/>
        <v/>
      </c>
      <c r="AF121" s="101" t="str">
        <f t="shared" si="1113"/>
        <v/>
      </c>
      <c r="AG121" s="102" t="str">
        <f t="shared" si="1114"/>
        <v/>
      </c>
      <c r="AH121" s="103" t="str">
        <f t="shared" si="1115"/>
        <v/>
      </c>
      <c r="AI121" s="104" t="str">
        <f t="shared" si="1116"/>
        <v/>
      </c>
      <c r="AJ121" s="105" t="str">
        <f t="shared" si="1304"/>
        <v/>
      </c>
      <c r="AK121" s="106" t="str">
        <f t="shared" si="1117"/>
        <v/>
      </c>
      <c r="AM121" s="3"/>
      <c r="AO121" s="99"/>
      <c r="AP121" s="100" t="str">
        <f t="shared" si="1118"/>
        <v/>
      </c>
      <c r="AQ121" s="101" t="str">
        <f>IF(AS121="","",#REF!)</f>
        <v/>
      </c>
      <c r="AR121" s="101" t="str">
        <f t="shared" si="1303"/>
        <v/>
      </c>
      <c r="AS121" s="102" t="str">
        <f t="shared" si="1119"/>
        <v/>
      </c>
      <c r="AT121" s="103" t="str">
        <f t="shared" si="1120"/>
        <v/>
      </c>
      <c r="AU121" s="104" t="str">
        <f t="shared" si="1121"/>
        <v/>
      </c>
      <c r="AV121" s="105" t="str">
        <f t="shared" si="1122"/>
        <v/>
      </c>
      <c r="AW121" s="106" t="str">
        <f t="shared" si="1123"/>
        <v/>
      </c>
      <c r="AY121" s="3"/>
      <c r="BA121" s="99" t="str">
        <f t="shared" si="1124"/>
        <v/>
      </c>
      <c r="BB121" s="100" t="str">
        <f t="shared" si="1125"/>
        <v/>
      </c>
      <c r="BC121" s="101" t="str">
        <f t="shared" si="1126"/>
        <v/>
      </c>
      <c r="BD121" s="101" t="str">
        <f t="shared" si="1127"/>
        <v/>
      </c>
      <c r="BE121" s="102" t="str">
        <f t="shared" si="1128"/>
        <v/>
      </c>
      <c r="BF121" s="103" t="str">
        <f t="shared" si="1129"/>
        <v/>
      </c>
      <c r="BG121" s="104" t="str">
        <f t="shared" si="1130"/>
        <v/>
      </c>
      <c r="BH121" s="105" t="str">
        <f t="shared" si="1131"/>
        <v/>
      </c>
      <c r="BI121" s="106" t="str">
        <f t="shared" si="1132"/>
        <v/>
      </c>
      <c r="BK121" s="3"/>
      <c r="BM121" s="99" t="str">
        <f t="shared" si="1133"/>
        <v/>
      </c>
      <c r="BN121" s="100" t="str">
        <f t="shared" si="1134"/>
        <v/>
      </c>
      <c r="BO121" s="101" t="str">
        <f t="shared" si="1135"/>
        <v/>
      </c>
      <c r="BP121" s="101" t="str">
        <f t="shared" si="1136"/>
        <v/>
      </c>
      <c r="BQ121" s="102" t="str">
        <f t="shared" si="1137"/>
        <v/>
      </c>
      <c r="BR121" s="103" t="str">
        <f t="shared" si="1138"/>
        <v/>
      </c>
      <c r="BS121" s="104" t="str">
        <f t="shared" si="1139"/>
        <v/>
      </c>
      <c r="BT121" s="105" t="str">
        <f t="shared" si="1140"/>
        <v/>
      </c>
      <c r="BU121" s="106" t="str">
        <f t="shared" si="1141"/>
        <v/>
      </c>
      <c r="BW121" s="3"/>
      <c r="BY121" s="99" t="str">
        <f t="shared" si="1142"/>
        <v/>
      </c>
      <c r="BZ121" s="100" t="str">
        <f t="shared" si="1143"/>
        <v/>
      </c>
      <c r="CA121" s="101" t="str">
        <f t="shared" si="1144"/>
        <v/>
      </c>
      <c r="CB121" s="101" t="str">
        <f t="shared" si="1145"/>
        <v/>
      </c>
      <c r="CC121" s="102" t="str">
        <f t="shared" si="1146"/>
        <v/>
      </c>
      <c r="CD121" s="103" t="str">
        <f t="shared" si="1147"/>
        <v/>
      </c>
      <c r="CE121" s="104" t="str">
        <f t="shared" si="1148"/>
        <v/>
      </c>
      <c r="CF121" s="105" t="str">
        <f t="shared" si="1149"/>
        <v/>
      </c>
      <c r="CG121" s="106" t="str">
        <f t="shared" si="1150"/>
        <v/>
      </c>
      <c r="CI121" s="3"/>
      <c r="CK121" s="99" t="str">
        <f t="shared" si="1151"/>
        <v/>
      </c>
      <c r="CL121" s="100" t="str">
        <f t="shared" si="1152"/>
        <v/>
      </c>
      <c r="CM121" s="101" t="str">
        <f t="shared" si="1153"/>
        <v/>
      </c>
      <c r="CN121" s="101" t="str">
        <f t="shared" si="1154"/>
        <v/>
      </c>
      <c r="CO121" s="102" t="str">
        <f t="shared" si="1155"/>
        <v/>
      </c>
      <c r="CP121" s="103" t="str">
        <f t="shared" si="1156"/>
        <v/>
      </c>
      <c r="CQ121" s="104" t="str">
        <f t="shared" si="1157"/>
        <v/>
      </c>
      <c r="CR121" s="105" t="str">
        <f t="shared" si="1158"/>
        <v/>
      </c>
      <c r="CS121" s="106" t="str">
        <f t="shared" si="1159"/>
        <v/>
      </c>
      <c r="CU121" s="3"/>
      <c r="CW121" s="99" t="str">
        <f t="shared" si="1160"/>
        <v/>
      </c>
      <c r="CX121" s="100" t="str">
        <f t="shared" si="1161"/>
        <v/>
      </c>
      <c r="CY121" s="101" t="str">
        <f t="shared" si="1162"/>
        <v/>
      </c>
      <c r="CZ121" s="101" t="str">
        <f t="shared" si="1163"/>
        <v/>
      </c>
      <c r="DA121" s="102" t="str">
        <f t="shared" si="1164"/>
        <v/>
      </c>
      <c r="DB121" s="103" t="str">
        <f t="shared" si="1165"/>
        <v/>
      </c>
      <c r="DC121" s="104" t="str">
        <f t="shared" si="1166"/>
        <v/>
      </c>
      <c r="DD121" s="105" t="str">
        <f t="shared" si="1167"/>
        <v/>
      </c>
      <c r="DE121" s="106" t="str">
        <f t="shared" si="1168"/>
        <v/>
      </c>
      <c r="DG121" s="3"/>
      <c r="DI121" s="99" t="str">
        <f t="shared" si="1169"/>
        <v/>
      </c>
      <c r="DJ121" s="100" t="str">
        <f t="shared" si="1170"/>
        <v/>
      </c>
      <c r="DK121" s="101" t="str">
        <f t="shared" si="1171"/>
        <v/>
      </c>
      <c r="DL121" s="101" t="str">
        <f t="shared" si="1172"/>
        <v/>
      </c>
      <c r="DM121" s="102" t="str">
        <f t="shared" si="1173"/>
        <v/>
      </c>
      <c r="DN121" s="103" t="str">
        <f t="shared" si="1174"/>
        <v/>
      </c>
      <c r="DO121" s="104" t="str">
        <f t="shared" si="1175"/>
        <v/>
      </c>
      <c r="DP121" s="105" t="str">
        <f t="shared" si="1176"/>
        <v/>
      </c>
      <c r="DQ121" s="106" t="str">
        <f t="shared" si="1177"/>
        <v/>
      </c>
      <c r="DS121" s="3"/>
      <c r="DU121" s="99" t="str">
        <f t="shared" si="1178"/>
        <v/>
      </c>
      <c r="DV121" s="100" t="str">
        <f t="shared" si="1179"/>
        <v/>
      </c>
      <c r="DW121" s="101" t="str">
        <f t="shared" si="1180"/>
        <v/>
      </c>
      <c r="DX121" s="101" t="str">
        <f t="shared" si="1181"/>
        <v/>
      </c>
      <c r="DY121" s="102" t="str">
        <f t="shared" si="1182"/>
        <v/>
      </c>
      <c r="DZ121" s="103" t="str">
        <f t="shared" si="1183"/>
        <v/>
      </c>
      <c r="EA121" s="104" t="str">
        <f t="shared" si="1184"/>
        <v/>
      </c>
      <c r="EB121" s="105" t="str">
        <f t="shared" si="1185"/>
        <v/>
      </c>
      <c r="EC121" s="106" t="str">
        <f t="shared" si="1186"/>
        <v/>
      </c>
      <c r="EE121" s="3"/>
      <c r="EG121" s="99" t="str">
        <f t="shared" si="1187"/>
        <v/>
      </c>
      <c r="EH121" s="100" t="str">
        <f t="shared" si="1188"/>
        <v/>
      </c>
      <c r="EI121" s="101" t="str">
        <f t="shared" si="1189"/>
        <v/>
      </c>
      <c r="EJ121" s="101" t="str">
        <f t="shared" si="1190"/>
        <v/>
      </c>
      <c r="EK121" s="102" t="str">
        <f t="shared" si="1191"/>
        <v/>
      </c>
      <c r="EL121" s="103" t="str">
        <f t="shared" si="1192"/>
        <v/>
      </c>
      <c r="EM121" s="104" t="str">
        <f t="shared" si="1193"/>
        <v/>
      </c>
      <c r="EN121" s="105" t="str">
        <f t="shared" si="1194"/>
        <v/>
      </c>
      <c r="EO121" s="106" t="str">
        <f t="shared" si="1195"/>
        <v/>
      </c>
      <c r="EQ121" s="3"/>
      <c r="ES121" s="99" t="str">
        <f t="shared" si="1196"/>
        <v/>
      </c>
      <c r="ET121" s="100" t="str">
        <f t="shared" si="1197"/>
        <v/>
      </c>
      <c r="EU121" s="101" t="str">
        <f t="shared" si="1198"/>
        <v/>
      </c>
      <c r="EV121" s="101" t="str">
        <f t="shared" si="1199"/>
        <v/>
      </c>
      <c r="EW121" s="102" t="str">
        <f t="shared" si="1200"/>
        <v/>
      </c>
      <c r="EX121" s="103" t="str">
        <f t="shared" si="1201"/>
        <v/>
      </c>
      <c r="EY121" s="104" t="str">
        <f t="shared" si="1202"/>
        <v/>
      </c>
      <c r="EZ121" s="105" t="str">
        <f t="shared" si="1203"/>
        <v/>
      </c>
      <c r="FA121" s="106" t="str">
        <f t="shared" si="1204"/>
        <v/>
      </c>
      <c r="FC121" s="3"/>
      <c r="FE121" s="99" t="str">
        <f t="shared" si="1205"/>
        <v/>
      </c>
      <c r="FF121" s="100" t="str">
        <f t="shared" si="1206"/>
        <v/>
      </c>
      <c r="FG121" s="101" t="str">
        <f t="shared" si="1207"/>
        <v/>
      </c>
      <c r="FH121" s="101" t="str">
        <f t="shared" si="1208"/>
        <v/>
      </c>
      <c r="FI121" s="102" t="str">
        <f t="shared" si="1209"/>
        <v/>
      </c>
      <c r="FJ121" s="103" t="str">
        <f t="shared" si="1210"/>
        <v/>
      </c>
      <c r="FK121" s="104" t="str">
        <f t="shared" si="1211"/>
        <v/>
      </c>
      <c r="FL121" s="105" t="str">
        <f t="shared" si="1212"/>
        <v/>
      </c>
      <c r="FM121" s="106" t="str">
        <f t="shared" si="1213"/>
        <v/>
      </c>
      <c r="FO121" s="3"/>
      <c r="FQ121" s="99" t="str">
        <f>IF(FU121="","",#REF!)</f>
        <v/>
      </c>
      <c r="FR121" s="100" t="str">
        <f t="shared" si="1214"/>
        <v/>
      </c>
      <c r="FS121" s="101" t="str">
        <f t="shared" si="1215"/>
        <v/>
      </c>
      <c r="FT121" s="101" t="str">
        <f t="shared" si="1216"/>
        <v/>
      </c>
      <c r="FU121" s="102" t="str">
        <f t="shared" si="1217"/>
        <v/>
      </c>
      <c r="FV121" s="103" t="str">
        <f t="shared" si="1218"/>
        <v/>
      </c>
      <c r="FW121" s="104" t="str">
        <f t="shared" si="1219"/>
        <v/>
      </c>
      <c r="FX121" s="105" t="str">
        <f t="shared" si="1220"/>
        <v/>
      </c>
      <c r="FY121" s="106" t="str">
        <f t="shared" si="1221"/>
        <v/>
      </c>
      <c r="GA121" s="3"/>
      <c r="GC121" s="99" t="str">
        <f t="shared" si="1222"/>
        <v/>
      </c>
      <c r="GD121" s="100" t="str">
        <f t="shared" si="1223"/>
        <v/>
      </c>
      <c r="GE121" s="101" t="str">
        <f t="shared" si="1224"/>
        <v/>
      </c>
      <c r="GF121" s="101" t="str">
        <f t="shared" si="1225"/>
        <v/>
      </c>
      <c r="GG121" s="102" t="str">
        <f t="shared" si="1226"/>
        <v/>
      </c>
      <c r="GH121" s="103" t="str">
        <f t="shared" si="1227"/>
        <v/>
      </c>
      <c r="GI121" s="104" t="str">
        <f t="shared" si="1228"/>
        <v/>
      </c>
      <c r="GJ121" s="105" t="str">
        <f t="shared" si="1229"/>
        <v/>
      </c>
      <c r="GK121" s="106" t="str">
        <f t="shared" si="1230"/>
        <v/>
      </c>
      <c r="GM121" s="3"/>
      <c r="GO121" s="99" t="str">
        <f t="shared" si="1231"/>
        <v/>
      </c>
      <c r="GP121" s="100" t="str">
        <f t="shared" si="1232"/>
        <v/>
      </c>
      <c r="GQ121" s="101" t="str">
        <f t="shared" si="1233"/>
        <v/>
      </c>
      <c r="GR121" s="101" t="str">
        <f t="shared" si="1234"/>
        <v/>
      </c>
      <c r="GS121" s="102" t="str">
        <f t="shared" si="1235"/>
        <v/>
      </c>
      <c r="GT121" s="103" t="str">
        <f t="shared" si="1236"/>
        <v/>
      </c>
      <c r="GU121" s="104" t="str">
        <f t="shared" si="1237"/>
        <v/>
      </c>
      <c r="GV121" s="105" t="str">
        <f t="shared" si="1238"/>
        <v/>
      </c>
      <c r="GW121" s="106" t="str">
        <f t="shared" si="1239"/>
        <v/>
      </c>
      <c r="GY121" s="3"/>
      <c r="HA121" s="99" t="str">
        <f t="shared" si="1240"/>
        <v/>
      </c>
      <c r="HB121" s="100" t="str">
        <f t="shared" si="1241"/>
        <v/>
      </c>
      <c r="HC121" s="101" t="str">
        <f t="shared" si="1242"/>
        <v/>
      </c>
      <c r="HD121" s="101" t="str">
        <f t="shared" si="1243"/>
        <v/>
      </c>
      <c r="HE121" s="102" t="str">
        <f t="shared" si="1244"/>
        <v/>
      </c>
      <c r="HF121" s="103" t="str">
        <f t="shared" si="1245"/>
        <v/>
      </c>
      <c r="HG121" s="104" t="str">
        <f t="shared" si="1246"/>
        <v/>
      </c>
      <c r="HH121" s="105" t="str">
        <f t="shared" si="1247"/>
        <v/>
      </c>
      <c r="HI121" s="106" t="str">
        <f t="shared" si="1248"/>
        <v/>
      </c>
      <c r="HK121" s="3"/>
      <c r="HM121" s="99" t="str">
        <f t="shared" si="1249"/>
        <v/>
      </c>
      <c r="HN121" s="100" t="str">
        <f t="shared" si="1250"/>
        <v/>
      </c>
      <c r="HO121" s="101" t="str">
        <f t="shared" si="1251"/>
        <v/>
      </c>
      <c r="HP121" s="101" t="str">
        <f t="shared" si="1252"/>
        <v/>
      </c>
      <c r="HQ121" s="102" t="str">
        <f t="shared" si="1253"/>
        <v/>
      </c>
      <c r="HR121" s="103" t="str">
        <f t="shared" si="1254"/>
        <v/>
      </c>
      <c r="HS121" s="104" t="str">
        <f t="shared" si="1255"/>
        <v/>
      </c>
      <c r="HT121" s="105" t="str">
        <f t="shared" si="1256"/>
        <v/>
      </c>
      <c r="HU121" s="106" t="str">
        <f t="shared" si="1257"/>
        <v/>
      </c>
      <c r="HW121" s="3"/>
      <c r="HY121" s="99" t="str">
        <f t="shared" si="1258"/>
        <v/>
      </c>
      <c r="HZ121" s="100" t="str">
        <f t="shared" si="1259"/>
        <v/>
      </c>
      <c r="IA121" s="101" t="str">
        <f t="shared" si="1260"/>
        <v/>
      </c>
      <c r="IB121" s="101" t="str">
        <f t="shared" si="1261"/>
        <v/>
      </c>
      <c r="IC121" s="102" t="str">
        <f t="shared" si="1262"/>
        <v/>
      </c>
      <c r="ID121" s="103" t="str">
        <f t="shared" si="1263"/>
        <v/>
      </c>
      <c r="IE121" s="104" t="str">
        <f t="shared" si="1264"/>
        <v/>
      </c>
      <c r="IF121" s="105" t="str">
        <f t="shared" si="1265"/>
        <v/>
      </c>
      <c r="IG121" s="106" t="str">
        <f t="shared" si="1266"/>
        <v/>
      </c>
      <c r="II121" s="3"/>
      <c r="IK121" s="99" t="str">
        <f t="shared" si="1267"/>
        <v/>
      </c>
      <c r="IL121" s="100" t="str">
        <f t="shared" si="1268"/>
        <v/>
      </c>
      <c r="IM121" s="101" t="str">
        <f t="shared" si="1269"/>
        <v/>
      </c>
      <c r="IN121" s="101" t="str">
        <f t="shared" si="1270"/>
        <v/>
      </c>
      <c r="IO121" s="102" t="str">
        <f t="shared" si="1271"/>
        <v/>
      </c>
      <c r="IP121" s="103" t="str">
        <f t="shared" si="1272"/>
        <v/>
      </c>
      <c r="IQ121" s="104" t="str">
        <f t="shared" si="1273"/>
        <v/>
      </c>
      <c r="IR121" s="105" t="str">
        <f t="shared" si="1274"/>
        <v/>
      </c>
      <c r="IS121" s="106" t="str">
        <f t="shared" si="1275"/>
        <v/>
      </c>
      <c r="IU121" s="3"/>
      <c r="IW121" s="99" t="str">
        <f t="shared" si="1276"/>
        <v/>
      </c>
      <c r="IX121" s="100" t="str">
        <f t="shared" si="1277"/>
        <v/>
      </c>
      <c r="IY121" s="101" t="str">
        <f t="shared" si="1278"/>
        <v/>
      </c>
      <c r="IZ121" s="101" t="str">
        <f t="shared" si="1279"/>
        <v/>
      </c>
      <c r="JA121" s="102" t="str">
        <f t="shared" si="1280"/>
        <v/>
      </c>
      <c r="JB121" s="103" t="str">
        <f t="shared" si="1281"/>
        <v/>
      </c>
      <c r="JC121" s="104" t="str">
        <f t="shared" si="1282"/>
        <v/>
      </c>
      <c r="JD121" s="105" t="str">
        <f t="shared" si="1283"/>
        <v/>
      </c>
      <c r="JE121" s="106" t="str">
        <f t="shared" si="1284"/>
        <v/>
      </c>
      <c r="JG121" s="3"/>
      <c r="JI121" s="99" t="str">
        <f t="shared" si="1285"/>
        <v/>
      </c>
      <c r="JJ121" s="100" t="str">
        <f t="shared" si="1286"/>
        <v/>
      </c>
      <c r="JK121" s="101" t="str">
        <f t="shared" si="1287"/>
        <v/>
      </c>
      <c r="JL121" s="101" t="str">
        <f t="shared" si="1288"/>
        <v/>
      </c>
      <c r="JM121" s="102" t="str">
        <f t="shared" si="1289"/>
        <v/>
      </c>
      <c r="JN121" s="103" t="str">
        <f t="shared" si="1290"/>
        <v/>
      </c>
      <c r="JO121" s="104" t="str">
        <f t="shared" si="1291"/>
        <v/>
      </c>
      <c r="JP121" s="105" t="str">
        <f t="shared" si="1292"/>
        <v/>
      </c>
      <c r="JQ121" s="106" t="str">
        <f t="shared" si="1293"/>
        <v/>
      </c>
      <c r="JS121" s="3"/>
      <c r="JU121" s="99" t="str">
        <f t="shared" si="1294"/>
        <v/>
      </c>
      <c r="JV121" s="100" t="str">
        <f t="shared" si="1295"/>
        <v/>
      </c>
      <c r="JW121" s="101" t="str">
        <f t="shared" si="1296"/>
        <v/>
      </c>
      <c r="JX121" s="101" t="str">
        <f t="shared" si="1297"/>
        <v/>
      </c>
      <c r="JY121" s="102" t="str">
        <f t="shared" si="1298"/>
        <v/>
      </c>
      <c r="JZ121" s="103" t="str">
        <f t="shared" si="1299"/>
        <v/>
      </c>
      <c r="KA121" s="104" t="str">
        <f t="shared" si="1300"/>
        <v/>
      </c>
      <c r="KB121" s="105" t="str">
        <f t="shared" si="1301"/>
        <v/>
      </c>
      <c r="KC121" s="106" t="str">
        <f t="shared" si="1302"/>
        <v/>
      </c>
      <c r="KE121" s="3"/>
    </row>
    <row r="122" spans="1:291" ht="13.5" customHeight="1" x14ac:dyDescent="0.25">
      <c r="A122" s="16"/>
      <c r="E122" s="99" t="str">
        <f t="shared" si="1092"/>
        <v/>
      </c>
      <c r="F122" s="100" t="str">
        <f t="shared" si="1093"/>
        <v/>
      </c>
      <c r="G122" s="101" t="str">
        <f t="shared" si="1094"/>
        <v/>
      </c>
      <c r="H122" s="101" t="str">
        <f t="shared" si="1095"/>
        <v/>
      </c>
      <c r="I122" s="102" t="str">
        <f t="shared" si="1096"/>
        <v/>
      </c>
      <c r="J122" s="103" t="str">
        <f t="shared" si="1097"/>
        <v/>
      </c>
      <c r="K122" s="104" t="str">
        <f t="shared" si="1098"/>
        <v/>
      </c>
      <c r="L122" s="105" t="str">
        <f t="shared" si="1099"/>
        <v/>
      </c>
      <c r="M122" s="106" t="str">
        <f t="shared" si="1100"/>
        <v/>
      </c>
      <c r="O122" s="3"/>
      <c r="Q122" s="99" t="str">
        <f t="shared" si="1101"/>
        <v/>
      </c>
      <c r="R122" s="100" t="str">
        <f t="shared" si="1102"/>
        <v/>
      </c>
      <c r="S122" s="101" t="str">
        <f t="shared" si="1103"/>
        <v/>
      </c>
      <c r="T122" s="101" t="str">
        <f t="shared" si="1104"/>
        <v/>
      </c>
      <c r="U122" s="102" t="str">
        <f t="shared" si="1105"/>
        <v/>
      </c>
      <c r="V122" s="103" t="str">
        <f t="shared" si="1106"/>
        <v/>
      </c>
      <c r="W122" s="104" t="str">
        <f t="shared" si="1107"/>
        <v/>
      </c>
      <c r="X122" s="105" t="str">
        <f t="shared" si="1108"/>
        <v/>
      </c>
      <c r="Y122" s="106" t="str">
        <f t="shared" si="1109"/>
        <v/>
      </c>
      <c r="AA122" s="3"/>
      <c r="AC122" s="99" t="str">
        <f t="shared" si="1110"/>
        <v/>
      </c>
      <c r="AD122" s="100" t="str">
        <f t="shared" si="1111"/>
        <v/>
      </c>
      <c r="AE122" s="101" t="str">
        <f t="shared" si="1112"/>
        <v/>
      </c>
      <c r="AF122" s="101" t="str">
        <f t="shared" si="1113"/>
        <v/>
      </c>
      <c r="AG122" s="102" t="str">
        <f t="shared" si="1114"/>
        <v/>
      </c>
      <c r="AH122" s="103" t="str">
        <f t="shared" si="1115"/>
        <v/>
      </c>
      <c r="AI122" s="104" t="str">
        <f t="shared" si="1116"/>
        <v/>
      </c>
      <c r="AJ122" s="105" t="str">
        <f t="shared" si="1304"/>
        <v/>
      </c>
      <c r="AK122" s="106" t="str">
        <f t="shared" si="1117"/>
        <v/>
      </c>
      <c r="AM122" s="3"/>
      <c r="AO122" s="99"/>
      <c r="AP122" s="100" t="str">
        <f t="shared" si="1118"/>
        <v/>
      </c>
      <c r="AQ122" s="101" t="str">
        <f>IF(AS122="","",#REF!)</f>
        <v/>
      </c>
      <c r="AR122" s="101" t="str">
        <f t="shared" si="1303"/>
        <v/>
      </c>
      <c r="AS122" s="102" t="str">
        <f t="shared" si="1119"/>
        <v/>
      </c>
      <c r="AT122" s="103" t="str">
        <f t="shared" si="1120"/>
        <v/>
      </c>
      <c r="AU122" s="104" t="str">
        <f t="shared" si="1121"/>
        <v/>
      </c>
      <c r="AV122" s="105" t="str">
        <f t="shared" si="1122"/>
        <v/>
      </c>
      <c r="AW122" s="106" t="str">
        <f t="shared" si="1123"/>
        <v/>
      </c>
      <c r="AY122" s="3"/>
      <c r="BA122" s="99" t="str">
        <f t="shared" si="1124"/>
        <v/>
      </c>
      <c r="BB122" s="100" t="str">
        <f t="shared" si="1125"/>
        <v/>
      </c>
      <c r="BC122" s="101" t="str">
        <f t="shared" si="1126"/>
        <v/>
      </c>
      <c r="BD122" s="101" t="str">
        <f t="shared" si="1127"/>
        <v/>
      </c>
      <c r="BE122" s="102" t="str">
        <f t="shared" si="1128"/>
        <v/>
      </c>
      <c r="BF122" s="103" t="str">
        <f t="shared" si="1129"/>
        <v/>
      </c>
      <c r="BG122" s="104" t="str">
        <f t="shared" si="1130"/>
        <v/>
      </c>
      <c r="BH122" s="105" t="str">
        <f t="shared" si="1131"/>
        <v/>
      </c>
      <c r="BI122" s="106" t="str">
        <f t="shared" si="1132"/>
        <v/>
      </c>
      <c r="BK122" s="3"/>
      <c r="BM122" s="99" t="str">
        <f t="shared" si="1133"/>
        <v/>
      </c>
      <c r="BN122" s="100" t="str">
        <f t="shared" si="1134"/>
        <v/>
      </c>
      <c r="BO122" s="101" t="str">
        <f t="shared" si="1135"/>
        <v/>
      </c>
      <c r="BP122" s="101" t="str">
        <f t="shared" si="1136"/>
        <v/>
      </c>
      <c r="BQ122" s="102" t="str">
        <f t="shared" si="1137"/>
        <v/>
      </c>
      <c r="BR122" s="103" t="str">
        <f t="shared" si="1138"/>
        <v/>
      </c>
      <c r="BS122" s="104" t="str">
        <f t="shared" si="1139"/>
        <v/>
      </c>
      <c r="BT122" s="105" t="str">
        <f t="shared" si="1140"/>
        <v/>
      </c>
      <c r="BU122" s="106" t="str">
        <f t="shared" si="1141"/>
        <v/>
      </c>
      <c r="BW122" s="3"/>
      <c r="BY122" s="99" t="str">
        <f t="shared" si="1142"/>
        <v/>
      </c>
      <c r="BZ122" s="100" t="str">
        <f t="shared" si="1143"/>
        <v/>
      </c>
      <c r="CA122" s="101" t="str">
        <f t="shared" si="1144"/>
        <v/>
      </c>
      <c r="CB122" s="101" t="str">
        <f t="shared" si="1145"/>
        <v/>
      </c>
      <c r="CC122" s="102" t="str">
        <f t="shared" si="1146"/>
        <v/>
      </c>
      <c r="CD122" s="103" t="str">
        <f t="shared" si="1147"/>
        <v/>
      </c>
      <c r="CE122" s="104" t="str">
        <f t="shared" si="1148"/>
        <v/>
      </c>
      <c r="CF122" s="105" t="str">
        <f t="shared" si="1149"/>
        <v/>
      </c>
      <c r="CG122" s="106" t="str">
        <f t="shared" si="1150"/>
        <v/>
      </c>
      <c r="CI122" s="3"/>
      <c r="CK122" s="99" t="str">
        <f t="shared" si="1151"/>
        <v/>
      </c>
      <c r="CL122" s="100" t="str">
        <f t="shared" si="1152"/>
        <v/>
      </c>
      <c r="CM122" s="101" t="str">
        <f t="shared" si="1153"/>
        <v/>
      </c>
      <c r="CN122" s="101" t="str">
        <f t="shared" si="1154"/>
        <v/>
      </c>
      <c r="CO122" s="102" t="str">
        <f t="shared" si="1155"/>
        <v/>
      </c>
      <c r="CP122" s="103" t="str">
        <f t="shared" si="1156"/>
        <v/>
      </c>
      <c r="CQ122" s="104" t="str">
        <f t="shared" si="1157"/>
        <v/>
      </c>
      <c r="CR122" s="105" t="str">
        <f t="shared" si="1158"/>
        <v/>
      </c>
      <c r="CS122" s="106" t="str">
        <f t="shared" si="1159"/>
        <v/>
      </c>
      <c r="CU122" s="3"/>
      <c r="CW122" s="99" t="str">
        <f t="shared" si="1160"/>
        <v/>
      </c>
      <c r="CX122" s="100" t="str">
        <f t="shared" si="1161"/>
        <v/>
      </c>
      <c r="CY122" s="101" t="str">
        <f t="shared" si="1162"/>
        <v/>
      </c>
      <c r="CZ122" s="101" t="str">
        <f t="shared" si="1163"/>
        <v/>
      </c>
      <c r="DA122" s="102" t="str">
        <f t="shared" si="1164"/>
        <v/>
      </c>
      <c r="DB122" s="103" t="str">
        <f t="shared" si="1165"/>
        <v/>
      </c>
      <c r="DC122" s="104" t="str">
        <f t="shared" si="1166"/>
        <v/>
      </c>
      <c r="DD122" s="105" t="str">
        <f t="shared" si="1167"/>
        <v/>
      </c>
      <c r="DE122" s="106" t="str">
        <f t="shared" si="1168"/>
        <v/>
      </c>
      <c r="DG122" s="3"/>
      <c r="DI122" s="99" t="str">
        <f t="shared" si="1169"/>
        <v/>
      </c>
      <c r="DJ122" s="100" t="str">
        <f t="shared" si="1170"/>
        <v/>
      </c>
      <c r="DK122" s="101" t="str">
        <f t="shared" si="1171"/>
        <v/>
      </c>
      <c r="DL122" s="101" t="str">
        <f t="shared" si="1172"/>
        <v/>
      </c>
      <c r="DM122" s="102" t="str">
        <f t="shared" si="1173"/>
        <v/>
      </c>
      <c r="DN122" s="103" t="str">
        <f t="shared" si="1174"/>
        <v/>
      </c>
      <c r="DO122" s="104" t="str">
        <f t="shared" si="1175"/>
        <v/>
      </c>
      <c r="DP122" s="105" t="str">
        <f t="shared" si="1176"/>
        <v/>
      </c>
      <c r="DQ122" s="106" t="str">
        <f t="shared" si="1177"/>
        <v/>
      </c>
      <c r="DS122" s="3"/>
      <c r="DU122" s="99" t="str">
        <f t="shared" si="1178"/>
        <v/>
      </c>
      <c r="DV122" s="100" t="str">
        <f t="shared" si="1179"/>
        <v/>
      </c>
      <c r="DW122" s="101" t="str">
        <f t="shared" si="1180"/>
        <v/>
      </c>
      <c r="DX122" s="101" t="str">
        <f t="shared" si="1181"/>
        <v/>
      </c>
      <c r="DY122" s="102" t="str">
        <f t="shared" si="1182"/>
        <v/>
      </c>
      <c r="DZ122" s="103" t="str">
        <f t="shared" si="1183"/>
        <v/>
      </c>
      <c r="EA122" s="104" t="str">
        <f t="shared" si="1184"/>
        <v/>
      </c>
      <c r="EB122" s="105" t="str">
        <f t="shared" si="1185"/>
        <v/>
      </c>
      <c r="EC122" s="106" t="str">
        <f t="shared" si="1186"/>
        <v/>
      </c>
      <c r="EE122" s="3"/>
      <c r="EG122" s="99" t="str">
        <f t="shared" si="1187"/>
        <v/>
      </c>
      <c r="EH122" s="100" t="str">
        <f t="shared" si="1188"/>
        <v/>
      </c>
      <c r="EI122" s="101" t="str">
        <f t="shared" si="1189"/>
        <v/>
      </c>
      <c r="EJ122" s="101" t="str">
        <f t="shared" si="1190"/>
        <v/>
      </c>
      <c r="EK122" s="102" t="str">
        <f t="shared" si="1191"/>
        <v/>
      </c>
      <c r="EL122" s="103" t="str">
        <f t="shared" si="1192"/>
        <v/>
      </c>
      <c r="EM122" s="104" t="str">
        <f t="shared" si="1193"/>
        <v/>
      </c>
      <c r="EN122" s="105" t="str">
        <f t="shared" si="1194"/>
        <v/>
      </c>
      <c r="EO122" s="106" t="str">
        <f t="shared" si="1195"/>
        <v/>
      </c>
      <c r="EQ122" s="3"/>
      <c r="ES122" s="99" t="str">
        <f t="shared" si="1196"/>
        <v/>
      </c>
      <c r="ET122" s="100" t="str">
        <f t="shared" si="1197"/>
        <v/>
      </c>
      <c r="EU122" s="101" t="str">
        <f t="shared" si="1198"/>
        <v/>
      </c>
      <c r="EV122" s="101" t="str">
        <f t="shared" si="1199"/>
        <v/>
      </c>
      <c r="EW122" s="102" t="str">
        <f t="shared" si="1200"/>
        <v/>
      </c>
      <c r="EX122" s="103" t="str">
        <f t="shared" si="1201"/>
        <v/>
      </c>
      <c r="EY122" s="104" t="str">
        <f t="shared" si="1202"/>
        <v/>
      </c>
      <c r="EZ122" s="105" t="str">
        <f t="shared" si="1203"/>
        <v/>
      </c>
      <c r="FA122" s="106" t="str">
        <f t="shared" si="1204"/>
        <v/>
      </c>
      <c r="FC122" s="3"/>
      <c r="FE122" s="99" t="str">
        <f t="shared" si="1205"/>
        <v/>
      </c>
      <c r="FF122" s="100" t="str">
        <f t="shared" si="1206"/>
        <v/>
      </c>
      <c r="FG122" s="101" t="str">
        <f t="shared" si="1207"/>
        <v/>
      </c>
      <c r="FH122" s="101" t="str">
        <f t="shared" si="1208"/>
        <v/>
      </c>
      <c r="FI122" s="102" t="str">
        <f t="shared" si="1209"/>
        <v/>
      </c>
      <c r="FJ122" s="103" t="str">
        <f t="shared" si="1210"/>
        <v/>
      </c>
      <c r="FK122" s="104" t="str">
        <f t="shared" si="1211"/>
        <v/>
      </c>
      <c r="FL122" s="105" t="str">
        <f t="shared" si="1212"/>
        <v/>
      </c>
      <c r="FM122" s="106" t="str">
        <f t="shared" si="1213"/>
        <v/>
      </c>
      <c r="FO122" s="3"/>
      <c r="FQ122" s="99" t="str">
        <f>IF(FU122="","",#REF!)</f>
        <v/>
      </c>
      <c r="FR122" s="100" t="str">
        <f t="shared" si="1214"/>
        <v/>
      </c>
      <c r="FS122" s="101" t="str">
        <f t="shared" si="1215"/>
        <v/>
      </c>
      <c r="FT122" s="101" t="str">
        <f t="shared" si="1216"/>
        <v/>
      </c>
      <c r="FU122" s="102" t="str">
        <f t="shared" si="1217"/>
        <v/>
      </c>
      <c r="FV122" s="103" t="str">
        <f t="shared" si="1218"/>
        <v/>
      </c>
      <c r="FW122" s="104" t="str">
        <f t="shared" si="1219"/>
        <v/>
      </c>
      <c r="FX122" s="105" t="str">
        <f t="shared" si="1220"/>
        <v/>
      </c>
      <c r="FY122" s="106" t="str">
        <f t="shared" si="1221"/>
        <v/>
      </c>
      <c r="GA122" s="3"/>
      <c r="GC122" s="99" t="str">
        <f t="shared" si="1222"/>
        <v/>
      </c>
      <c r="GD122" s="100" t="str">
        <f t="shared" si="1223"/>
        <v/>
      </c>
      <c r="GE122" s="101" t="str">
        <f t="shared" si="1224"/>
        <v/>
      </c>
      <c r="GF122" s="101" t="str">
        <f t="shared" si="1225"/>
        <v/>
      </c>
      <c r="GG122" s="102" t="str">
        <f t="shared" si="1226"/>
        <v/>
      </c>
      <c r="GH122" s="103" t="str">
        <f t="shared" si="1227"/>
        <v/>
      </c>
      <c r="GI122" s="104" t="str">
        <f t="shared" si="1228"/>
        <v/>
      </c>
      <c r="GJ122" s="105" t="str">
        <f t="shared" si="1229"/>
        <v/>
      </c>
      <c r="GK122" s="106" t="str">
        <f t="shared" si="1230"/>
        <v/>
      </c>
      <c r="GM122" s="3"/>
      <c r="GO122" s="99" t="str">
        <f t="shared" si="1231"/>
        <v/>
      </c>
      <c r="GP122" s="100" t="str">
        <f t="shared" si="1232"/>
        <v/>
      </c>
      <c r="GQ122" s="101" t="str">
        <f t="shared" si="1233"/>
        <v/>
      </c>
      <c r="GR122" s="101" t="str">
        <f t="shared" si="1234"/>
        <v/>
      </c>
      <c r="GS122" s="102" t="str">
        <f t="shared" si="1235"/>
        <v/>
      </c>
      <c r="GT122" s="103" t="str">
        <f t="shared" si="1236"/>
        <v/>
      </c>
      <c r="GU122" s="104" t="str">
        <f t="shared" si="1237"/>
        <v/>
      </c>
      <c r="GV122" s="105" t="str">
        <f t="shared" si="1238"/>
        <v/>
      </c>
      <c r="GW122" s="106" t="str">
        <f t="shared" si="1239"/>
        <v/>
      </c>
      <c r="GY122" s="3"/>
      <c r="HA122" s="99" t="str">
        <f t="shared" si="1240"/>
        <v/>
      </c>
      <c r="HB122" s="100" t="str">
        <f t="shared" si="1241"/>
        <v/>
      </c>
      <c r="HC122" s="101" t="str">
        <f t="shared" si="1242"/>
        <v/>
      </c>
      <c r="HD122" s="101" t="str">
        <f t="shared" si="1243"/>
        <v/>
      </c>
      <c r="HE122" s="102" t="str">
        <f t="shared" si="1244"/>
        <v/>
      </c>
      <c r="HF122" s="103" t="str">
        <f t="shared" si="1245"/>
        <v/>
      </c>
      <c r="HG122" s="104" t="str">
        <f t="shared" si="1246"/>
        <v/>
      </c>
      <c r="HH122" s="105" t="str">
        <f t="shared" si="1247"/>
        <v/>
      </c>
      <c r="HI122" s="106" t="str">
        <f t="shared" si="1248"/>
        <v/>
      </c>
      <c r="HK122" s="3"/>
      <c r="HM122" s="99" t="str">
        <f t="shared" si="1249"/>
        <v/>
      </c>
      <c r="HN122" s="100" t="str">
        <f t="shared" si="1250"/>
        <v/>
      </c>
      <c r="HO122" s="101" t="str">
        <f t="shared" si="1251"/>
        <v/>
      </c>
      <c r="HP122" s="101" t="str">
        <f t="shared" si="1252"/>
        <v/>
      </c>
      <c r="HQ122" s="102" t="str">
        <f t="shared" si="1253"/>
        <v/>
      </c>
      <c r="HR122" s="103" t="str">
        <f t="shared" si="1254"/>
        <v/>
      </c>
      <c r="HS122" s="104" t="str">
        <f t="shared" si="1255"/>
        <v/>
      </c>
      <c r="HT122" s="105" t="str">
        <f t="shared" si="1256"/>
        <v/>
      </c>
      <c r="HU122" s="106" t="str">
        <f t="shared" si="1257"/>
        <v/>
      </c>
      <c r="HW122" s="3"/>
      <c r="HY122" s="99" t="str">
        <f t="shared" si="1258"/>
        <v/>
      </c>
      <c r="HZ122" s="100" t="str">
        <f t="shared" si="1259"/>
        <v/>
      </c>
      <c r="IA122" s="101" t="str">
        <f t="shared" si="1260"/>
        <v/>
      </c>
      <c r="IB122" s="101" t="str">
        <f t="shared" si="1261"/>
        <v/>
      </c>
      <c r="IC122" s="102" t="str">
        <f t="shared" si="1262"/>
        <v/>
      </c>
      <c r="ID122" s="103" t="str">
        <f t="shared" si="1263"/>
        <v/>
      </c>
      <c r="IE122" s="104" t="str">
        <f t="shared" si="1264"/>
        <v/>
      </c>
      <c r="IF122" s="105" t="str">
        <f t="shared" si="1265"/>
        <v/>
      </c>
      <c r="IG122" s="106" t="str">
        <f t="shared" si="1266"/>
        <v/>
      </c>
      <c r="II122" s="3"/>
      <c r="IK122" s="99" t="str">
        <f t="shared" si="1267"/>
        <v/>
      </c>
      <c r="IL122" s="100" t="str">
        <f t="shared" si="1268"/>
        <v/>
      </c>
      <c r="IM122" s="101" t="str">
        <f t="shared" si="1269"/>
        <v/>
      </c>
      <c r="IN122" s="101" t="str">
        <f t="shared" si="1270"/>
        <v/>
      </c>
      <c r="IO122" s="102" t="str">
        <f t="shared" si="1271"/>
        <v/>
      </c>
      <c r="IP122" s="103" t="str">
        <f t="shared" si="1272"/>
        <v/>
      </c>
      <c r="IQ122" s="104" t="str">
        <f t="shared" si="1273"/>
        <v/>
      </c>
      <c r="IR122" s="105" t="str">
        <f t="shared" si="1274"/>
        <v/>
      </c>
      <c r="IS122" s="106" t="str">
        <f t="shared" si="1275"/>
        <v/>
      </c>
      <c r="IU122" s="3"/>
      <c r="IW122" s="99" t="str">
        <f t="shared" si="1276"/>
        <v/>
      </c>
      <c r="IX122" s="100" t="str">
        <f t="shared" si="1277"/>
        <v/>
      </c>
      <c r="IY122" s="101" t="str">
        <f t="shared" si="1278"/>
        <v/>
      </c>
      <c r="IZ122" s="101" t="str">
        <f t="shared" si="1279"/>
        <v/>
      </c>
      <c r="JA122" s="102" t="str">
        <f t="shared" si="1280"/>
        <v/>
      </c>
      <c r="JB122" s="103" t="str">
        <f t="shared" si="1281"/>
        <v/>
      </c>
      <c r="JC122" s="104" t="str">
        <f t="shared" si="1282"/>
        <v/>
      </c>
      <c r="JD122" s="105" t="str">
        <f t="shared" si="1283"/>
        <v/>
      </c>
      <c r="JE122" s="106" t="str">
        <f t="shared" si="1284"/>
        <v/>
      </c>
      <c r="JG122" s="3"/>
      <c r="JI122" s="99" t="str">
        <f t="shared" si="1285"/>
        <v/>
      </c>
      <c r="JJ122" s="100" t="str">
        <f t="shared" si="1286"/>
        <v/>
      </c>
      <c r="JK122" s="101" t="str">
        <f t="shared" si="1287"/>
        <v/>
      </c>
      <c r="JL122" s="101" t="str">
        <f t="shared" si="1288"/>
        <v/>
      </c>
      <c r="JM122" s="102" t="str">
        <f t="shared" si="1289"/>
        <v/>
      </c>
      <c r="JN122" s="103" t="str">
        <f t="shared" si="1290"/>
        <v/>
      </c>
      <c r="JO122" s="104" t="str">
        <f t="shared" si="1291"/>
        <v/>
      </c>
      <c r="JP122" s="105" t="str">
        <f t="shared" si="1292"/>
        <v/>
      </c>
      <c r="JQ122" s="106" t="str">
        <f t="shared" si="1293"/>
        <v/>
      </c>
      <c r="JS122" s="3"/>
      <c r="JU122" s="99" t="str">
        <f t="shared" si="1294"/>
        <v/>
      </c>
      <c r="JV122" s="100" t="str">
        <f t="shared" si="1295"/>
        <v/>
      </c>
      <c r="JW122" s="101" t="str">
        <f t="shared" si="1296"/>
        <v/>
      </c>
      <c r="JX122" s="101" t="str">
        <f t="shared" si="1297"/>
        <v/>
      </c>
      <c r="JY122" s="102" t="str">
        <f t="shared" si="1298"/>
        <v/>
      </c>
      <c r="JZ122" s="103" t="str">
        <f t="shared" si="1299"/>
        <v/>
      </c>
      <c r="KA122" s="104" t="str">
        <f t="shared" si="1300"/>
        <v/>
      </c>
      <c r="KB122" s="105" t="str">
        <f t="shared" si="1301"/>
        <v/>
      </c>
      <c r="KC122" s="106" t="str">
        <f t="shared" si="1302"/>
        <v/>
      </c>
      <c r="KE122" s="3"/>
    </row>
    <row r="123" spans="1:291" ht="13.5" customHeight="1" x14ac:dyDescent="0.25">
      <c r="A123" s="16"/>
      <c r="E123" s="99" t="str">
        <f t="shared" si="1092"/>
        <v/>
      </c>
      <c r="F123" s="100" t="str">
        <f t="shared" si="1093"/>
        <v/>
      </c>
      <c r="G123" s="101" t="str">
        <f t="shared" si="1094"/>
        <v/>
      </c>
      <c r="H123" s="101" t="str">
        <f t="shared" si="1095"/>
        <v/>
      </c>
      <c r="I123" s="102" t="str">
        <f t="shared" si="1096"/>
        <v/>
      </c>
      <c r="J123" s="103" t="str">
        <f t="shared" si="1097"/>
        <v/>
      </c>
      <c r="K123" s="104" t="str">
        <f t="shared" si="1098"/>
        <v/>
      </c>
      <c r="L123" s="105" t="str">
        <f t="shared" si="1099"/>
        <v/>
      </c>
      <c r="M123" s="106" t="str">
        <f t="shared" si="1100"/>
        <v/>
      </c>
      <c r="O123" s="3"/>
      <c r="Q123" s="99" t="str">
        <f t="shared" si="1101"/>
        <v/>
      </c>
      <c r="R123" s="100" t="str">
        <f t="shared" si="1102"/>
        <v/>
      </c>
      <c r="S123" s="101" t="str">
        <f t="shared" si="1103"/>
        <v/>
      </c>
      <c r="T123" s="101" t="str">
        <f t="shared" si="1104"/>
        <v/>
      </c>
      <c r="U123" s="102" t="str">
        <f t="shared" si="1105"/>
        <v/>
      </c>
      <c r="V123" s="103" t="str">
        <f t="shared" si="1106"/>
        <v/>
      </c>
      <c r="W123" s="104" t="str">
        <f t="shared" si="1107"/>
        <v/>
      </c>
      <c r="X123" s="105" t="str">
        <f t="shared" si="1108"/>
        <v/>
      </c>
      <c r="Y123" s="106" t="str">
        <f t="shared" si="1109"/>
        <v/>
      </c>
      <c r="AA123" s="3"/>
      <c r="AC123" s="99" t="str">
        <f t="shared" si="1110"/>
        <v/>
      </c>
      <c r="AD123" s="100" t="str">
        <f t="shared" si="1111"/>
        <v/>
      </c>
      <c r="AE123" s="101" t="str">
        <f t="shared" si="1112"/>
        <v/>
      </c>
      <c r="AF123" s="101" t="str">
        <f t="shared" si="1113"/>
        <v/>
      </c>
      <c r="AG123" s="102" t="str">
        <f t="shared" si="1114"/>
        <v/>
      </c>
      <c r="AH123" s="103" t="str">
        <f t="shared" si="1115"/>
        <v/>
      </c>
      <c r="AI123" s="104" t="str">
        <f t="shared" si="1116"/>
        <v/>
      </c>
      <c r="AJ123" s="105" t="str">
        <f t="shared" si="1304"/>
        <v/>
      </c>
      <c r="AK123" s="106" t="str">
        <f t="shared" si="1117"/>
        <v/>
      </c>
      <c r="AM123" s="3"/>
      <c r="AO123" s="99"/>
      <c r="AP123" s="100" t="str">
        <f t="shared" si="1118"/>
        <v/>
      </c>
      <c r="AQ123" s="101" t="str">
        <f>IF(AS123="","",#REF!)</f>
        <v/>
      </c>
      <c r="AR123" s="101" t="str">
        <f t="shared" si="1303"/>
        <v/>
      </c>
      <c r="AS123" s="102" t="str">
        <f t="shared" si="1119"/>
        <v/>
      </c>
      <c r="AT123" s="103" t="str">
        <f t="shared" si="1120"/>
        <v/>
      </c>
      <c r="AU123" s="104" t="str">
        <f t="shared" si="1121"/>
        <v/>
      </c>
      <c r="AV123" s="105" t="str">
        <f t="shared" si="1122"/>
        <v/>
      </c>
      <c r="AW123" s="106" t="str">
        <f t="shared" si="1123"/>
        <v/>
      </c>
      <c r="AY123" s="3"/>
      <c r="BA123" s="99" t="str">
        <f t="shared" si="1124"/>
        <v/>
      </c>
      <c r="BB123" s="100" t="str">
        <f t="shared" si="1125"/>
        <v/>
      </c>
      <c r="BC123" s="101" t="str">
        <f t="shared" si="1126"/>
        <v/>
      </c>
      <c r="BD123" s="101" t="str">
        <f t="shared" si="1127"/>
        <v/>
      </c>
      <c r="BE123" s="102" t="str">
        <f t="shared" si="1128"/>
        <v/>
      </c>
      <c r="BF123" s="103" t="str">
        <f t="shared" si="1129"/>
        <v/>
      </c>
      <c r="BG123" s="104" t="str">
        <f t="shared" si="1130"/>
        <v/>
      </c>
      <c r="BH123" s="105" t="str">
        <f t="shared" si="1131"/>
        <v/>
      </c>
      <c r="BI123" s="106" t="str">
        <f t="shared" si="1132"/>
        <v/>
      </c>
      <c r="BK123" s="3"/>
      <c r="BM123" s="99" t="str">
        <f t="shared" si="1133"/>
        <v/>
      </c>
      <c r="BN123" s="100" t="str">
        <f t="shared" si="1134"/>
        <v/>
      </c>
      <c r="BO123" s="101" t="str">
        <f t="shared" si="1135"/>
        <v/>
      </c>
      <c r="BP123" s="101" t="str">
        <f t="shared" si="1136"/>
        <v/>
      </c>
      <c r="BQ123" s="102" t="str">
        <f t="shared" si="1137"/>
        <v/>
      </c>
      <c r="BR123" s="103" t="str">
        <f t="shared" si="1138"/>
        <v/>
      </c>
      <c r="BS123" s="104" t="str">
        <f t="shared" si="1139"/>
        <v/>
      </c>
      <c r="BT123" s="105" t="str">
        <f t="shared" si="1140"/>
        <v/>
      </c>
      <c r="BU123" s="106" t="str">
        <f t="shared" si="1141"/>
        <v/>
      </c>
      <c r="BW123" s="3"/>
      <c r="BY123" s="99" t="str">
        <f t="shared" si="1142"/>
        <v/>
      </c>
      <c r="BZ123" s="100" t="str">
        <f t="shared" si="1143"/>
        <v/>
      </c>
      <c r="CA123" s="101" t="str">
        <f t="shared" si="1144"/>
        <v/>
      </c>
      <c r="CB123" s="101" t="str">
        <f t="shared" si="1145"/>
        <v/>
      </c>
      <c r="CC123" s="102" t="str">
        <f t="shared" si="1146"/>
        <v/>
      </c>
      <c r="CD123" s="103" t="str">
        <f t="shared" si="1147"/>
        <v/>
      </c>
      <c r="CE123" s="104" t="str">
        <f t="shared" si="1148"/>
        <v/>
      </c>
      <c r="CF123" s="105" t="str">
        <f t="shared" si="1149"/>
        <v/>
      </c>
      <c r="CG123" s="106" t="str">
        <f t="shared" si="1150"/>
        <v/>
      </c>
      <c r="CI123" s="3"/>
      <c r="CK123" s="99" t="str">
        <f t="shared" si="1151"/>
        <v/>
      </c>
      <c r="CL123" s="100" t="str">
        <f t="shared" si="1152"/>
        <v/>
      </c>
      <c r="CM123" s="101" t="str">
        <f t="shared" si="1153"/>
        <v/>
      </c>
      <c r="CN123" s="101" t="str">
        <f t="shared" si="1154"/>
        <v/>
      </c>
      <c r="CO123" s="102" t="str">
        <f t="shared" si="1155"/>
        <v/>
      </c>
      <c r="CP123" s="103" t="str">
        <f t="shared" si="1156"/>
        <v/>
      </c>
      <c r="CQ123" s="104" t="str">
        <f t="shared" si="1157"/>
        <v/>
      </c>
      <c r="CR123" s="105" t="str">
        <f t="shared" si="1158"/>
        <v/>
      </c>
      <c r="CS123" s="106" t="str">
        <f t="shared" si="1159"/>
        <v/>
      </c>
      <c r="CU123" s="3"/>
      <c r="CW123" s="99" t="str">
        <f t="shared" si="1160"/>
        <v/>
      </c>
      <c r="CX123" s="100" t="str">
        <f t="shared" si="1161"/>
        <v/>
      </c>
      <c r="CY123" s="101" t="str">
        <f t="shared" si="1162"/>
        <v/>
      </c>
      <c r="CZ123" s="101" t="str">
        <f t="shared" si="1163"/>
        <v/>
      </c>
      <c r="DA123" s="102" t="str">
        <f t="shared" si="1164"/>
        <v/>
      </c>
      <c r="DB123" s="103" t="str">
        <f t="shared" si="1165"/>
        <v/>
      </c>
      <c r="DC123" s="104" t="str">
        <f t="shared" si="1166"/>
        <v/>
      </c>
      <c r="DD123" s="105" t="str">
        <f t="shared" si="1167"/>
        <v/>
      </c>
      <c r="DE123" s="106" t="str">
        <f t="shared" si="1168"/>
        <v/>
      </c>
      <c r="DG123" s="3"/>
      <c r="DI123" s="99" t="str">
        <f t="shared" si="1169"/>
        <v/>
      </c>
      <c r="DJ123" s="100" t="str">
        <f t="shared" si="1170"/>
        <v/>
      </c>
      <c r="DK123" s="101" t="str">
        <f t="shared" si="1171"/>
        <v/>
      </c>
      <c r="DL123" s="101" t="str">
        <f t="shared" si="1172"/>
        <v/>
      </c>
      <c r="DM123" s="102" t="str">
        <f t="shared" si="1173"/>
        <v/>
      </c>
      <c r="DN123" s="103" t="str">
        <f t="shared" si="1174"/>
        <v/>
      </c>
      <c r="DO123" s="104" t="str">
        <f t="shared" si="1175"/>
        <v/>
      </c>
      <c r="DP123" s="105" t="str">
        <f t="shared" si="1176"/>
        <v/>
      </c>
      <c r="DQ123" s="106" t="str">
        <f t="shared" si="1177"/>
        <v/>
      </c>
      <c r="DS123" s="3"/>
      <c r="DU123" s="99" t="str">
        <f t="shared" si="1178"/>
        <v/>
      </c>
      <c r="DV123" s="100" t="str">
        <f t="shared" si="1179"/>
        <v/>
      </c>
      <c r="DW123" s="101" t="str">
        <f t="shared" si="1180"/>
        <v/>
      </c>
      <c r="DX123" s="101" t="str">
        <f t="shared" si="1181"/>
        <v/>
      </c>
      <c r="DY123" s="102" t="str">
        <f t="shared" si="1182"/>
        <v/>
      </c>
      <c r="DZ123" s="103" t="str">
        <f t="shared" si="1183"/>
        <v/>
      </c>
      <c r="EA123" s="104" t="str">
        <f t="shared" si="1184"/>
        <v/>
      </c>
      <c r="EB123" s="105" t="str">
        <f t="shared" si="1185"/>
        <v/>
      </c>
      <c r="EC123" s="106" t="str">
        <f t="shared" si="1186"/>
        <v/>
      </c>
      <c r="EE123" s="3"/>
      <c r="EG123" s="99" t="str">
        <f t="shared" si="1187"/>
        <v/>
      </c>
      <c r="EH123" s="100" t="str">
        <f t="shared" si="1188"/>
        <v/>
      </c>
      <c r="EI123" s="101" t="str">
        <f t="shared" si="1189"/>
        <v/>
      </c>
      <c r="EJ123" s="101" t="str">
        <f t="shared" si="1190"/>
        <v/>
      </c>
      <c r="EK123" s="102" t="str">
        <f t="shared" si="1191"/>
        <v/>
      </c>
      <c r="EL123" s="103" t="str">
        <f t="shared" si="1192"/>
        <v/>
      </c>
      <c r="EM123" s="104" t="str">
        <f t="shared" si="1193"/>
        <v/>
      </c>
      <c r="EN123" s="105" t="str">
        <f t="shared" si="1194"/>
        <v/>
      </c>
      <c r="EO123" s="106" t="str">
        <f t="shared" si="1195"/>
        <v/>
      </c>
      <c r="EQ123" s="3"/>
      <c r="ES123" s="99" t="str">
        <f t="shared" si="1196"/>
        <v/>
      </c>
      <c r="ET123" s="100" t="str">
        <f t="shared" si="1197"/>
        <v/>
      </c>
      <c r="EU123" s="101" t="str">
        <f t="shared" si="1198"/>
        <v/>
      </c>
      <c r="EV123" s="101" t="str">
        <f t="shared" si="1199"/>
        <v/>
      </c>
      <c r="EW123" s="102" t="str">
        <f t="shared" si="1200"/>
        <v/>
      </c>
      <c r="EX123" s="103" t="str">
        <f t="shared" si="1201"/>
        <v/>
      </c>
      <c r="EY123" s="104" t="str">
        <f t="shared" si="1202"/>
        <v/>
      </c>
      <c r="EZ123" s="105" t="str">
        <f t="shared" si="1203"/>
        <v/>
      </c>
      <c r="FA123" s="106" t="str">
        <f t="shared" si="1204"/>
        <v/>
      </c>
      <c r="FC123" s="3"/>
      <c r="FE123" s="99" t="str">
        <f t="shared" si="1205"/>
        <v/>
      </c>
      <c r="FF123" s="100" t="str">
        <f t="shared" si="1206"/>
        <v/>
      </c>
      <c r="FG123" s="101" t="str">
        <f t="shared" si="1207"/>
        <v/>
      </c>
      <c r="FH123" s="101" t="str">
        <f t="shared" si="1208"/>
        <v/>
      </c>
      <c r="FI123" s="102" t="str">
        <f t="shared" si="1209"/>
        <v/>
      </c>
      <c r="FJ123" s="103" t="str">
        <f t="shared" si="1210"/>
        <v/>
      </c>
      <c r="FK123" s="104" t="str">
        <f t="shared" si="1211"/>
        <v/>
      </c>
      <c r="FL123" s="105" t="str">
        <f t="shared" si="1212"/>
        <v/>
      </c>
      <c r="FM123" s="106" t="str">
        <f t="shared" si="1213"/>
        <v/>
      </c>
      <c r="FO123" s="3"/>
      <c r="FQ123" s="99" t="str">
        <f>IF(FU123="","",#REF!)</f>
        <v/>
      </c>
      <c r="FR123" s="100" t="str">
        <f t="shared" si="1214"/>
        <v/>
      </c>
      <c r="FS123" s="101" t="str">
        <f t="shared" si="1215"/>
        <v/>
      </c>
      <c r="FT123" s="101" t="str">
        <f t="shared" si="1216"/>
        <v/>
      </c>
      <c r="FU123" s="102" t="str">
        <f t="shared" si="1217"/>
        <v/>
      </c>
      <c r="FV123" s="103" t="str">
        <f t="shared" si="1218"/>
        <v/>
      </c>
      <c r="FW123" s="104" t="str">
        <f t="shared" si="1219"/>
        <v/>
      </c>
      <c r="FX123" s="105" t="str">
        <f t="shared" si="1220"/>
        <v/>
      </c>
      <c r="FY123" s="106" t="str">
        <f t="shared" si="1221"/>
        <v/>
      </c>
      <c r="GA123" s="3"/>
      <c r="GC123" s="99" t="str">
        <f t="shared" si="1222"/>
        <v/>
      </c>
      <c r="GD123" s="100" t="str">
        <f t="shared" si="1223"/>
        <v/>
      </c>
      <c r="GE123" s="101" t="str">
        <f t="shared" si="1224"/>
        <v/>
      </c>
      <c r="GF123" s="101" t="str">
        <f t="shared" si="1225"/>
        <v/>
      </c>
      <c r="GG123" s="102" t="str">
        <f t="shared" si="1226"/>
        <v/>
      </c>
      <c r="GH123" s="103" t="str">
        <f t="shared" si="1227"/>
        <v/>
      </c>
      <c r="GI123" s="104" t="str">
        <f t="shared" si="1228"/>
        <v/>
      </c>
      <c r="GJ123" s="105" t="str">
        <f t="shared" si="1229"/>
        <v/>
      </c>
      <c r="GK123" s="106" t="str">
        <f t="shared" si="1230"/>
        <v/>
      </c>
      <c r="GM123" s="3"/>
      <c r="GO123" s="99" t="str">
        <f t="shared" si="1231"/>
        <v/>
      </c>
      <c r="GP123" s="100" t="str">
        <f t="shared" si="1232"/>
        <v/>
      </c>
      <c r="GQ123" s="101" t="str">
        <f t="shared" si="1233"/>
        <v/>
      </c>
      <c r="GR123" s="101" t="str">
        <f t="shared" si="1234"/>
        <v/>
      </c>
      <c r="GS123" s="102" t="str">
        <f t="shared" si="1235"/>
        <v/>
      </c>
      <c r="GT123" s="103" t="str">
        <f t="shared" si="1236"/>
        <v/>
      </c>
      <c r="GU123" s="104" t="str">
        <f t="shared" si="1237"/>
        <v/>
      </c>
      <c r="GV123" s="105" t="str">
        <f t="shared" si="1238"/>
        <v/>
      </c>
      <c r="GW123" s="106" t="str">
        <f t="shared" si="1239"/>
        <v/>
      </c>
      <c r="GY123" s="3"/>
      <c r="HA123" s="99" t="str">
        <f t="shared" si="1240"/>
        <v/>
      </c>
      <c r="HB123" s="100" t="str">
        <f t="shared" si="1241"/>
        <v/>
      </c>
      <c r="HC123" s="101" t="str">
        <f t="shared" si="1242"/>
        <v/>
      </c>
      <c r="HD123" s="101" t="str">
        <f t="shared" si="1243"/>
        <v/>
      </c>
      <c r="HE123" s="102" t="str">
        <f t="shared" si="1244"/>
        <v/>
      </c>
      <c r="HF123" s="103" t="str">
        <f t="shared" si="1245"/>
        <v/>
      </c>
      <c r="HG123" s="104" t="str">
        <f t="shared" si="1246"/>
        <v/>
      </c>
      <c r="HH123" s="105" t="str">
        <f t="shared" si="1247"/>
        <v/>
      </c>
      <c r="HI123" s="106" t="str">
        <f t="shared" si="1248"/>
        <v/>
      </c>
      <c r="HK123" s="3"/>
      <c r="HM123" s="99" t="str">
        <f t="shared" si="1249"/>
        <v/>
      </c>
      <c r="HN123" s="100" t="str">
        <f t="shared" si="1250"/>
        <v/>
      </c>
      <c r="HO123" s="101" t="str">
        <f t="shared" si="1251"/>
        <v/>
      </c>
      <c r="HP123" s="101" t="str">
        <f t="shared" si="1252"/>
        <v/>
      </c>
      <c r="HQ123" s="102" t="str">
        <f t="shared" si="1253"/>
        <v/>
      </c>
      <c r="HR123" s="103" t="str">
        <f t="shared" si="1254"/>
        <v/>
      </c>
      <c r="HS123" s="104" t="str">
        <f t="shared" si="1255"/>
        <v/>
      </c>
      <c r="HT123" s="105" t="str">
        <f t="shared" si="1256"/>
        <v/>
      </c>
      <c r="HU123" s="106" t="str">
        <f t="shared" si="1257"/>
        <v/>
      </c>
      <c r="HW123" s="3"/>
      <c r="HY123" s="99" t="str">
        <f t="shared" si="1258"/>
        <v/>
      </c>
      <c r="HZ123" s="100" t="str">
        <f t="shared" si="1259"/>
        <v/>
      </c>
      <c r="IA123" s="101" t="str">
        <f t="shared" si="1260"/>
        <v/>
      </c>
      <c r="IB123" s="101" t="str">
        <f t="shared" si="1261"/>
        <v/>
      </c>
      <c r="IC123" s="102" t="str">
        <f t="shared" si="1262"/>
        <v/>
      </c>
      <c r="ID123" s="103" t="str">
        <f t="shared" si="1263"/>
        <v/>
      </c>
      <c r="IE123" s="104" t="str">
        <f t="shared" si="1264"/>
        <v/>
      </c>
      <c r="IF123" s="105" t="str">
        <f t="shared" si="1265"/>
        <v/>
      </c>
      <c r="IG123" s="106" t="str">
        <f t="shared" si="1266"/>
        <v/>
      </c>
      <c r="II123" s="3"/>
      <c r="IK123" s="99" t="str">
        <f t="shared" si="1267"/>
        <v/>
      </c>
      <c r="IL123" s="100" t="str">
        <f t="shared" si="1268"/>
        <v/>
      </c>
      <c r="IM123" s="101" t="str">
        <f t="shared" si="1269"/>
        <v/>
      </c>
      <c r="IN123" s="101" t="str">
        <f t="shared" si="1270"/>
        <v/>
      </c>
      <c r="IO123" s="102" t="str">
        <f t="shared" si="1271"/>
        <v/>
      </c>
      <c r="IP123" s="103" t="str">
        <f t="shared" si="1272"/>
        <v/>
      </c>
      <c r="IQ123" s="104" t="str">
        <f t="shared" si="1273"/>
        <v/>
      </c>
      <c r="IR123" s="105" t="str">
        <f t="shared" si="1274"/>
        <v/>
      </c>
      <c r="IS123" s="106" t="str">
        <f t="shared" si="1275"/>
        <v/>
      </c>
      <c r="IU123" s="3"/>
      <c r="IW123" s="99" t="str">
        <f t="shared" si="1276"/>
        <v/>
      </c>
      <c r="IX123" s="100" t="str">
        <f t="shared" si="1277"/>
        <v/>
      </c>
      <c r="IY123" s="101" t="str">
        <f t="shared" si="1278"/>
        <v/>
      </c>
      <c r="IZ123" s="101" t="str">
        <f t="shared" si="1279"/>
        <v/>
      </c>
      <c r="JA123" s="102" t="str">
        <f t="shared" si="1280"/>
        <v/>
      </c>
      <c r="JB123" s="103" t="str">
        <f t="shared" si="1281"/>
        <v/>
      </c>
      <c r="JC123" s="104" t="str">
        <f t="shared" si="1282"/>
        <v/>
      </c>
      <c r="JD123" s="105" t="str">
        <f t="shared" si="1283"/>
        <v/>
      </c>
      <c r="JE123" s="106" t="str">
        <f t="shared" si="1284"/>
        <v/>
      </c>
      <c r="JG123" s="3"/>
      <c r="JI123" s="99" t="str">
        <f t="shared" si="1285"/>
        <v/>
      </c>
      <c r="JJ123" s="100" t="str">
        <f t="shared" si="1286"/>
        <v/>
      </c>
      <c r="JK123" s="101" t="str">
        <f t="shared" si="1287"/>
        <v/>
      </c>
      <c r="JL123" s="101" t="str">
        <f t="shared" si="1288"/>
        <v/>
      </c>
      <c r="JM123" s="102" t="str">
        <f t="shared" si="1289"/>
        <v/>
      </c>
      <c r="JN123" s="103" t="str">
        <f t="shared" si="1290"/>
        <v/>
      </c>
      <c r="JO123" s="104" t="str">
        <f t="shared" si="1291"/>
        <v/>
      </c>
      <c r="JP123" s="105" t="str">
        <f t="shared" si="1292"/>
        <v/>
      </c>
      <c r="JQ123" s="106" t="str">
        <f t="shared" si="1293"/>
        <v/>
      </c>
      <c r="JS123" s="3"/>
      <c r="JU123" s="99" t="str">
        <f t="shared" si="1294"/>
        <v/>
      </c>
      <c r="JV123" s="100" t="str">
        <f t="shared" si="1295"/>
        <v/>
      </c>
      <c r="JW123" s="101" t="str">
        <f t="shared" si="1296"/>
        <v/>
      </c>
      <c r="JX123" s="101" t="str">
        <f t="shared" si="1297"/>
        <v/>
      </c>
      <c r="JY123" s="102" t="str">
        <f t="shared" si="1298"/>
        <v/>
      </c>
      <c r="JZ123" s="103" t="str">
        <f t="shared" si="1299"/>
        <v/>
      </c>
      <c r="KA123" s="104" t="str">
        <f t="shared" si="1300"/>
        <v/>
      </c>
      <c r="KB123" s="105" t="str">
        <f t="shared" si="1301"/>
        <v/>
      </c>
      <c r="KC123" s="106" t="str">
        <f t="shared" si="1302"/>
        <v/>
      </c>
      <c r="KE123" s="3"/>
    </row>
    <row r="124" spans="1:291" ht="13.5" customHeight="1" x14ac:dyDescent="0.25">
      <c r="A124" s="16"/>
      <c r="E124" s="99" t="str">
        <f t="shared" si="1092"/>
        <v/>
      </c>
      <c r="F124" s="100" t="str">
        <f t="shared" si="1093"/>
        <v/>
      </c>
      <c r="G124" s="101" t="str">
        <f t="shared" si="1094"/>
        <v/>
      </c>
      <c r="H124" s="101" t="str">
        <f t="shared" si="1095"/>
        <v/>
      </c>
      <c r="I124" s="102" t="str">
        <f t="shared" si="1096"/>
        <v/>
      </c>
      <c r="J124" s="103" t="str">
        <f t="shared" si="1097"/>
        <v/>
      </c>
      <c r="K124" s="104" t="str">
        <f t="shared" si="1098"/>
        <v/>
      </c>
      <c r="L124" s="105" t="str">
        <f t="shared" si="1099"/>
        <v/>
      </c>
      <c r="M124" s="106" t="str">
        <f t="shared" si="1100"/>
        <v/>
      </c>
      <c r="O124" s="3"/>
      <c r="Q124" s="99" t="str">
        <f t="shared" si="1101"/>
        <v/>
      </c>
      <c r="R124" s="100" t="str">
        <f t="shared" si="1102"/>
        <v/>
      </c>
      <c r="S124" s="101" t="str">
        <f t="shared" si="1103"/>
        <v/>
      </c>
      <c r="T124" s="101" t="str">
        <f t="shared" si="1104"/>
        <v/>
      </c>
      <c r="U124" s="102" t="str">
        <f t="shared" si="1105"/>
        <v/>
      </c>
      <c r="V124" s="103" t="str">
        <f t="shared" si="1106"/>
        <v/>
      </c>
      <c r="W124" s="104" t="str">
        <f t="shared" si="1107"/>
        <v/>
      </c>
      <c r="X124" s="105" t="str">
        <f t="shared" si="1108"/>
        <v/>
      </c>
      <c r="Y124" s="106" t="str">
        <f t="shared" si="1109"/>
        <v/>
      </c>
      <c r="AA124" s="3"/>
      <c r="AC124" s="99" t="str">
        <f t="shared" si="1110"/>
        <v/>
      </c>
      <c r="AD124" s="100" t="str">
        <f t="shared" si="1111"/>
        <v/>
      </c>
      <c r="AE124" s="101" t="str">
        <f t="shared" si="1112"/>
        <v/>
      </c>
      <c r="AF124" s="101" t="str">
        <f t="shared" si="1113"/>
        <v/>
      </c>
      <c r="AG124" s="102" t="str">
        <f t="shared" si="1114"/>
        <v/>
      </c>
      <c r="AH124" s="103" t="str">
        <f t="shared" si="1115"/>
        <v/>
      </c>
      <c r="AI124" s="104" t="str">
        <f t="shared" si="1116"/>
        <v/>
      </c>
      <c r="AJ124" s="105" t="str">
        <f t="shared" si="1304"/>
        <v/>
      </c>
      <c r="AK124" s="106" t="str">
        <f t="shared" si="1117"/>
        <v/>
      </c>
      <c r="AM124" s="3"/>
      <c r="AO124" s="99"/>
      <c r="AP124" s="100" t="str">
        <f t="shared" si="1118"/>
        <v/>
      </c>
      <c r="AQ124" s="101" t="str">
        <f>IF(AS124="","",#REF!)</f>
        <v/>
      </c>
      <c r="AR124" s="101" t="str">
        <f t="shared" si="1303"/>
        <v/>
      </c>
      <c r="AS124" s="102" t="str">
        <f t="shared" si="1119"/>
        <v/>
      </c>
      <c r="AT124" s="103" t="str">
        <f t="shared" si="1120"/>
        <v/>
      </c>
      <c r="AU124" s="104" t="str">
        <f t="shared" si="1121"/>
        <v/>
      </c>
      <c r="AV124" s="105" t="str">
        <f t="shared" si="1122"/>
        <v/>
      </c>
      <c r="AW124" s="106" t="str">
        <f t="shared" si="1123"/>
        <v/>
      </c>
      <c r="AY124" s="3"/>
      <c r="BA124" s="99" t="str">
        <f t="shared" si="1124"/>
        <v/>
      </c>
      <c r="BB124" s="100" t="str">
        <f t="shared" si="1125"/>
        <v/>
      </c>
      <c r="BC124" s="101" t="str">
        <f t="shared" si="1126"/>
        <v/>
      </c>
      <c r="BD124" s="101" t="str">
        <f t="shared" si="1127"/>
        <v/>
      </c>
      <c r="BE124" s="102" t="str">
        <f t="shared" si="1128"/>
        <v/>
      </c>
      <c r="BF124" s="103" t="str">
        <f t="shared" si="1129"/>
        <v/>
      </c>
      <c r="BG124" s="104" t="str">
        <f t="shared" si="1130"/>
        <v/>
      </c>
      <c r="BH124" s="105" t="str">
        <f t="shared" si="1131"/>
        <v/>
      </c>
      <c r="BI124" s="106" t="str">
        <f t="shared" si="1132"/>
        <v/>
      </c>
      <c r="BK124" s="3"/>
      <c r="BM124" s="99" t="str">
        <f t="shared" si="1133"/>
        <v/>
      </c>
      <c r="BN124" s="100" t="str">
        <f t="shared" si="1134"/>
        <v/>
      </c>
      <c r="BO124" s="101" t="str">
        <f t="shared" si="1135"/>
        <v/>
      </c>
      <c r="BP124" s="101" t="str">
        <f t="shared" si="1136"/>
        <v/>
      </c>
      <c r="BQ124" s="102" t="str">
        <f t="shared" si="1137"/>
        <v/>
      </c>
      <c r="BR124" s="103" t="str">
        <f t="shared" si="1138"/>
        <v/>
      </c>
      <c r="BS124" s="104" t="str">
        <f t="shared" si="1139"/>
        <v/>
      </c>
      <c r="BT124" s="105" t="str">
        <f t="shared" si="1140"/>
        <v/>
      </c>
      <c r="BU124" s="106" t="str">
        <f t="shared" si="1141"/>
        <v/>
      </c>
      <c r="BW124" s="3"/>
      <c r="BY124" s="99" t="str">
        <f t="shared" si="1142"/>
        <v/>
      </c>
      <c r="BZ124" s="100" t="str">
        <f t="shared" si="1143"/>
        <v/>
      </c>
      <c r="CA124" s="101" t="str">
        <f t="shared" si="1144"/>
        <v/>
      </c>
      <c r="CB124" s="101" t="str">
        <f t="shared" si="1145"/>
        <v/>
      </c>
      <c r="CC124" s="102" t="str">
        <f t="shared" si="1146"/>
        <v/>
      </c>
      <c r="CD124" s="103" t="str">
        <f t="shared" si="1147"/>
        <v/>
      </c>
      <c r="CE124" s="104" t="str">
        <f t="shared" si="1148"/>
        <v/>
      </c>
      <c r="CF124" s="105" t="str">
        <f t="shared" si="1149"/>
        <v/>
      </c>
      <c r="CG124" s="106" t="str">
        <f t="shared" si="1150"/>
        <v/>
      </c>
      <c r="CI124" s="3"/>
      <c r="CK124" s="99" t="str">
        <f t="shared" si="1151"/>
        <v/>
      </c>
      <c r="CL124" s="100" t="str">
        <f t="shared" si="1152"/>
        <v/>
      </c>
      <c r="CM124" s="101" t="str">
        <f t="shared" si="1153"/>
        <v/>
      </c>
      <c r="CN124" s="101" t="str">
        <f t="shared" si="1154"/>
        <v/>
      </c>
      <c r="CO124" s="102" t="str">
        <f t="shared" si="1155"/>
        <v/>
      </c>
      <c r="CP124" s="103" t="str">
        <f t="shared" si="1156"/>
        <v/>
      </c>
      <c r="CQ124" s="104" t="str">
        <f t="shared" si="1157"/>
        <v/>
      </c>
      <c r="CR124" s="105" t="str">
        <f t="shared" si="1158"/>
        <v/>
      </c>
      <c r="CS124" s="106" t="str">
        <f t="shared" si="1159"/>
        <v/>
      </c>
      <c r="CU124" s="3"/>
      <c r="CW124" s="99" t="str">
        <f t="shared" si="1160"/>
        <v/>
      </c>
      <c r="CX124" s="100" t="str">
        <f t="shared" si="1161"/>
        <v/>
      </c>
      <c r="CY124" s="101" t="str">
        <f t="shared" si="1162"/>
        <v/>
      </c>
      <c r="CZ124" s="101" t="str">
        <f t="shared" si="1163"/>
        <v/>
      </c>
      <c r="DA124" s="102" t="str">
        <f t="shared" si="1164"/>
        <v/>
      </c>
      <c r="DB124" s="103" t="str">
        <f t="shared" si="1165"/>
        <v/>
      </c>
      <c r="DC124" s="104" t="str">
        <f t="shared" si="1166"/>
        <v/>
      </c>
      <c r="DD124" s="105" t="str">
        <f t="shared" si="1167"/>
        <v/>
      </c>
      <c r="DE124" s="106" t="str">
        <f t="shared" si="1168"/>
        <v/>
      </c>
      <c r="DG124" s="3"/>
      <c r="DI124" s="99" t="str">
        <f t="shared" si="1169"/>
        <v/>
      </c>
      <c r="DJ124" s="100" t="str">
        <f t="shared" si="1170"/>
        <v/>
      </c>
      <c r="DK124" s="101" t="str">
        <f t="shared" si="1171"/>
        <v/>
      </c>
      <c r="DL124" s="101" t="str">
        <f t="shared" si="1172"/>
        <v/>
      </c>
      <c r="DM124" s="102" t="str">
        <f t="shared" si="1173"/>
        <v/>
      </c>
      <c r="DN124" s="103" t="str">
        <f t="shared" si="1174"/>
        <v/>
      </c>
      <c r="DO124" s="104" t="str">
        <f t="shared" si="1175"/>
        <v/>
      </c>
      <c r="DP124" s="105" t="str">
        <f t="shared" si="1176"/>
        <v/>
      </c>
      <c r="DQ124" s="106" t="str">
        <f t="shared" si="1177"/>
        <v/>
      </c>
      <c r="DS124" s="3"/>
      <c r="DU124" s="99" t="str">
        <f t="shared" si="1178"/>
        <v/>
      </c>
      <c r="DV124" s="100" t="str">
        <f t="shared" si="1179"/>
        <v/>
      </c>
      <c r="DW124" s="101" t="str">
        <f t="shared" si="1180"/>
        <v/>
      </c>
      <c r="DX124" s="101" t="str">
        <f t="shared" si="1181"/>
        <v/>
      </c>
      <c r="DY124" s="102" t="str">
        <f t="shared" si="1182"/>
        <v/>
      </c>
      <c r="DZ124" s="103" t="str">
        <f t="shared" si="1183"/>
        <v/>
      </c>
      <c r="EA124" s="104" t="str">
        <f t="shared" si="1184"/>
        <v/>
      </c>
      <c r="EB124" s="105" t="str">
        <f t="shared" si="1185"/>
        <v/>
      </c>
      <c r="EC124" s="106" t="str">
        <f t="shared" si="1186"/>
        <v/>
      </c>
      <c r="EE124" s="3"/>
      <c r="EG124" s="99" t="str">
        <f t="shared" si="1187"/>
        <v/>
      </c>
      <c r="EH124" s="100" t="str">
        <f t="shared" si="1188"/>
        <v/>
      </c>
      <c r="EI124" s="101" t="str">
        <f t="shared" si="1189"/>
        <v/>
      </c>
      <c r="EJ124" s="101" t="str">
        <f t="shared" si="1190"/>
        <v/>
      </c>
      <c r="EK124" s="102" t="str">
        <f t="shared" si="1191"/>
        <v/>
      </c>
      <c r="EL124" s="103" t="str">
        <f t="shared" si="1192"/>
        <v/>
      </c>
      <c r="EM124" s="104" t="str">
        <f t="shared" si="1193"/>
        <v/>
      </c>
      <c r="EN124" s="105" t="str">
        <f t="shared" si="1194"/>
        <v/>
      </c>
      <c r="EO124" s="106" t="str">
        <f t="shared" si="1195"/>
        <v/>
      </c>
      <c r="EQ124" s="3"/>
      <c r="ES124" s="99" t="str">
        <f t="shared" si="1196"/>
        <v/>
      </c>
      <c r="ET124" s="100" t="str">
        <f t="shared" si="1197"/>
        <v/>
      </c>
      <c r="EU124" s="101" t="str">
        <f t="shared" si="1198"/>
        <v/>
      </c>
      <c r="EV124" s="101" t="str">
        <f t="shared" si="1199"/>
        <v/>
      </c>
      <c r="EW124" s="102" t="str">
        <f t="shared" si="1200"/>
        <v/>
      </c>
      <c r="EX124" s="103" t="str">
        <f t="shared" si="1201"/>
        <v/>
      </c>
      <c r="EY124" s="104" t="str">
        <f t="shared" si="1202"/>
        <v/>
      </c>
      <c r="EZ124" s="105" t="str">
        <f t="shared" si="1203"/>
        <v/>
      </c>
      <c r="FA124" s="106" t="str">
        <f t="shared" si="1204"/>
        <v/>
      </c>
      <c r="FC124" s="3"/>
      <c r="FE124" s="99" t="str">
        <f t="shared" si="1205"/>
        <v/>
      </c>
      <c r="FF124" s="100" t="str">
        <f t="shared" si="1206"/>
        <v/>
      </c>
      <c r="FG124" s="101" t="str">
        <f t="shared" si="1207"/>
        <v/>
      </c>
      <c r="FH124" s="101" t="str">
        <f t="shared" si="1208"/>
        <v/>
      </c>
      <c r="FI124" s="102" t="str">
        <f t="shared" si="1209"/>
        <v/>
      </c>
      <c r="FJ124" s="103" t="str">
        <f t="shared" si="1210"/>
        <v/>
      </c>
      <c r="FK124" s="104" t="str">
        <f t="shared" si="1211"/>
        <v/>
      </c>
      <c r="FL124" s="105" t="str">
        <f t="shared" si="1212"/>
        <v/>
      </c>
      <c r="FM124" s="106" t="str">
        <f t="shared" si="1213"/>
        <v/>
      </c>
      <c r="FO124" s="3"/>
      <c r="FQ124" s="99" t="str">
        <f>IF(FU124="","",#REF!)</f>
        <v/>
      </c>
      <c r="FR124" s="100" t="str">
        <f t="shared" si="1214"/>
        <v/>
      </c>
      <c r="FS124" s="101" t="str">
        <f t="shared" si="1215"/>
        <v/>
      </c>
      <c r="FT124" s="101" t="str">
        <f t="shared" si="1216"/>
        <v/>
      </c>
      <c r="FU124" s="102" t="str">
        <f t="shared" si="1217"/>
        <v/>
      </c>
      <c r="FV124" s="103" t="str">
        <f t="shared" si="1218"/>
        <v/>
      </c>
      <c r="FW124" s="104" t="str">
        <f t="shared" si="1219"/>
        <v/>
      </c>
      <c r="FX124" s="105" t="str">
        <f t="shared" si="1220"/>
        <v/>
      </c>
      <c r="FY124" s="106" t="str">
        <f t="shared" si="1221"/>
        <v/>
      </c>
      <c r="GA124" s="3"/>
      <c r="GC124" s="99" t="str">
        <f t="shared" si="1222"/>
        <v/>
      </c>
      <c r="GD124" s="100" t="str">
        <f t="shared" si="1223"/>
        <v/>
      </c>
      <c r="GE124" s="101" t="str">
        <f t="shared" si="1224"/>
        <v/>
      </c>
      <c r="GF124" s="101" t="str">
        <f t="shared" si="1225"/>
        <v/>
      </c>
      <c r="GG124" s="102" t="str">
        <f t="shared" si="1226"/>
        <v/>
      </c>
      <c r="GH124" s="103" t="str">
        <f t="shared" si="1227"/>
        <v/>
      </c>
      <c r="GI124" s="104" t="str">
        <f t="shared" si="1228"/>
        <v/>
      </c>
      <c r="GJ124" s="105" t="str">
        <f t="shared" si="1229"/>
        <v/>
      </c>
      <c r="GK124" s="106" t="str">
        <f t="shared" si="1230"/>
        <v/>
      </c>
      <c r="GM124" s="3"/>
      <c r="GO124" s="99" t="str">
        <f t="shared" si="1231"/>
        <v/>
      </c>
      <c r="GP124" s="100" t="str">
        <f t="shared" si="1232"/>
        <v/>
      </c>
      <c r="GQ124" s="101" t="str">
        <f t="shared" si="1233"/>
        <v/>
      </c>
      <c r="GR124" s="101" t="str">
        <f t="shared" si="1234"/>
        <v/>
      </c>
      <c r="GS124" s="102" t="str">
        <f t="shared" si="1235"/>
        <v/>
      </c>
      <c r="GT124" s="103" t="str">
        <f t="shared" si="1236"/>
        <v/>
      </c>
      <c r="GU124" s="104" t="str">
        <f t="shared" si="1237"/>
        <v/>
      </c>
      <c r="GV124" s="105" t="str">
        <f t="shared" si="1238"/>
        <v/>
      </c>
      <c r="GW124" s="106" t="str">
        <f t="shared" si="1239"/>
        <v/>
      </c>
      <c r="GY124" s="3"/>
      <c r="HA124" s="99" t="str">
        <f t="shared" si="1240"/>
        <v/>
      </c>
      <c r="HB124" s="100" t="str">
        <f t="shared" si="1241"/>
        <v/>
      </c>
      <c r="HC124" s="101" t="str">
        <f t="shared" si="1242"/>
        <v/>
      </c>
      <c r="HD124" s="101" t="str">
        <f t="shared" si="1243"/>
        <v/>
      </c>
      <c r="HE124" s="102" t="str">
        <f t="shared" si="1244"/>
        <v/>
      </c>
      <c r="HF124" s="103" t="str">
        <f t="shared" si="1245"/>
        <v/>
      </c>
      <c r="HG124" s="104" t="str">
        <f t="shared" si="1246"/>
        <v/>
      </c>
      <c r="HH124" s="105" t="str">
        <f t="shared" si="1247"/>
        <v/>
      </c>
      <c r="HI124" s="106" t="str">
        <f t="shared" si="1248"/>
        <v/>
      </c>
      <c r="HK124" s="3"/>
      <c r="HM124" s="99" t="str">
        <f t="shared" si="1249"/>
        <v/>
      </c>
      <c r="HN124" s="100" t="str">
        <f t="shared" si="1250"/>
        <v/>
      </c>
      <c r="HO124" s="101" t="str">
        <f t="shared" si="1251"/>
        <v/>
      </c>
      <c r="HP124" s="101" t="str">
        <f t="shared" si="1252"/>
        <v/>
      </c>
      <c r="HQ124" s="102" t="str">
        <f t="shared" si="1253"/>
        <v/>
      </c>
      <c r="HR124" s="103" t="str">
        <f t="shared" si="1254"/>
        <v/>
      </c>
      <c r="HS124" s="104" t="str">
        <f t="shared" si="1255"/>
        <v/>
      </c>
      <c r="HT124" s="105" t="str">
        <f t="shared" si="1256"/>
        <v/>
      </c>
      <c r="HU124" s="106" t="str">
        <f t="shared" si="1257"/>
        <v/>
      </c>
      <c r="HW124" s="3"/>
      <c r="HY124" s="99" t="str">
        <f t="shared" si="1258"/>
        <v/>
      </c>
      <c r="HZ124" s="100" t="str">
        <f t="shared" si="1259"/>
        <v/>
      </c>
      <c r="IA124" s="101" t="str">
        <f t="shared" si="1260"/>
        <v/>
      </c>
      <c r="IB124" s="101" t="str">
        <f t="shared" si="1261"/>
        <v/>
      </c>
      <c r="IC124" s="102" t="str">
        <f t="shared" si="1262"/>
        <v/>
      </c>
      <c r="ID124" s="103" t="str">
        <f t="shared" si="1263"/>
        <v/>
      </c>
      <c r="IE124" s="104" t="str">
        <f t="shared" si="1264"/>
        <v/>
      </c>
      <c r="IF124" s="105" t="str">
        <f t="shared" si="1265"/>
        <v/>
      </c>
      <c r="IG124" s="106" t="str">
        <f t="shared" si="1266"/>
        <v/>
      </c>
      <c r="II124" s="3"/>
      <c r="IK124" s="99" t="str">
        <f t="shared" si="1267"/>
        <v/>
      </c>
      <c r="IL124" s="100" t="str">
        <f t="shared" si="1268"/>
        <v/>
      </c>
      <c r="IM124" s="101" t="str">
        <f t="shared" si="1269"/>
        <v/>
      </c>
      <c r="IN124" s="101" t="str">
        <f t="shared" si="1270"/>
        <v/>
      </c>
      <c r="IO124" s="102" t="str">
        <f t="shared" si="1271"/>
        <v/>
      </c>
      <c r="IP124" s="103" t="str">
        <f t="shared" si="1272"/>
        <v/>
      </c>
      <c r="IQ124" s="104" t="str">
        <f t="shared" si="1273"/>
        <v/>
      </c>
      <c r="IR124" s="105" t="str">
        <f t="shared" si="1274"/>
        <v/>
      </c>
      <c r="IS124" s="106" t="str">
        <f t="shared" si="1275"/>
        <v/>
      </c>
      <c r="IU124" s="3"/>
      <c r="IW124" s="99" t="str">
        <f t="shared" si="1276"/>
        <v/>
      </c>
      <c r="IX124" s="100" t="str">
        <f t="shared" si="1277"/>
        <v/>
      </c>
      <c r="IY124" s="101" t="str">
        <f t="shared" si="1278"/>
        <v/>
      </c>
      <c r="IZ124" s="101" t="str">
        <f t="shared" si="1279"/>
        <v/>
      </c>
      <c r="JA124" s="102" t="str">
        <f t="shared" si="1280"/>
        <v/>
      </c>
      <c r="JB124" s="103" t="str">
        <f t="shared" si="1281"/>
        <v/>
      </c>
      <c r="JC124" s="104" t="str">
        <f t="shared" si="1282"/>
        <v/>
      </c>
      <c r="JD124" s="105" t="str">
        <f t="shared" si="1283"/>
        <v/>
      </c>
      <c r="JE124" s="106" t="str">
        <f t="shared" si="1284"/>
        <v/>
      </c>
      <c r="JG124" s="3"/>
      <c r="JI124" s="99" t="str">
        <f t="shared" si="1285"/>
        <v/>
      </c>
      <c r="JJ124" s="100" t="str">
        <f t="shared" si="1286"/>
        <v/>
      </c>
      <c r="JK124" s="101" t="str">
        <f t="shared" si="1287"/>
        <v/>
      </c>
      <c r="JL124" s="101" t="str">
        <f t="shared" si="1288"/>
        <v/>
      </c>
      <c r="JM124" s="102" t="str">
        <f t="shared" si="1289"/>
        <v/>
      </c>
      <c r="JN124" s="103" t="str">
        <f t="shared" si="1290"/>
        <v/>
      </c>
      <c r="JO124" s="104" t="str">
        <f t="shared" si="1291"/>
        <v/>
      </c>
      <c r="JP124" s="105" t="str">
        <f t="shared" si="1292"/>
        <v/>
      </c>
      <c r="JQ124" s="106" t="str">
        <f t="shared" si="1293"/>
        <v/>
      </c>
      <c r="JS124" s="3"/>
      <c r="JU124" s="99" t="str">
        <f t="shared" si="1294"/>
        <v/>
      </c>
      <c r="JV124" s="100" t="str">
        <f t="shared" si="1295"/>
        <v/>
      </c>
      <c r="JW124" s="101" t="str">
        <f t="shared" si="1296"/>
        <v/>
      </c>
      <c r="JX124" s="101" t="str">
        <f t="shared" si="1297"/>
        <v/>
      </c>
      <c r="JY124" s="102" t="str">
        <f t="shared" si="1298"/>
        <v/>
      </c>
      <c r="JZ124" s="103" t="str">
        <f t="shared" si="1299"/>
        <v/>
      </c>
      <c r="KA124" s="104" t="str">
        <f t="shared" si="1300"/>
        <v/>
      </c>
      <c r="KB124" s="105" t="str">
        <f t="shared" si="1301"/>
        <v/>
      </c>
      <c r="KC124" s="106" t="str">
        <f t="shared" si="1302"/>
        <v/>
      </c>
      <c r="KE124" s="3"/>
    </row>
    <row r="125" spans="1:291" ht="13.5" customHeight="1" x14ac:dyDescent="0.25">
      <c r="A125" s="16"/>
      <c r="E125" s="99" t="str">
        <f t="shared" si="1092"/>
        <v/>
      </c>
      <c r="F125" s="100" t="str">
        <f t="shared" si="1093"/>
        <v/>
      </c>
      <c r="G125" s="101" t="str">
        <f t="shared" si="1094"/>
        <v/>
      </c>
      <c r="H125" s="101" t="str">
        <f t="shared" si="1095"/>
        <v/>
      </c>
      <c r="I125" s="102" t="str">
        <f t="shared" si="1096"/>
        <v/>
      </c>
      <c r="J125" s="103" t="str">
        <f t="shared" si="1097"/>
        <v/>
      </c>
      <c r="K125" s="104" t="str">
        <f t="shared" si="1098"/>
        <v/>
      </c>
      <c r="L125" s="105" t="str">
        <f t="shared" si="1099"/>
        <v/>
      </c>
      <c r="M125" s="106" t="str">
        <f t="shared" si="1100"/>
        <v/>
      </c>
      <c r="O125" s="3"/>
      <c r="Q125" s="99" t="str">
        <f t="shared" si="1101"/>
        <v/>
      </c>
      <c r="R125" s="100" t="str">
        <f t="shared" si="1102"/>
        <v/>
      </c>
      <c r="S125" s="101" t="str">
        <f t="shared" si="1103"/>
        <v/>
      </c>
      <c r="T125" s="101" t="str">
        <f t="shared" si="1104"/>
        <v/>
      </c>
      <c r="U125" s="102" t="str">
        <f t="shared" si="1105"/>
        <v/>
      </c>
      <c r="V125" s="103" t="str">
        <f t="shared" si="1106"/>
        <v/>
      </c>
      <c r="W125" s="104" t="str">
        <f t="shared" si="1107"/>
        <v/>
      </c>
      <c r="X125" s="105" t="str">
        <f t="shared" si="1108"/>
        <v/>
      </c>
      <c r="Y125" s="106" t="str">
        <f t="shared" si="1109"/>
        <v/>
      </c>
      <c r="AA125" s="3"/>
      <c r="AC125" s="99" t="str">
        <f t="shared" si="1110"/>
        <v/>
      </c>
      <c r="AD125" s="100" t="str">
        <f t="shared" si="1111"/>
        <v/>
      </c>
      <c r="AE125" s="101" t="str">
        <f t="shared" si="1112"/>
        <v/>
      </c>
      <c r="AF125" s="101" t="str">
        <f t="shared" si="1113"/>
        <v/>
      </c>
      <c r="AG125" s="102" t="str">
        <f t="shared" si="1114"/>
        <v/>
      </c>
      <c r="AH125" s="103" t="str">
        <f t="shared" si="1115"/>
        <v/>
      </c>
      <c r="AI125" s="104" t="str">
        <f t="shared" si="1116"/>
        <v/>
      </c>
      <c r="AJ125" s="105" t="str">
        <f t="shared" si="1304"/>
        <v/>
      </c>
      <c r="AK125" s="106" t="str">
        <f t="shared" si="1117"/>
        <v/>
      </c>
      <c r="AM125" s="3"/>
      <c r="AO125" s="99"/>
      <c r="AP125" s="100" t="str">
        <f t="shared" si="1118"/>
        <v/>
      </c>
      <c r="AQ125" s="101" t="str">
        <f>IF(AS125="","",#REF!)</f>
        <v/>
      </c>
      <c r="AR125" s="101" t="str">
        <f t="shared" si="1303"/>
        <v/>
      </c>
      <c r="AS125" s="102" t="str">
        <f t="shared" si="1119"/>
        <v/>
      </c>
      <c r="AT125" s="103" t="str">
        <f t="shared" si="1120"/>
        <v/>
      </c>
      <c r="AU125" s="104" t="str">
        <f t="shared" si="1121"/>
        <v/>
      </c>
      <c r="AV125" s="105" t="str">
        <f t="shared" si="1122"/>
        <v/>
      </c>
      <c r="AW125" s="106" t="str">
        <f t="shared" si="1123"/>
        <v/>
      </c>
      <c r="AY125" s="3"/>
      <c r="BA125" s="99" t="str">
        <f t="shared" si="1124"/>
        <v/>
      </c>
      <c r="BB125" s="100" t="str">
        <f t="shared" si="1125"/>
        <v/>
      </c>
      <c r="BC125" s="101" t="str">
        <f t="shared" si="1126"/>
        <v/>
      </c>
      <c r="BD125" s="101" t="str">
        <f t="shared" si="1127"/>
        <v/>
      </c>
      <c r="BE125" s="102" t="str">
        <f t="shared" si="1128"/>
        <v/>
      </c>
      <c r="BF125" s="103" t="str">
        <f t="shared" si="1129"/>
        <v/>
      </c>
      <c r="BG125" s="104" t="str">
        <f t="shared" si="1130"/>
        <v/>
      </c>
      <c r="BH125" s="105" t="str">
        <f t="shared" si="1131"/>
        <v/>
      </c>
      <c r="BI125" s="106" t="str">
        <f t="shared" si="1132"/>
        <v/>
      </c>
      <c r="BK125" s="3"/>
      <c r="BM125" s="99" t="str">
        <f t="shared" si="1133"/>
        <v/>
      </c>
      <c r="BN125" s="100" t="str">
        <f t="shared" si="1134"/>
        <v/>
      </c>
      <c r="BO125" s="101" t="str">
        <f t="shared" si="1135"/>
        <v/>
      </c>
      <c r="BP125" s="101" t="str">
        <f t="shared" si="1136"/>
        <v/>
      </c>
      <c r="BQ125" s="102" t="str">
        <f t="shared" si="1137"/>
        <v/>
      </c>
      <c r="BR125" s="103" t="str">
        <f t="shared" si="1138"/>
        <v/>
      </c>
      <c r="BS125" s="104" t="str">
        <f t="shared" si="1139"/>
        <v/>
      </c>
      <c r="BT125" s="105" t="str">
        <f t="shared" si="1140"/>
        <v/>
      </c>
      <c r="BU125" s="106" t="str">
        <f t="shared" si="1141"/>
        <v/>
      </c>
      <c r="BW125" s="3"/>
      <c r="BY125" s="99" t="str">
        <f t="shared" si="1142"/>
        <v/>
      </c>
      <c r="BZ125" s="100" t="str">
        <f t="shared" si="1143"/>
        <v/>
      </c>
      <c r="CA125" s="101" t="str">
        <f t="shared" si="1144"/>
        <v/>
      </c>
      <c r="CB125" s="101" t="str">
        <f t="shared" si="1145"/>
        <v/>
      </c>
      <c r="CC125" s="102" t="str">
        <f t="shared" si="1146"/>
        <v/>
      </c>
      <c r="CD125" s="103" t="str">
        <f t="shared" si="1147"/>
        <v/>
      </c>
      <c r="CE125" s="104" t="str">
        <f t="shared" si="1148"/>
        <v/>
      </c>
      <c r="CF125" s="105" t="str">
        <f t="shared" si="1149"/>
        <v/>
      </c>
      <c r="CG125" s="106" t="str">
        <f t="shared" si="1150"/>
        <v/>
      </c>
      <c r="CI125" s="3"/>
      <c r="CK125" s="99" t="str">
        <f t="shared" si="1151"/>
        <v/>
      </c>
      <c r="CL125" s="100" t="str">
        <f t="shared" si="1152"/>
        <v/>
      </c>
      <c r="CM125" s="101" t="str">
        <f t="shared" si="1153"/>
        <v/>
      </c>
      <c r="CN125" s="101" t="str">
        <f t="shared" si="1154"/>
        <v/>
      </c>
      <c r="CO125" s="102" t="str">
        <f t="shared" si="1155"/>
        <v/>
      </c>
      <c r="CP125" s="103" t="str">
        <f t="shared" si="1156"/>
        <v/>
      </c>
      <c r="CQ125" s="104" t="str">
        <f t="shared" si="1157"/>
        <v/>
      </c>
      <c r="CR125" s="105" t="str">
        <f t="shared" si="1158"/>
        <v/>
      </c>
      <c r="CS125" s="106" t="str">
        <f t="shared" si="1159"/>
        <v/>
      </c>
      <c r="CU125" s="3"/>
      <c r="CW125" s="99" t="str">
        <f t="shared" si="1160"/>
        <v/>
      </c>
      <c r="CX125" s="100" t="str">
        <f t="shared" si="1161"/>
        <v/>
      </c>
      <c r="CY125" s="101" t="str">
        <f t="shared" si="1162"/>
        <v/>
      </c>
      <c r="CZ125" s="101" t="str">
        <f t="shared" si="1163"/>
        <v/>
      </c>
      <c r="DA125" s="102" t="str">
        <f t="shared" si="1164"/>
        <v/>
      </c>
      <c r="DB125" s="103" t="str">
        <f t="shared" si="1165"/>
        <v/>
      </c>
      <c r="DC125" s="104" t="str">
        <f t="shared" si="1166"/>
        <v/>
      </c>
      <c r="DD125" s="105" t="str">
        <f t="shared" si="1167"/>
        <v/>
      </c>
      <c r="DE125" s="106" t="str">
        <f t="shared" si="1168"/>
        <v/>
      </c>
      <c r="DG125" s="3"/>
      <c r="DI125" s="99" t="str">
        <f t="shared" si="1169"/>
        <v/>
      </c>
      <c r="DJ125" s="100" t="str">
        <f t="shared" si="1170"/>
        <v/>
      </c>
      <c r="DK125" s="101" t="str">
        <f t="shared" si="1171"/>
        <v/>
      </c>
      <c r="DL125" s="101" t="str">
        <f t="shared" si="1172"/>
        <v/>
      </c>
      <c r="DM125" s="102" t="str">
        <f t="shared" si="1173"/>
        <v/>
      </c>
      <c r="DN125" s="103" t="str">
        <f t="shared" si="1174"/>
        <v/>
      </c>
      <c r="DO125" s="104" t="str">
        <f t="shared" si="1175"/>
        <v/>
      </c>
      <c r="DP125" s="105" t="str">
        <f t="shared" si="1176"/>
        <v/>
      </c>
      <c r="DQ125" s="106" t="str">
        <f t="shared" si="1177"/>
        <v/>
      </c>
      <c r="DS125" s="3"/>
      <c r="DU125" s="99" t="str">
        <f t="shared" si="1178"/>
        <v/>
      </c>
      <c r="DV125" s="100" t="str">
        <f t="shared" si="1179"/>
        <v/>
      </c>
      <c r="DW125" s="101" t="str">
        <f t="shared" si="1180"/>
        <v/>
      </c>
      <c r="DX125" s="101" t="str">
        <f t="shared" si="1181"/>
        <v/>
      </c>
      <c r="DY125" s="102" t="str">
        <f t="shared" si="1182"/>
        <v/>
      </c>
      <c r="DZ125" s="103" t="str">
        <f t="shared" si="1183"/>
        <v/>
      </c>
      <c r="EA125" s="104" t="str">
        <f t="shared" si="1184"/>
        <v/>
      </c>
      <c r="EB125" s="105" t="str">
        <f t="shared" si="1185"/>
        <v/>
      </c>
      <c r="EC125" s="106" t="str">
        <f t="shared" si="1186"/>
        <v/>
      </c>
      <c r="EE125" s="3"/>
      <c r="EG125" s="99" t="str">
        <f t="shared" si="1187"/>
        <v/>
      </c>
      <c r="EH125" s="100" t="str">
        <f t="shared" si="1188"/>
        <v/>
      </c>
      <c r="EI125" s="101" t="str">
        <f t="shared" si="1189"/>
        <v/>
      </c>
      <c r="EJ125" s="101" t="str">
        <f t="shared" si="1190"/>
        <v/>
      </c>
      <c r="EK125" s="102" t="str">
        <f t="shared" si="1191"/>
        <v/>
      </c>
      <c r="EL125" s="103" t="str">
        <f t="shared" si="1192"/>
        <v/>
      </c>
      <c r="EM125" s="104" t="str">
        <f t="shared" si="1193"/>
        <v/>
      </c>
      <c r="EN125" s="105" t="str">
        <f t="shared" si="1194"/>
        <v/>
      </c>
      <c r="EO125" s="106" t="str">
        <f t="shared" si="1195"/>
        <v/>
      </c>
      <c r="EQ125" s="3"/>
      <c r="ES125" s="99" t="str">
        <f t="shared" si="1196"/>
        <v/>
      </c>
      <c r="ET125" s="100" t="str">
        <f t="shared" si="1197"/>
        <v/>
      </c>
      <c r="EU125" s="101" t="str">
        <f t="shared" si="1198"/>
        <v/>
      </c>
      <c r="EV125" s="101" t="str">
        <f t="shared" si="1199"/>
        <v/>
      </c>
      <c r="EW125" s="102" t="str">
        <f t="shared" si="1200"/>
        <v/>
      </c>
      <c r="EX125" s="103" t="str">
        <f t="shared" si="1201"/>
        <v/>
      </c>
      <c r="EY125" s="104" t="str">
        <f t="shared" si="1202"/>
        <v/>
      </c>
      <c r="EZ125" s="105" t="str">
        <f t="shared" si="1203"/>
        <v/>
      </c>
      <c r="FA125" s="106" t="str">
        <f t="shared" si="1204"/>
        <v/>
      </c>
      <c r="FC125" s="3"/>
      <c r="FE125" s="99" t="str">
        <f t="shared" si="1205"/>
        <v/>
      </c>
      <c r="FF125" s="100" t="str">
        <f t="shared" si="1206"/>
        <v/>
      </c>
      <c r="FG125" s="101" t="str">
        <f t="shared" si="1207"/>
        <v/>
      </c>
      <c r="FH125" s="101" t="str">
        <f t="shared" si="1208"/>
        <v/>
      </c>
      <c r="FI125" s="102" t="str">
        <f t="shared" si="1209"/>
        <v/>
      </c>
      <c r="FJ125" s="103" t="str">
        <f t="shared" si="1210"/>
        <v/>
      </c>
      <c r="FK125" s="104" t="str">
        <f t="shared" si="1211"/>
        <v/>
      </c>
      <c r="FL125" s="105" t="str">
        <f t="shared" si="1212"/>
        <v/>
      </c>
      <c r="FM125" s="106" t="str">
        <f t="shared" si="1213"/>
        <v/>
      </c>
      <c r="FO125" s="3"/>
      <c r="FQ125" s="99" t="str">
        <f>IF(FU125="","",#REF!)</f>
        <v/>
      </c>
      <c r="FR125" s="100" t="str">
        <f t="shared" si="1214"/>
        <v/>
      </c>
      <c r="FS125" s="101" t="str">
        <f t="shared" si="1215"/>
        <v/>
      </c>
      <c r="FT125" s="101" t="str">
        <f t="shared" si="1216"/>
        <v/>
      </c>
      <c r="FU125" s="102" t="str">
        <f t="shared" si="1217"/>
        <v/>
      </c>
      <c r="FV125" s="103" t="str">
        <f t="shared" si="1218"/>
        <v/>
      </c>
      <c r="FW125" s="104" t="str">
        <f t="shared" si="1219"/>
        <v/>
      </c>
      <c r="FX125" s="105" t="str">
        <f t="shared" si="1220"/>
        <v/>
      </c>
      <c r="FY125" s="106" t="str">
        <f t="shared" si="1221"/>
        <v/>
      </c>
      <c r="GA125" s="3"/>
      <c r="GC125" s="99" t="str">
        <f t="shared" si="1222"/>
        <v/>
      </c>
      <c r="GD125" s="100" t="str">
        <f t="shared" si="1223"/>
        <v/>
      </c>
      <c r="GE125" s="101" t="str">
        <f t="shared" si="1224"/>
        <v/>
      </c>
      <c r="GF125" s="101" t="str">
        <f t="shared" si="1225"/>
        <v/>
      </c>
      <c r="GG125" s="102" t="str">
        <f t="shared" si="1226"/>
        <v/>
      </c>
      <c r="GH125" s="103" t="str">
        <f t="shared" si="1227"/>
        <v/>
      </c>
      <c r="GI125" s="104" t="str">
        <f t="shared" si="1228"/>
        <v/>
      </c>
      <c r="GJ125" s="105" t="str">
        <f t="shared" si="1229"/>
        <v/>
      </c>
      <c r="GK125" s="106" t="str">
        <f t="shared" si="1230"/>
        <v/>
      </c>
      <c r="GM125" s="3"/>
      <c r="GO125" s="99" t="str">
        <f t="shared" si="1231"/>
        <v/>
      </c>
      <c r="GP125" s="100" t="str">
        <f t="shared" si="1232"/>
        <v/>
      </c>
      <c r="GQ125" s="101" t="str">
        <f t="shared" si="1233"/>
        <v/>
      </c>
      <c r="GR125" s="101" t="str">
        <f t="shared" si="1234"/>
        <v/>
      </c>
      <c r="GS125" s="102" t="str">
        <f t="shared" si="1235"/>
        <v/>
      </c>
      <c r="GT125" s="103" t="str">
        <f t="shared" si="1236"/>
        <v/>
      </c>
      <c r="GU125" s="104" t="str">
        <f t="shared" si="1237"/>
        <v/>
      </c>
      <c r="GV125" s="105" t="str">
        <f t="shared" si="1238"/>
        <v/>
      </c>
      <c r="GW125" s="106" t="str">
        <f t="shared" si="1239"/>
        <v/>
      </c>
      <c r="GY125" s="3"/>
      <c r="HA125" s="99" t="str">
        <f t="shared" si="1240"/>
        <v/>
      </c>
      <c r="HB125" s="100" t="str">
        <f t="shared" si="1241"/>
        <v/>
      </c>
      <c r="HC125" s="101" t="str">
        <f t="shared" si="1242"/>
        <v/>
      </c>
      <c r="HD125" s="101" t="str">
        <f t="shared" si="1243"/>
        <v/>
      </c>
      <c r="HE125" s="102" t="str">
        <f t="shared" si="1244"/>
        <v/>
      </c>
      <c r="HF125" s="103" t="str">
        <f t="shared" si="1245"/>
        <v/>
      </c>
      <c r="HG125" s="104" t="str">
        <f t="shared" si="1246"/>
        <v/>
      </c>
      <c r="HH125" s="105" t="str">
        <f t="shared" si="1247"/>
        <v/>
      </c>
      <c r="HI125" s="106" t="str">
        <f t="shared" si="1248"/>
        <v/>
      </c>
      <c r="HK125" s="3"/>
      <c r="HM125" s="99" t="str">
        <f t="shared" si="1249"/>
        <v/>
      </c>
      <c r="HN125" s="100" t="str">
        <f t="shared" si="1250"/>
        <v/>
      </c>
      <c r="HO125" s="101" t="str">
        <f t="shared" si="1251"/>
        <v/>
      </c>
      <c r="HP125" s="101" t="str">
        <f t="shared" si="1252"/>
        <v/>
      </c>
      <c r="HQ125" s="102" t="str">
        <f t="shared" si="1253"/>
        <v/>
      </c>
      <c r="HR125" s="103" t="str">
        <f t="shared" si="1254"/>
        <v/>
      </c>
      <c r="HS125" s="104" t="str">
        <f t="shared" si="1255"/>
        <v/>
      </c>
      <c r="HT125" s="105" t="str">
        <f t="shared" si="1256"/>
        <v/>
      </c>
      <c r="HU125" s="106" t="str">
        <f t="shared" si="1257"/>
        <v/>
      </c>
      <c r="HW125" s="3"/>
      <c r="HY125" s="99" t="str">
        <f t="shared" si="1258"/>
        <v/>
      </c>
      <c r="HZ125" s="100" t="str">
        <f t="shared" si="1259"/>
        <v/>
      </c>
      <c r="IA125" s="101" t="str">
        <f t="shared" si="1260"/>
        <v/>
      </c>
      <c r="IB125" s="101" t="str">
        <f t="shared" si="1261"/>
        <v/>
      </c>
      <c r="IC125" s="102" t="str">
        <f t="shared" si="1262"/>
        <v/>
      </c>
      <c r="ID125" s="103" t="str">
        <f t="shared" si="1263"/>
        <v/>
      </c>
      <c r="IE125" s="104" t="str">
        <f t="shared" si="1264"/>
        <v/>
      </c>
      <c r="IF125" s="105" t="str">
        <f t="shared" si="1265"/>
        <v/>
      </c>
      <c r="IG125" s="106" t="str">
        <f t="shared" si="1266"/>
        <v/>
      </c>
      <c r="II125" s="3"/>
      <c r="IK125" s="99" t="str">
        <f t="shared" si="1267"/>
        <v/>
      </c>
      <c r="IL125" s="100" t="str">
        <f t="shared" si="1268"/>
        <v/>
      </c>
      <c r="IM125" s="101" t="str">
        <f t="shared" si="1269"/>
        <v/>
      </c>
      <c r="IN125" s="101" t="str">
        <f t="shared" si="1270"/>
        <v/>
      </c>
      <c r="IO125" s="102" t="str">
        <f t="shared" si="1271"/>
        <v/>
      </c>
      <c r="IP125" s="103" t="str">
        <f t="shared" si="1272"/>
        <v/>
      </c>
      <c r="IQ125" s="104" t="str">
        <f t="shared" si="1273"/>
        <v/>
      </c>
      <c r="IR125" s="105" t="str">
        <f t="shared" si="1274"/>
        <v/>
      </c>
      <c r="IS125" s="106" t="str">
        <f t="shared" si="1275"/>
        <v/>
      </c>
      <c r="IU125" s="3"/>
      <c r="IW125" s="99" t="str">
        <f t="shared" si="1276"/>
        <v/>
      </c>
      <c r="IX125" s="100" t="str">
        <f t="shared" si="1277"/>
        <v/>
      </c>
      <c r="IY125" s="101" t="str">
        <f t="shared" si="1278"/>
        <v/>
      </c>
      <c r="IZ125" s="101" t="str">
        <f t="shared" si="1279"/>
        <v/>
      </c>
      <c r="JA125" s="102" t="str">
        <f t="shared" si="1280"/>
        <v/>
      </c>
      <c r="JB125" s="103" t="str">
        <f t="shared" si="1281"/>
        <v/>
      </c>
      <c r="JC125" s="104" t="str">
        <f t="shared" si="1282"/>
        <v/>
      </c>
      <c r="JD125" s="105" t="str">
        <f t="shared" si="1283"/>
        <v/>
      </c>
      <c r="JE125" s="106" t="str">
        <f t="shared" si="1284"/>
        <v/>
      </c>
      <c r="JG125" s="3"/>
      <c r="JI125" s="99" t="str">
        <f t="shared" si="1285"/>
        <v/>
      </c>
      <c r="JJ125" s="100" t="str">
        <f t="shared" si="1286"/>
        <v/>
      </c>
      <c r="JK125" s="101" t="str">
        <f t="shared" si="1287"/>
        <v/>
      </c>
      <c r="JL125" s="101" t="str">
        <f t="shared" si="1288"/>
        <v/>
      </c>
      <c r="JM125" s="102" t="str">
        <f t="shared" si="1289"/>
        <v/>
      </c>
      <c r="JN125" s="103" t="str">
        <f t="shared" si="1290"/>
        <v/>
      </c>
      <c r="JO125" s="104" t="str">
        <f t="shared" si="1291"/>
        <v/>
      </c>
      <c r="JP125" s="105" t="str">
        <f t="shared" si="1292"/>
        <v/>
      </c>
      <c r="JQ125" s="106" t="str">
        <f t="shared" si="1293"/>
        <v/>
      </c>
      <c r="JS125" s="3"/>
      <c r="JU125" s="99" t="str">
        <f t="shared" si="1294"/>
        <v/>
      </c>
      <c r="JV125" s="100" t="str">
        <f t="shared" si="1295"/>
        <v/>
      </c>
      <c r="JW125" s="101" t="str">
        <f t="shared" si="1296"/>
        <v/>
      </c>
      <c r="JX125" s="101" t="str">
        <f t="shared" si="1297"/>
        <v/>
      </c>
      <c r="JY125" s="102" t="str">
        <f t="shared" si="1298"/>
        <v/>
      </c>
      <c r="JZ125" s="103" t="str">
        <f t="shared" si="1299"/>
        <v/>
      </c>
      <c r="KA125" s="104" t="str">
        <f t="shared" si="1300"/>
        <v/>
      </c>
      <c r="KB125" s="105" t="str">
        <f t="shared" si="1301"/>
        <v/>
      </c>
      <c r="KC125" s="106" t="str">
        <f t="shared" si="1302"/>
        <v/>
      </c>
      <c r="KE125" s="3"/>
    </row>
    <row r="126" spans="1:291" ht="13.5" customHeight="1" x14ac:dyDescent="0.25">
      <c r="A126" s="16"/>
      <c r="E126" s="99" t="str">
        <f t="shared" si="1092"/>
        <v/>
      </c>
      <c r="F126" s="100" t="str">
        <f t="shared" si="1093"/>
        <v/>
      </c>
      <c r="G126" s="101" t="str">
        <f t="shared" si="1094"/>
        <v/>
      </c>
      <c r="H126" s="101" t="str">
        <f t="shared" si="1095"/>
        <v/>
      </c>
      <c r="I126" s="102" t="str">
        <f t="shared" si="1096"/>
        <v/>
      </c>
      <c r="J126" s="103" t="str">
        <f t="shared" si="1097"/>
        <v/>
      </c>
      <c r="K126" s="104" t="str">
        <f t="shared" si="1098"/>
        <v/>
      </c>
      <c r="L126" s="105" t="str">
        <f t="shared" si="1099"/>
        <v/>
      </c>
      <c r="M126" s="106" t="str">
        <f t="shared" si="1100"/>
        <v/>
      </c>
      <c r="O126" s="3"/>
      <c r="Q126" s="99" t="str">
        <f t="shared" si="1101"/>
        <v/>
      </c>
      <c r="R126" s="100" t="str">
        <f t="shared" si="1102"/>
        <v/>
      </c>
      <c r="S126" s="101" t="str">
        <f t="shared" si="1103"/>
        <v/>
      </c>
      <c r="T126" s="101" t="str">
        <f t="shared" si="1104"/>
        <v/>
      </c>
      <c r="U126" s="102" t="str">
        <f t="shared" si="1105"/>
        <v/>
      </c>
      <c r="V126" s="103" t="str">
        <f t="shared" si="1106"/>
        <v/>
      </c>
      <c r="W126" s="104" t="str">
        <f t="shared" si="1107"/>
        <v/>
      </c>
      <c r="X126" s="105" t="str">
        <f t="shared" si="1108"/>
        <v/>
      </c>
      <c r="Y126" s="106" t="str">
        <f t="shared" si="1109"/>
        <v/>
      </c>
      <c r="AA126" s="3"/>
      <c r="AC126" s="99" t="str">
        <f t="shared" si="1110"/>
        <v/>
      </c>
      <c r="AD126" s="100" t="str">
        <f t="shared" si="1111"/>
        <v/>
      </c>
      <c r="AE126" s="101" t="str">
        <f t="shared" si="1112"/>
        <v/>
      </c>
      <c r="AF126" s="101" t="str">
        <f t="shared" si="1113"/>
        <v/>
      </c>
      <c r="AG126" s="102" t="str">
        <f t="shared" si="1114"/>
        <v/>
      </c>
      <c r="AH126" s="103" t="str">
        <f t="shared" si="1115"/>
        <v/>
      </c>
      <c r="AI126" s="104" t="str">
        <f t="shared" si="1116"/>
        <v/>
      </c>
      <c r="AJ126" s="105" t="str">
        <f t="shared" si="1304"/>
        <v/>
      </c>
      <c r="AK126" s="106" t="str">
        <f t="shared" si="1117"/>
        <v/>
      </c>
      <c r="AM126" s="3"/>
      <c r="AO126" s="99"/>
      <c r="AP126" s="100" t="str">
        <f t="shared" si="1118"/>
        <v/>
      </c>
      <c r="AQ126" s="101" t="str">
        <f>IF(AS126="","",#REF!)</f>
        <v/>
      </c>
      <c r="AR126" s="101" t="str">
        <f t="shared" si="1303"/>
        <v/>
      </c>
      <c r="AS126" s="102" t="str">
        <f t="shared" si="1119"/>
        <v/>
      </c>
      <c r="AT126" s="103" t="str">
        <f t="shared" si="1120"/>
        <v/>
      </c>
      <c r="AU126" s="104" t="str">
        <f t="shared" si="1121"/>
        <v/>
      </c>
      <c r="AV126" s="105" t="str">
        <f t="shared" si="1122"/>
        <v/>
      </c>
      <c r="AW126" s="106" t="str">
        <f t="shared" si="1123"/>
        <v/>
      </c>
      <c r="AY126" s="3"/>
      <c r="BA126" s="99" t="str">
        <f t="shared" si="1124"/>
        <v/>
      </c>
      <c r="BB126" s="100" t="str">
        <f t="shared" si="1125"/>
        <v/>
      </c>
      <c r="BC126" s="101" t="str">
        <f t="shared" si="1126"/>
        <v/>
      </c>
      <c r="BD126" s="101" t="str">
        <f t="shared" si="1127"/>
        <v/>
      </c>
      <c r="BE126" s="102" t="str">
        <f t="shared" si="1128"/>
        <v/>
      </c>
      <c r="BF126" s="103" t="str">
        <f t="shared" si="1129"/>
        <v/>
      </c>
      <c r="BG126" s="104" t="str">
        <f t="shared" si="1130"/>
        <v/>
      </c>
      <c r="BH126" s="105" t="str">
        <f t="shared" si="1131"/>
        <v/>
      </c>
      <c r="BI126" s="106" t="str">
        <f t="shared" si="1132"/>
        <v/>
      </c>
      <c r="BK126" s="3"/>
      <c r="BM126" s="99" t="str">
        <f t="shared" si="1133"/>
        <v/>
      </c>
      <c r="BN126" s="100" t="str">
        <f t="shared" si="1134"/>
        <v/>
      </c>
      <c r="BO126" s="101" t="str">
        <f t="shared" si="1135"/>
        <v/>
      </c>
      <c r="BP126" s="101" t="str">
        <f t="shared" si="1136"/>
        <v/>
      </c>
      <c r="BQ126" s="102" t="str">
        <f t="shared" si="1137"/>
        <v/>
      </c>
      <c r="BR126" s="103" t="str">
        <f t="shared" si="1138"/>
        <v/>
      </c>
      <c r="BS126" s="104" t="str">
        <f t="shared" si="1139"/>
        <v/>
      </c>
      <c r="BT126" s="105" t="str">
        <f t="shared" si="1140"/>
        <v/>
      </c>
      <c r="BU126" s="106" t="str">
        <f t="shared" si="1141"/>
        <v/>
      </c>
      <c r="BW126" s="3"/>
      <c r="BY126" s="99" t="str">
        <f t="shared" si="1142"/>
        <v/>
      </c>
      <c r="BZ126" s="100" t="str">
        <f t="shared" si="1143"/>
        <v/>
      </c>
      <c r="CA126" s="101" t="str">
        <f t="shared" si="1144"/>
        <v/>
      </c>
      <c r="CB126" s="101" t="str">
        <f t="shared" si="1145"/>
        <v/>
      </c>
      <c r="CC126" s="102" t="str">
        <f t="shared" si="1146"/>
        <v/>
      </c>
      <c r="CD126" s="103" t="str">
        <f t="shared" si="1147"/>
        <v/>
      </c>
      <c r="CE126" s="104" t="str">
        <f t="shared" si="1148"/>
        <v/>
      </c>
      <c r="CF126" s="105" t="str">
        <f t="shared" si="1149"/>
        <v/>
      </c>
      <c r="CG126" s="106" t="str">
        <f t="shared" si="1150"/>
        <v/>
      </c>
      <c r="CI126" s="3"/>
      <c r="CK126" s="99" t="str">
        <f t="shared" si="1151"/>
        <v/>
      </c>
      <c r="CL126" s="100" t="str">
        <f t="shared" si="1152"/>
        <v/>
      </c>
      <c r="CM126" s="101" t="str">
        <f t="shared" si="1153"/>
        <v/>
      </c>
      <c r="CN126" s="101" t="str">
        <f t="shared" si="1154"/>
        <v/>
      </c>
      <c r="CO126" s="102" t="str">
        <f t="shared" si="1155"/>
        <v/>
      </c>
      <c r="CP126" s="103" t="str">
        <f t="shared" si="1156"/>
        <v/>
      </c>
      <c r="CQ126" s="104" t="str">
        <f t="shared" si="1157"/>
        <v/>
      </c>
      <c r="CR126" s="105" t="str">
        <f t="shared" si="1158"/>
        <v/>
      </c>
      <c r="CS126" s="106" t="str">
        <f t="shared" si="1159"/>
        <v/>
      </c>
      <c r="CU126" s="3"/>
      <c r="CW126" s="99" t="str">
        <f t="shared" si="1160"/>
        <v/>
      </c>
      <c r="CX126" s="100" t="str">
        <f t="shared" si="1161"/>
        <v/>
      </c>
      <c r="CY126" s="101" t="str">
        <f t="shared" si="1162"/>
        <v/>
      </c>
      <c r="CZ126" s="101" t="str">
        <f t="shared" si="1163"/>
        <v/>
      </c>
      <c r="DA126" s="102" t="str">
        <f t="shared" si="1164"/>
        <v/>
      </c>
      <c r="DB126" s="103" t="str">
        <f t="shared" si="1165"/>
        <v/>
      </c>
      <c r="DC126" s="104" t="str">
        <f t="shared" si="1166"/>
        <v/>
      </c>
      <c r="DD126" s="105" t="str">
        <f t="shared" si="1167"/>
        <v/>
      </c>
      <c r="DE126" s="106" t="str">
        <f t="shared" si="1168"/>
        <v/>
      </c>
      <c r="DG126" s="3"/>
      <c r="DI126" s="99" t="str">
        <f t="shared" si="1169"/>
        <v/>
      </c>
      <c r="DJ126" s="100" t="str">
        <f t="shared" si="1170"/>
        <v/>
      </c>
      <c r="DK126" s="101" t="str">
        <f t="shared" si="1171"/>
        <v/>
      </c>
      <c r="DL126" s="101" t="str">
        <f t="shared" si="1172"/>
        <v/>
      </c>
      <c r="DM126" s="102" t="str">
        <f t="shared" si="1173"/>
        <v/>
      </c>
      <c r="DN126" s="103" t="str">
        <f t="shared" si="1174"/>
        <v/>
      </c>
      <c r="DO126" s="104" t="str">
        <f t="shared" si="1175"/>
        <v/>
      </c>
      <c r="DP126" s="105" t="str">
        <f t="shared" si="1176"/>
        <v/>
      </c>
      <c r="DQ126" s="106" t="str">
        <f t="shared" si="1177"/>
        <v/>
      </c>
      <c r="DS126" s="3"/>
      <c r="DU126" s="99" t="str">
        <f t="shared" si="1178"/>
        <v/>
      </c>
      <c r="DV126" s="100" t="str">
        <f t="shared" si="1179"/>
        <v/>
      </c>
      <c r="DW126" s="101" t="str">
        <f t="shared" si="1180"/>
        <v/>
      </c>
      <c r="DX126" s="101" t="str">
        <f t="shared" si="1181"/>
        <v/>
      </c>
      <c r="DY126" s="102" t="str">
        <f t="shared" si="1182"/>
        <v/>
      </c>
      <c r="DZ126" s="103" t="str">
        <f t="shared" si="1183"/>
        <v/>
      </c>
      <c r="EA126" s="104" t="str">
        <f t="shared" si="1184"/>
        <v/>
      </c>
      <c r="EB126" s="105" t="str">
        <f t="shared" si="1185"/>
        <v/>
      </c>
      <c r="EC126" s="106" t="str">
        <f t="shared" si="1186"/>
        <v/>
      </c>
      <c r="EE126" s="3"/>
      <c r="EG126" s="99" t="str">
        <f t="shared" si="1187"/>
        <v/>
      </c>
      <c r="EH126" s="100" t="str">
        <f t="shared" si="1188"/>
        <v/>
      </c>
      <c r="EI126" s="101" t="str">
        <f t="shared" si="1189"/>
        <v/>
      </c>
      <c r="EJ126" s="101" t="str">
        <f t="shared" si="1190"/>
        <v/>
      </c>
      <c r="EK126" s="102" t="str">
        <f t="shared" si="1191"/>
        <v/>
      </c>
      <c r="EL126" s="103" t="str">
        <f t="shared" si="1192"/>
        <v/>
      </c>
      <c r="EM126" s="104" t="str">
        <f t="shared" si="1193"/>
        <v/>
      </c>
      <c r="EN126" s="105" t="str">
        <f t="shared" si="1194"/>
        <v/>
      </c>
      <c r="EO126" s="106" t="str">
        <f t="shared" si="1195"/>
        <v/>
      </c>
      <c r="EQ126" s="3"/>
      <c r="ES126" s="99" t="str">
        <f t="shared" si="1196"/>
        <v/>
      </c>
      <c r="ET126" s="100" t="str">
        <f t="shared" si="1197"/>
        <v/>
      </c>
      <c r="EU126" s="101" t="str">
        <f t="shared" si="1198"/>
        <v/>
      </c>
      <c r="EV126" s="101" t="str">
        <f t="shared" si="1199"/>
        <v/>
      </c>
      <c r="EW126" s="102" t="str">
        <f t="shared" si="1200"/>
        <v/>
      </c>
      <c r="EX126" s="103" t="str">
        <f t="shared" si="1201"/>
        <v/>
      </c>
      <c r="EY126" s="104" t="str">
        <f t="shared" si="1202"/>
        <v/>
      </c>
      <c r="EZ126" s="105" t="str">
        <f t="shared" si="1203"/>
        <v/>
      </c>
      <c r="FA126" s="106" t="str">
        <f t="shared" si="1204"/>
        <v/>
      </c>
      <c r="FC126" s="3"/>
      <c r="FE126" s="99" t="str">
        <f t="shared" si="1205"/>
        <v/>
      </c>
      <c r="FF126" s="100" t="str">
        <f t="shared" si="1206"/>
        <v/>
      </c>
      <c r="FG126" s="101" t="str">
        <f t="shared" si="1207"/>
        <v/>
      </c>
      <c r="FH126" s="101" t="str">
        <f t="shared" si="1208"/>
        <v/>
      </c>
      <c r="FI126" s="102" t="str">
        <f t="shared" si="1209"/>
        <v/>
      </c>
      <c r="FJ126" s="103" t="str">
        <f t="shared" si="1210"/>
        <v/>
      </c>
      <c r="FK126" s="104" t="str">
        <f t="shared" si="1211"/>
        <v/>
      </c>
      <c r="FL126" s="105" t="str">
        <f t="shared" si="1212"/>
        <v/>
      </c>
      <c r="FM126" s="106" t="str">
        <f t="shared" si="1213"/>
        <v/>
      </c>
      <c r="FO126" s="3"/>
      <c r="FQ126" s="99" t="str">
        <f>IF(FU126="","",#REF!)</f>
        <v/>
      </c>
      <c r="FR126" s="100" t="str">
        <f t="shared" si="1214"/>
        <v/>
      </c>
      <c r="FS126" s="101" t="str">
        <f t="shared" si="1215"/>
        <v/>
      </c>
      <c r="FT126" s="101" t="str">
        <f t="shared" si="1216"/>
        <v/>
      </c>
      <c r="FU126" s="102" t="str">
        <f t="shared" si="1217"/>
        <v/>
      </c>
      <c r="FV126" s="103" t="str">
        <f t="shared" si="1218"/>
        <v/>
      </c>
      <c r="FW126" s="104" t="str">
        <f t="shared" si="1219"/>
        <v/>
      </c>
      <c r="FX126" s="105" t="str">
        <f t="shared" si="1220"/>
        <v/>
      </c>
      <c r="FY126" s="106" t="str">
        <f t="shared" si="1221"/>
        <v/>
      </c>
      <c r="GA126" s="3"/>
      <c r="GC126" s="99" t="str">
        <f t="shared" si="1222"/>
        <v/>
      </c>
      <c r="GD126" s="100" t="str">
        <f t="shared" si="1223"/>
        <v/>
      </c>
      <c r="GE126" s="101" t="str">
        <f t="shared" si="1224"/>
        <v/>
      </c>
      <c r="GF126" s="101" t="str">
        <f t="shared" si="1225"/>
        <v/>
      </c>
      <c r="GG126" s="102" t="str">
        <f t="shared" si="1226"/>
        <v/>
      </c>
      <c r="GH126" s="103" t="str">
        <f t="shared" si="1227"/>
        <v/>
      </c>
      <c r="GI126" s="104" t="str">
        <f t="shared" si="1228"/>
        <v/>
      </c>
      <c r="GJ126" s="105" t="str">
        <f t="shared" si="1229"/>
        <v/>
      </c>
      <c r="GK126" s="106" t="str">
        <f t="shared" si="1230"/>
        <v/>
      </c>
      <c r="GM126" s="3"/>
      <c r="GO126" s="99" t="str">
        <f t="shared" si="1231"/>
        <v/>
      </c>
      <c r="GP126" s="100" t="str">
        <f t="shared" si="1232"/>
        <v/>
      </c>
      <c r="GQ126" s="101" t="str">
        <f t="shared" si="1233"/>
        <v/>
      </c>
      <c r="GR126" s="101" t="str">
        <f t="shared" si="1234"/>
        <v/>
      </c>
      <c r="GS126" s="102" t="str">
        <f t="shared" si="1235"/>
        <v/>
      </c>
      <c r="GT126" s="103" t="str">
        <f t="shared" si="1236"/>
        <v/>
      </c>
      <c r="GU126" s="104" t="str">
        <f t="shared" si="1237"/>
        <v/>
      </c>
      <c r="GV126" s="105" t="str">
        <f t="shared" si="1238"/>
        <v/>
      </c>
      <c r="GW126" s="106" t="str">
        <f t="shared" si="1239"/>
        <v/>
      </c>
      <c r="GY126" s="3"/>
      <c r="HA126" s="99" t="str">
        <f t="shared" si="1240"/>
        <v/>
      </c>
      <c r="HB126" s="100" t="str">
        <f t="shared" si="1241"/>
        <v/>
      </c>
      <c r="HC126" s="101" t="str">
        <f t="shared" si="1242"/>
        <v/>
      </c>
      <c r="HD126" s="101" t="str">
        <f t="shared" si="1243"/>
        <v/>
      </c>
      <c r="HE126" s="102" t="str">
        <f t="shared" si="1244"/>
        <v/>
      </c>
      <c r="HF126" s="103" t="str">
        <f t="shared" si="1245"/>
        <v/>
      </c>
      <c r="HG126" s="104" t="str">
        <f t="shared" si="1246"/>
        <v/>
      </c>
      <c r="HH126" s="105" t="str">
        <f t="shared" si="1247"/>
        <v/>
      </c>
      <c r="HI126" s="106" t="str">
        <f t="shared" si="1248"/>
        <v/>
      </c>
      <c r="HK126" s="3"/>
      <c r="HM126" s="99" t="str">
        <f t="shared" si="1249"/>
        <v/>
      </c>
      <c r="HN126" s="100" t="str">
        <f t="shared" si="1250"/>
        <v/>
      </c>
      <c r="HO126" s="101" t="str">
        <f t="shared" si="1251"/>
        <v/>
      </c>
      <c r="HP126" s="101" t="str">
        <f t="shared" si="1252"/>
        <v/>
      </c>
      <c r="HQ126" s="102" t="str">
        <f t="shared" si="1253"/>
        <v/>
      </c>
      <c r="HR126" s="103" t="str">
        <f t="shared" si="1254"/>
        <v/>
      </c>
      <c r="HS126" s="104" t="str">
        <f t="shared" si="1255"/>
        <v/>
      </c>
      <c r="HT126" s="105" t="str">
        <f t="shared" si="1256"/>
        <v/>
      </c>
      <c r="HU126" s="106" t="str">
        <f t="shared" si="1257"/>
        <v/>
      </c>
      <c r="HW126" s="3"/>
      <c r="HY126" s="99" t="str">
        <f t="shared" si="1258"/>
        <v/>
      </c>
      <c r="HZ126" s="100" t="str">
        <f t="shared" si="1259"/>
        <v/>
      </c>
      <c r="IA126" s="101" t="str">
        <f t="shared" si="1260"/>
        <v/>
      </c>
      <c r="IB126" s="101" t="str">
        <f t="shared" si="1261"/>
        <v/>
      </c>
      <c r="IC126" s="102" t="str">
        <f t="shared" si="1262"/>
        <v/>
      </c>
      <c r="ID126" s="103" t="str">
        <f t="shared" si="1263"/>
        <v/>
      </c>
      <c r="IE126" s="104" t="str">
        <f t="shared" si="1264"/>
        <v/>
      </c>
      <c r="IF126" s="105" t="str">
        <f t="shared" si="1265"/>
        <v/>
      </c>
      <c r="IG126" s="106" t="str">
        <f t="shared" si="1266"/>
        <v/>
      </c>
      <c r="II126" s="3"/>
      <c r="IK126" s="99" t="str">
        <f t="shared" si="1267"/>
        <v/>
      </c>
      <c r="IL126" s="100" t="str">
        <f t="shared" si="1268"/>
        <v/>
      </c>
      <c r="IM126" s="101" t="str">
        <f t="shared" si="1269"/>
        <v/>
      </c>
      <c r="IN126" s="101" t="str">
        <f t="shared" si="1270"/>
        <v/>
      </c>
      <c r="IO126" s="102" t="str">
        <f t="shared" si="1271"/>
        <v/>
      </c>
      <c r="IP126" s="103" t="str">
        <f t="shared" si="1272"/>
        <v/>
      </c>
      <c r="IQ126" s="104" t="str">
        <f t="shared" si="1273"/>
        <v/>
      </c>
      <c r="IR126" s="105" t="str">
        <f t="shared" si="1274"/>
        <v/>
      </c>
      <c r="IS126" s="106" t="str">
        <f t="shared" si="1275"/>
        <v/>
      </c>
      <c r="IU126" s="3"/>
      <c r="IW126" s="99" t="str">
        <f t="shared" si="1276"/>
        <v/>
      </c>
      <c r="IX126" s="100" t="str">
        <f t="shared" si="1277"/>
        <v/>
      </c>
      <c r="IY126" s="101" t="str">
        <f t="shared" si="1278"/>
        <v/>
      </c>
      <c r="IZ126" s="101" t="str">
        <f t="shared" si="1279"/>
        <v/>
      </c>
      <c r="JA126" s="102" t="str">
        <f t="shared" si="1280"/>
        <v/>
      </c>
      <c r="JB126" s="103" t="str">
        <f t="shared" si="1281"/>
        <v/>
      </c>
      <c r="JC126" s="104" t="str">
        <f t="shared" si="1282"/>
        <v/>
      </c>
      <c r="JD126" s="105" t="str">
        <f t="shared" si="1283"/>
        <v/>
      </c>
      <c r="JE126" s="106" t="str">
        <f t="shared" si="1284"/>
        <v/>
      </c>
      <c r="JG126" s="3"/>
      <c r="JI126" s="99" t="str">
        <f t="shared" si="1285"/>
        <v/>
      </c>
      <c r="JJ126" s="100" t="str">
        <f t="shared" si="1286"/>
        <v/>
      </c>
      <c r="JK126" s="101" t="str">
        <f t="shared" si="1287"/>
        <v/>
      </c>
      <c r="JL126" s="101" t="str">
        <f t="shared" si="1288"/>
        <v/>
      </c>
      <c r="JM126" s="102" t="str">
        <f t="shared" si="1289"/>
        <v/>
      </c>
      <c r="JN126" s="103" t="str">
        <f t="shared" si="1290"/>
        <v/>
      </c>
      <c r="JO126" s="104" t="str">
        <f t="shared" si="1291"/>
        <v/>
      </c>
      <c r="JP126" s="105" t="str">
        <f t="shared" si="1292"/>
        <v/>
      </c>
      <c r="JQ126" s="106" t="str">
        <f t="shared" si="1293"/>
        <v/>
      </c>
      <c r="JS126" s="3"/>
      <c r="JU126" s="99" t="str">
        <f t="shared" si="1294"/>
        <v/>
      </c>
      <c r="JV126" s="100" t="str">
        <f t="shared" si="1295"/>
        <v/>
      </c>
      <c r="JW126" s="101" t="str">
        <f t="shared" si="1296"/>
        <v/>
      </c>
      <c r="JX126" s="101" t="str">
        <f t="shared" si="1297"/>
        <v/>
      </c>
      <c r="JY126" s="102" t="str">
        <f t="shared" si="1298"/>
        <v/>
      </c>
      <c r="JZ126" s="103" t="str">
        <f t="shared" si="1299"/>
        <v/>
      </c>
      <c r="KA126" s="104" t="str">
        <f t="shared" si="1300"/>
        <v/>
      </c>
      <c r="KB126" s="105" t="str">
        <f t="shared" si="1301"/>
        <v/>
      </c>
      <c r="KC126" s="106" t="str">
        <f t="shared" si="1302"/>
        <v/>
      </c>
      <c r="KE126" s="3"/>
    </row>
    <row r="127" spans="1:291" ht="13.5" customHeight="1" x14ac:dyDescent="0.25">
      <c r="A127" s="16"/>
      <c r="E127" s="99" t="str">
        <f t="shared" si="1092"/>
        <v/>
      </c>
      <c r="F127" s="100" t="str">
        <f t="shared" si="1093"/>
        <v/>
      </c>
      <c r="G127" s="101" t="str">
        <f t="shared" si="1094"/>
        <v/>
      </c>
      <c r="H127" s="101" t="str">
        <f t="shared" si="1095"/>
        <v/>
      </c>
      <c r="I127" s="102" t="str">
        <f t="shared" si="1096"/>
        <v/>
      </c>
      <c r="J127" s="103" t="str">
        <f t="shared" si="1097"/>
        <v/>
      </c>
      <c r="K127" s="104" t="str">
        <f t="shared" si="1098"/>
        <v/>
      </c>
      <c r="L127" s="105" t="str">
        <f t="shared" si="1099"/>
        <v/>
      </c>
      <c r="M127" s="106" t="str">
        <f t="shared" si="1100"/>
        <v/>
      </c>
      <c r="O127" s="3"/>
      <c r="Q127" s="99" t="str">
        <f t="shared" si="1101"/>
        <v/>
      </c>
      <c r="R127" s="100" t="str">
        <f t="shared" si="1102"/>
        <v/>
      </c>
      <c r="S127" s="101" t="str">
        <f t="shared" si="1103"/>
        <v/>
      </c>
      <c r="T127" s="101" t="str">
        <f t="shared" si="1104"/>
        <v/>
      </c>
      <c r="U127" s="102" t="str">
        <f t="shared" si="1105"/>
        <v/>
      </c>
      <c r="V127" s="103" t="str">
        <f t="shared" si="1106"/>
        <v/>
      </c>
      <c r="W127" s="104" t="str">
        <f t="shared" si="1107"/>
        <v/>
      </c>
      <c r="X127" s="105" t="str">
        <f t="shared" si="1108"/>
        <v/>
      </c>
      <c r="Y127" s="106" t="str">
        <f t="shared" si="1109"/>
        <v/>
      </c>
      <c r="AA127" s="3"/>
      <c r="AC127" s="99" t="str">
        <f t="shared" si="1110"/>
        <v/>
      </c>
      <c r="AD127" s="100" t="str">
        <f t="shared" si="1111"/>
        <v/>
      </c>
      <c r="AE127" s="101" t="str">
        <f t="shared" si="1112"/>
        <v/>
      </c>
      <c r="AF127" s="101" t="str">
        <f t="shared" si="1113"/>
        <v/>
      </c>
      <c r="AG127" s="102" t="str">
        <f t="shared" si="1114"/>
        <v/>
      </c>
      <c r="AH127" s="103" t="str">
        <f t="shared" si="1115"/>
        <v/>
      </c>
      <c r="AI127" s="104" t="str">
        <f t="shared" si="1116"/>
        <v/>
      </c>
      <c r="AJ127" s="105" t="str">
        <f t="shared" si="1304"/>
        <v/>
      </c>
      <c r="AK127" s="106" t="str">
        <f t="shared" si="1117"/>
        <v/>
      </c>
      <c r="AM127" s="3"/>
      <c r="AO127" s="99"/>
      <c r="AP127" s="100" t="str">
        <f t="shared" si="1118"/>
        <v/>
      </c>
      <c r="AQ127" s="101" t="str">
        <f>IF(AS127="","",#REF!)</f>
        <v/>
      </c>
      <c r="AR127" s="101" t="str">
        <f t="shared" si="1303"/>
        <v/>
      </c>
      <c r="AS127" s="102" t="str">
        <f t="shared" si="1119"/>
        <v/>
      </c>
      <c r="AT127" s="103" t="str">
        <f t="shared" si="1120"/>
        <v/>
      </c>
      <c r="AU127" s="104" t="str">
        <f t="shared" si="1121"/>
        <v/>
      </c>
      <c r="AV127" s="105" t="str">
        <f t="shared" si="1122"/>
        <v/>
      </c>
      <c r="AW127" s="106" t="str">
        <f t="shared" si="1123"/>
        <v/>
      </c>
      <c r="AY127" s="3"/>
      <c r="BA127" s="99" t="str">
        <f t="shared" si="1124"/>
        <v/>
      </c>
      <c r="BB127" s="100" t="str">
        <f t="shared" si="1125"/>
        <v/>
      </c>
      <c r="BC127" s="101" t="str">
        <f t="shared" si="1126"/>
        <v/>
      </c>
      <c r="BD127" s="101" t="str">
        <f t="shared" si="1127"/>
        <v/>
      </c>
      <c r="BE127" s="102" t="str">
        <f t="shared" si="1128"/>
        <v/>
      </c>
      <c r="BF127" s="103" t="str">
        <f t="shared" si="1129"/>
        <v/>
      </c>
      <c r="BG127" s="104" t="str">
        <f t="shared" si="1130"/>
        <v/>
      </c>
      <c r="BH127" s="105" t="str">
        <f t="shared" si="1131"/>
        <v/>
      </c>
      <c r="BI127" s="106" t="str">
        <f t="shared" si="1132"/>
        <v/>
      </c>
      <c r="BK127" s="3"/>
      <c r="BM127" s="99" t="str">
        <f t="shared" si="1133"/>
        <v/>
      </c>
      <c r="BN127" s="100" t="str">
        <f t="shared" si="1134"/>
        <v/>
      </c>
      <c r="BO127" s="101" t="str">
        <f t="shared" si="1135"/>
        <v/>
      </c>
      <c r="BP127" s="101" t="str">
        <f t="shared" si="1136"/>
        <v/>
      </c>
      <c r="BQ127" s="102" t="str">
        <f t="shared" si="1137"/>
        <v/>
      </c>
      <c r="BR127" s="103" t="str">
        <f t="shared" si="1138"/>
        <v/>
      </c>
      <c r="BS127" s="104" t="str">
        <f t="shared" si="1139"/>
        <v/>
      </c>
      <c r="BT127" s="105" t="str">
        <f t="shared" si="1140"/>
        <v/>
      </c>
      <c r="BU127" s="106" t="str">
        <f t="shared" si="1141"/>
        <v/>
      </c>
      <c r="BW127" s="3"/>
      <c r="BY127" s="99" t="str">
        <f t="shared" si="1142"/>
        <v/>
      </c>
      <c r="BZ127" s="100" t="str">
        <f t="shared" si="1143"/>
        <v/>
      </c>
      <c r="CA127" s="101" t="str">
        <f t="shared" si="1144"/>
        <v/>
      </c>
      <c r="CB127" s="101" t="str">
        <f t="shared" si="1145"/>
        <v/>
      </c>
      <c r="CC127" s="102" t="str">
        <f t="shared" si="1146"/>
        <v/>
      </c>
      <c r="CD127" s="103" t="str">
        <f t="shared" si="1147"/>
        <v/>
      </c>
      <c r="CE127" s="104" t="str">
        <f t="shared" si="1148"/>
        <v/>
      </c>
      <c r="CF127" s="105" t="str">
        <f t="shared" si="1149"/>
        <v/>
      </c>
      <c r="CG127" s="106" t="str">
        <f t="shared" si="1150"/>
        <v/>
      </c>
      <c r="CI127" s="3"/>
      <c r="CK127" s="99" t="str">
        <f t="shared" si="1151"/>
        <v/>
      </c>
      <c r="CL127" s="100" t="str">
        <f t="shared" si="1152"/>
        <v/>
      </c>
      <c r="CM127" s="101" t="str">
        <f t="shared" si="1153"/>
        <v/>
      </c>
      <c r="CN127" s="101" t="str">
        <f t="shared" si="1154"/>
        <v/>
      </c>
      <c r="CO127" s="102" t="str">
        <f t="shared" si="1155"/>
        <v/>
      </c>
      <c r="CP127" s="103" t="str">
        <f t="shared" si="1156"/>
        <v/>
      </c>
      <c r="CQ127" s="104" t="str">
        <f t="shared" si="1157"/>
        <v/>
      </c>
      <c r="CR127" s="105" t="str">
        <f t="shared" si="1158"/>
        <v/>
      </c>
      <c r="CS127" s="106" t="str">
        <f t="shared" si="1159"/>
        <v/>
      </c>
      <c r="CU127" s="3"/>
      <c r="CW127" s="99" t="str">
        <f t="shared" si="1160"/>
        <v/>
      </c>
      <c r="CX127" s="100" t="str">
        <f t="shared" si="1161"/>
        <v/>
      </c>
      <c r="CY127" s="101" t="str">
        <f t="shared" si="1162"/>
        <v/>
      </c>
      <c r="CZ127" s="101" t="str">
        <f t="shared" si="1163"/>
        <v/>
      </c>
      <c r="DA127" s="102" t="str">
        <f t="shared" si="1164"/>
        <v/>
      </c>
      <c r="DB127" s="103" t="str">
        <f t="shared" si="1165"/>
        <v/>
      </c>
      <c r="DC127" s="104" t="str">
        <f t="shared" si="1166"/>
        <v/>
      </c>
      <c r="DD127" s="105" t="str">
        <f t="shared" si="1167"/>
        <v/>
      </c>
      <c r="DE127" s="106" t="str">
        <f t="shared" si="1168"/>
        <v/>
      </c>
      <c r="DG127" s="3"/>
      <c r="DI127" s="99" t="str">
        <f t="shared" si="1169"/>
        <v/>
      </c>
      <c r="DJ127" s="100" t="str">
        <f t="shared" si="1170"/>
        <v/>
      </c>
      <c r="DK127" s="101" t="str">
        <f t="shared" si="1171"/>
        <v/>
      </c>
      <c r="DL127" s="101" t="str">
        <f t="shared" si="1172"/>
        <v/>
      </c>
      <c r="DM127" s="102" t="str">
        <f t="shared" si="1173"/>
        <v/>
      </c>
      <c r="DN127" s="103" t="str">
        <f t="shared" si="1174"/>
        <v/>
      </c>
      <c r="DO127" s="104" t="str">
        <f t="shared" si="1175"/>
        <v/>
      </c>
      <c r="DP127" s="105" t="str">
        <f t="shared" si="1176"/>
        <v/>
      </c>
      <c r="DQ127" s="106" t="str">
        <f t="shared" si="1177"/>
        <v/>
      </c>
      <c r="DS127" s="3"/>
      <c r="DU127" s="99" t="str">
        <f t="shared" si="1178"/>
        <v/>
      </c>
      <c r="DV127" s="100" t="str">
        <f t="shared" si="1179"/>
        <v/>
      </c>
      <c r="DW127" s="101" t="str">
        <f t="shared" si="1180"/>
        <v/>
      </c>
      <c r="DX127" s="101" t="str">
        <f t="shared" si="1181"/>
        <v/>
      </c>
      <c r="DY127" s="102" t="str">
        <f t="shared" si="1182"/>
        <v/>
      </c>
      <c r="DZ127" s="103" t="str">
        <f t="shared" si="1183"/>
        <v/>
      </c>
      <c r="EA127" s="104" t="str">
        <f t="shared" si="1184"/>
        <v/>
      </c>
      <c r="EB127" s="105" t="str">
        <f t="shared" si="1185"/>
        <v/>
      </c>
      <c r="EC127" s="106" t="str">
        <f t="shared" si="1186"/>
        <v/>
      </c>
      <c r="EE127" s="3"/>
      <c r="EG127" s="99" t="str">
        <f t="shared" si="1187"/>
        <v/>
      </c>
      <c r="EH127" s="100" t="str">
        <f t="shared" si="1188"/>
        <v/>
      </c>
      <c r="EI127" s="101" t="str">
        <f t="shared" si="1189"/>
        <v/>
      </c>
      <c r="EJ127" s="101" t="str">
        <f t="shared" si="1190"/>
        <v/>
      </c>
      <c r="EK127" s="102" t="str">
        <f t="shared" si="1191"/>
        <v/>
      </c>
      <c r="EL127" s="103" t="str">
        <f t="shared" si="1192"/>
        <v/>
      </c>
      <c r="EM127" s="104" t="str">
        <f t="shared" si="1193"/>
        <v/>
      </c>
      <c r="EN127" s="105" t="str">
        <f t="shared" si="1194"/>
        <v/>
      </c>
      <c r="EO127" s="106" t="str">
        <f t="shared" si="1195"/>
        <v/>
      </c>
      <c r="EQ127" s="3"/>
      <c r="ES127" s="99" t="str">
        <f t="shared" si="1196"/>
        <v/>
      </c>
      <c r="ET127" s="100" t="str">
        <f t="shared" si="1197"/>
        <v/>
      </c>
      <c r="EU127" s="101" t="str">
        <f t="shared" si="1198"/>
        <v/>
      </c>
      <c r="EV127" s="101" t="str">
        <f t="shared" si="1199"/>
        <v/>
      </c>
      <c r="EW127" s="102" t="str">
        <f t="shared" si="1200"/>
        <v/>
      </c>
      <c r="EX127" s="103" t="str">
        <f t="shared" si="1201"/>
        <v/>
      </c>
      <c r="EY127" s="104" t="str">
        <f t="shared" si="1202"/>
        <v/>
      </c>
      <c r="EZ127" s="105" t="str">
        <f t="shared" si="1203"/>
        <v/>
      </c>
      <c r="FA127" s="106" t="str">
        <f t="shared" si="1204"/>
        <v/>
      </c>
      <c r="FC127" s="3"/>
      <c r="FE127" s="99" t="str">
        <f t="shared" si="1205"/>
        <v/>
      </c>
      <c r="FF127" s="100" t="str">
        <f t="shared" si="1206"/>
        <v/>
      </c>
      <c r="FG127" s="101" t="str">
        <f t="shared" si="1207"/>
        <v/>
      </c>
      <c r="FH127" s="101" t="str">
        <f t="shared" si="1208"/>
        <v/>
      </c>
      <c r="FI127" s="102" t="str">
        <f t="shared" si="1209"/>
        <v/>
      </c>
      <c r="FJ127" s="103" t="str">
        <f t="shared" si="1210"/>
        <v/>
      </c>
      <c r="FK127" s="104" t="str">
        <f t="shared" si="1211"/>
        <v/>
      </c>
      <c r="FL127" s="105" t="str">
        <f t="shared" si="1212"/>
        <v/>
      </c>
      <c r="FM127" s="106" t="str">
        <f t="shared" si="1213"/>
        <v/>
      </c>
      <c r="FO127" s="3"/>
      <c r="FQ127" s="99" t="str">
        <f>IF(FU127="","",#REF!)</f>
        <v/>
      </c>
      <c r="FR127" s="100" t="str">
        <f t="shared" si="1214"/>
        <v/>
      </c>
      <c r="FS127" s="101" t="str">
        <f t="shared" si="1215"/>
        <v/>
      </c>
      <c r="FT127" s="101" t="str">
        <f t="shared" si="1216"/>
        <v/>
      </c>
      <c r="FU127" s="102" t="str">
        <f t="shared" si="1217"/>
        <v/>
      </c>
      <c r="FV127" s="103" t="str">
        <f t="shared" si="1218"/>
        <v/>
      </c>
      <c r="FW127" s="104" t="str">
        <f t="shared" si="1219"/>
        <v/>
      </c>
      <c r="FX127" s="105" t="str">
        <f t="shared" si="1220"/>
        <v/>
      </c>
      <c r="FY127" s="106" t="str">
        <f t="shared" si="1221"/>
        <v/>
      </c>
      <c r="GA127" s="3"/>
      <c r="GC127" s="99" t="str">
        <f t="shared" si="1222"/>
        <v/>
      </c>
      <c r="GD127" s="100" t="str">
        <f t="shared" si="1223"/>
        <v/>
      </c>
      <c r="GE127" s="101" t="str">
        <f t="shared" si="1224"/>
        <v/>
      </c>
      <c r="GF127" s="101" t="str">
        <f t="shared" si="1225"/>
        <v/>
      </c>
      <c r="GG127" s="102" t="str">
        <f t="shared" si="1226"/>
        <v/>
      </c>
      <c r="GH127" s="103" t="str">
        <f t="shared" si="1227"/>
        <v/>
      </c>
      <c r="GI127" s="104" t="str">
        <f t="shared" si="1228"/>
        <v/>
      </c>
      <c r="GJ127" s="105" t="str">
        <f t="shared" si="1229"/>
        <v/>
      </c>
      <c r="GK127" s="106" t="str">
        <f t="shared" si="1230"/>
        <v/>
      </c>
      <c r="GM127" s="3"/>
      <c r="GO127" s="99" t="str">
        <f t="shared" si="1231"/>
        <v/>
      </c>
      <c r="GP127" s="100" t="str">
        <f t="shared" si="1232"/>
        <v/>
      </c>
      <c r="GQ127" s="101" t="str">
        <f t="shared" si="1233"/>
        <v/>
      </c>
      <c r="GR127" s="101" t="str">
        <f t="shared" si="1234"/>
        <v/>
      </c>
      <c r="GS127" s="102" t="str">
        <f t="shared" si="1235"/>
        <v/>
      </c>
      <c r="GT127" s="103" t="str">
        <f t="shared" si="1236"/>
        <v/>
      </c>
      <c r="GU127" s="104" t="str">
        <f t="shared" si="1237"/>
        <v/>
      </c>
      <c r="GV127" s="105" t="str">
        <f t="shared" si="1238"/>
        <v/>
      </c>
      <c r="GW127" s="106" t="str">
        <f t="shared" si="1239"/>
        <v/>
      </c>
      <c r="GY127" s="3"/>
      <c r="HA127" s="99" t="str">
        <f t="shared" si="1240"/>
        <v/>
      </c>
      <c r="HB127" s="100" t="str">
        <f t="shared" si="1241"/>
        <v/>
      </c>
      <c r="HC127" s="101" t="str">
        <f t="shared" si="1242"/>
        <v/>
      </c>
      <c r="HD127" s="101" t="str">
        <f t="shared" si="1243"/>
        <v/>
      </c>
      <c r="HE127" s="102" t="str">
        <f t="shared" si="1244"/>
        <v/>
      </c>
      <c r="HF127" s="103" t="str">
        <f t="shared" si="1245"/>
        <v/>
      </c>
      <c r="HG127" s="104" t="str">
        <f t="shared" si="1246"/>
        <v/>
      </c>
      <c r="HH127" s="105" t="str">
        <f t="shared" si="1247"/>
        <v/>
      </c>
      <c r="HI127" s="106" t="str">
        <f t="shared" si="1248"/>
        <v/>
      </c>
      <c r="HK127" s="3"/>
      <c r="HM127" s="99" t="str">
        <f t="shared" si="1249"/>
        <v/>
      </c>
      <c r="HN127" s="100" t="str">
        <f t="shared" si="1250"/>
        <v/>
      </c>
      <c r="HO127" s="101" t="str">
        <f t="shared" si="1251"/>
        <v/>
      </c>
      <c r="HP127" s="101" t="str">
        <f t="shared" si="1252"/>
        <v/>
      </c>
      <c r="HQ127" s="102" t="str">
        <f t="shared" si="1253"/>
        <v/>
      </c>
      <c r="HR127" s="103" t="str">
        <f t="shared" si="1254"/>
        <v/>
      </c>
      <c r="HS127" s="104" t="str">
        <f t="shared" si="1255"/>
        <v/>
      </c>
      <c r="HT127" s="105" t="str">
        <f t="shared" si="1256"/>
        <v/>
      </c>
      <c r="HU127" s="106" t="str">
        <f t="shared" si="1257"/>
        <v/>
      </c>
      <c r="HW127" s="3"/>
      <c r="HY127" s="99" t="str">
        <f t="shared" si="1258"/>
        <v/>
      </c>
      <c r="HZ127" s="100" t="str">
        <f t="shared" si="1259"/>
        <v/>
      </c>
      <c r="IA127" s="101" t="str">
        <f t="shared" si="1260"/>
        <v/>
      </c>
      <c r="IB127" s="101" t="str">
        <f t="shared" si="1261"/>
        <v/>
      </c>
      <c r="IC127" s="102" t="str">
        <f t="shared" si="1262"/>
        <v/>
      </c>
      <c r="ID127" s="103" t="str">
        <f t="shared" si="1263"/>
        <v/>
      </c>
      <c r="IE127" s="104" t="str">
        <f t="shared" si="1264"/>
        <v/>
      </c>
      <c r="IF127" s="105" t="str">
        <f t="shared" si="1265"/>
        <v/>
      </c>
      <c r="IG127" s="106" t="str">
        <f t="shared" si="1266"/>
        <v/>
      </c>
      <c r="II127" s="3"/>
      <c r="IK127" s="99" t="str">
        <f t="shared" si="1267"/>
        <v/>
      </c>
      <c r="IL127" s="100" t="str">
        <f t="shared" si="1268"/>
        <v/>
      </c>
      <c r="IM127" s="101" t="str">
        <f t="shared" si="1269"/>
        <v/>
      </c>
      <c r="IN127" s="101" t="str">
        <f t="shared" si="1270"/>
        <v/>
      </c>
      <c r="IO127" s="102" t="str">
        <f t="shared" si="1271"/>
        <v/>
      </c>
      <c r="IP127" s="103" t="str">
        <f t="shared" si="1272"/>
        <v/>
      </c>
      <c r="IQ127" s="104" t="str">
        <f t="shared" si="1273"/>
        <v/>
      </c>
      <c r="IR127" s="105" t="str">
        <f t="shared" si="1274"/>
        <v/>
      </c>
      <c r="IS127" s="106" t="str">
        <f t="shared" si="1275"/>
        <v/>
      </c>
      <c r="IU127" s="3"/>
      <c r="IW127" s="99" t="str">
        <f t="shared" si="1276"/>
        <v/>
      </c>
      <c r="IX127" s="100" t="str">
        <f t="shared" si="1277"/>
        <v/>
      </c>
      <c r="IY127" s="101" t="str">
        <f t="shared" si="1278"/>
        <v/>
      </c>
      <c r="IZ127" s="101" t="str">
        <f t="shared" si="1279"/>
        <v/>
      </c>
      <c r="JA127" s="102" t="str">
        <f t="shared" si="1280"/>
        <v/>
      </c>
      <c r="JB127" s="103" t="str">
        <f t="shared" si="1281"/>
        <v/>
      </c>
      <c r="JC127" s="104" t="str">
        <f t="shared" si="1282"/>
        <v/>
      </c>
      <c r="JD127" s="105" t="str">
        <f t="shared" si="1283"/>
        <v/>
      </c>
      <c r="JE127" s="106" t="str">
        <f t="shared" si="1284"/>
        <v/>
      </c>
      <c r="JG127" s="3"/>
      <c r="JI127" s="99" t="str">
        <f t="shared" si="1285"/>
        <v/>
      </c>
      <c r="JJ127" s="100" t="str">
        <f t="shared" si="1286"/>
        <v/>
      </c>
      <c r="JK127" s="101" t="str">
        <f t="shared" si="1287"/>
        <v/>
      </c>
      <c r="JL127" s="101" t="str">
        <f t="shared" si="1288"/>
        <v/>
      </c>
      <c r="JM127" s="102" t="str">
        <f t="shared" si="1289"/>
        <v/>
      </c>
      <c r="JN127" s="103" t="str">
        <f t="shared" si="1290"/>
        <v/>
      </c>
      <c r="JO127" s="104" t="str">
        <f t="shared" si="1291"/>
        <v/>
      </c>
      <c r="JP127" s="105" t="str">
        <f t="shared" si="1292"/>
        <v/>
      </c>
      <c r="JQ127" s="106" t="str">
        <f t="shared" si="1293"/>
        <v/>
      </c>
      <c r="JS127" s="3"/>
      <c r="JU127" s="99" t="str">
        <f t="shared" si="1294"/>
        <v/>
      </c>
      <c r="JV127" s="100" t="str">
        <f t="shared" si="1295"/>
        <v/>
      </c>
      <c r="JW127" s="101" t="str">
        <f t="shared" si="1296"/>
        <v/>
      </c>
      <c r="JX127" s="101" t="str">
        <f t="shared" si="1297"/>
        <v/>
      </c>
      <c r="JY127" s="102" t="str">
        <f t="shared" si="1298"/>
        <v/>
      </c>
      <c r="JZ127" s="103" t="str">
        <f t="shared" si="1299"/>
        <v/>
      </c>
      <c r="KA127" s="104" t="str">
        <f t="shared" si="1300"/>
        <v/>
      </c>
      <c r="KB127" s="105" t="str">
        <f t="shared" si="1301"/>
        <v/>
      </c>
      <c r="KC127" s="106" t="str">
        <f t="shared" si="1302"/>
        <v/>
      </c>
      <c r="KE127" s="3"/>
    </row>
    <row r="128" spans="1:291" ht="13.5" customHeight="1" x14ac:dyDescent="0.25">
      <c r="A128" s="16"/>
      <c r="E128" s="99" t="str">
        <f t="shared" si="1092"/>
        <v/>
      </c>
      <c r="F128" s="100" t="str">
        <f t="shared" si="1093"/>
        <v/>
      </c>
      <c r="G128" s="101" t="str">
        <f t="shared" si="1094"/>
        <v/>
      </c>
      <c r="H128" s="101" t="str">
        <f t="shared" si="1095"/>
        <v/>
      </c>
      <c r="I128" s="102" t="str">
        <f t="shared" si="1096"/>
        <v/>
      </c>
      <c r="J128" s="103" t="str">
        <f t="shared" si="1097"/>
        <v/>
      </c>
      <c r="K128" s="104" t="str">
        <f t="shared" si="1098"/>
        <v/>
      </c>
      <c r="L128" s="105" t="str">
        <f t="shared" si="1099"/>
        <v/>
      </c>
      <c r="M128" s="106" t="str">
        <f t="shared" si="1100"/>
        <v/>
      </c>
      <c r="O128" s="3"/>
      <c r="Q128" s="99" t="str">
        <f t="shared" si="1101"/>
        <v/>
      </c>
      <c r="R128" s="100" t="str">
        <f t="shared" si="1102"/>
        <v/>
      </c>
      <c r="S128" s="101" t="str">
        <f t="shared" si="1103"/>
        <v/>
      </c>
      <c r="T128" s="101" t="str">
        <f t="shared" si="1104"/>
        <v/>
      </c>
      <c r="U128" s="102" t="str">
        <f t="shared" si="1105"/>
        <v/>
      </c>
      <c r="V128" s="103" t="str">
        <f t="shared" si="1106"/>
        <v/>
      </c>
      <c r="W128" s="104" t="str">
        <f t="shared" si="1107"/>
        <v/>
      </c>
      <c r="X128" s="105" t="str">
        <f t="shared" si="1108"/>
        <v/>
      </c>
      <c r="Y128" s="106" t="str">
        <f t="shared" si="1109"/>
        <v/>
      </c>
      <c r="AA128" s="3"/>
      <c r="AC128" s="99" t="str">
        <f t="shared" si="1110"/>
        <v/>
      </c>
      <c r="AD128" s="100" t="str">
        <f t="shared" si="1111"/>
        <v/>
      </c>
      <c r="AE128" s="101" t="str">
        <f t="shared" si="1112"/>
        <v/>
      </c>
      <c r="AF128" s="101" t="str">
        <f t="shared" si="1113"/>
        <v/>
      </c>
      <c r="AG128" s="102" t="str">
        <f t="shared" si="1114"/>
        <v/>
      </c>
      <c r="AH128" s="103" t="str">
        <f t="shared" si="1115"/>
        <v/>
      </c>
      <c r="AI128" s="104" t="str">
        <f t="shared" si="1116"/>
        <v/>
      </c>
      <c r="AJ128" s="105" t="str">
        <f t="shared" si="1304"/>
        <v/>
      </c>
      <c r="AK128" s="106" t="str">
        <f t="shared" si="1117"/>
        <v/>
      </c>
      <c r="AM128" s="3"/>
      <c r="AO128" s="99"/>
      <c r="AP128" s="100" t="str">
        <f t="shared" si="1118"/>
        <v/>
      </c>
      <c r="AQ128" s="101" t="str">
        <f>IF(AS128="","",#REF!)</f>
        <v/>
      </c>
      <c r="AR128" s="101" t="str">
        <f t="shared" si="1303"/>
        <v/>
      </c>
      <c r="AS128" s="102" t="str">
        <f t="shared" si="1119"/>
        <v/>
      </c>
      <c r="AT128" s="103" t="str">
        <f t="shared" si="1120"/>
        <v/>
      </c>
      <c r="AU128" s="104" t="str">
        <f t="shared" si="1121"/>
        <v/>
      </c>
      <c r="AV128" s="105" t="str">
        <f t="shared" si="1122"/>
        <v/>
      </c>
      <c r="AW128" s="106" t="str">
        <f t="shared" si="1123"/>
        <v/>
      </c>
      <c r="AY128" s="3"/>
      <c r="BA128" s="99" t="str">
        <f t="shared" si="1124"/>
        <v/>
      </c>
      <c r="BB128" s="100" t="str">
        <f t="shared" si="1125"/>
        <v/>
      </c>
      <c r="BC128" s="101" t="str">
        <f t="shared" si="1126"/>
        <v/>
      </c>
      <c r="BD128" s="101" t="str">
        <f t="shared" si="1127"/>
        <v/>
      </c>
      <c r="BE128" s="102" t="str">
        <f t="shared" si="1128"/>
        <v/>
      </c>
      <c r="BF128" s="103" t="str">
        <f t="shared" si="1129"/>
        <v/>
      </c>
      <c r="BG128" s="104" t="str">
        <f t="shared" si="1130"/>
        <v/>
      </c>
      <c r="BH128" s="105" t="str">
        <f t="shared" si="1131"/>
        <v/>
      </c>
      <c r="BI128" s="106" t="str">
        <f t="shared" si="1132"/>
        <v/>
      </c>
      <c r="BK128" s="3"/>
      <c r="BM128" s="99" t="str">
        <f t="shared" si="1133"/>
        <v/>
      </c>
      <c r="BN128" s="100" t="str">
        <f t="shared" si="1134"/>
        <v/>
      </c>
      <c r="BO128" s="101" t="str">
        <f t="shared" si="1135"/>
        <v/>
      </c>
      <c r="BP128" s="101" t="str">
        <f t="shared" si="1136"/>
        <v/>
      </c>
      <c r="BQ128" s="102" t="str">
        <f t="shared" si="1137"/>
        <v/>
      </c>
      <c r="BR128" s="103" t="str">
        <f t="shared" si="1138"/>
        <v/>
      </c>
      <c r="BS128" s="104" t="str">
        <f t="shared" si="1139"/>
        <v/>
      </c>
      <c r="BT128" s="105" t="str">
        <f t="shared" si="1140"/>
        <v/>
      </c>
      <c r="BU128" s="106" t="str">
        <f t="shared" si="1141"/>
        <v/>
      </c>
      <c r="BW128" s="3"/>
      <c r="BY128" s="99" t="str">
        <f t="shared" si="1142"/>
        <v/>
      </c>
      <c r="BZ128" s="100" t="str">
        <f t="shared" si="1143"/>
        <v/>
      </c>
      <c r="CA128" s="101" t="str">
        <f t="shared" si="1144"/>
        <v/>
      </c>
      <c r="CB128" s="101" t="str">
        <f t="shared" si="1145"/>
        <v/>
      </c>
      <c r="CC128" s="102" t="str">
        <f t="shared" si="1146"/>
        <v/>
      </c>
      <c r="CD128" s="103" t="str">
        <f t="shared" si="1147"/>
        <v/>
      </c>
      <c r="CE128" s="104" t="str">
        <f t="shared" si="1148"/>
        <v/>
      </c>
      <c r="CF128" s="105" t="str">
        <f t="shared" si="1149"/>
        <v/>
      </c>
      <c r="CG128" s="106" t="str">
        <f t="shared" si="1150"/>
        <v/>
      </c>
      <c r="CI128" s="3"/>
      <c r="CK128" s="99" t="str">
        <f t="shared" si="1151"/>
        <v/>
      </c>
      <c r="CL128" s="100" t="str">
        <f t="shared" si="1152"/>
        <v/>
      </c>
      <c r="CM128" s="101" t="str">
        <f t="shared" si="1153"/>
        <v/>
      </c>
      <c r="CN128" s="101" t="str">
        <f t="shared" si="1154"/>
        <v/>
      </c>
      <c r="CO128" s="102" t="str">
        <f t="shared" si="1155"/>
        <v/>
      </c>
      <c r="CP128" s="103" t="str">
        <f t="shared" si="1156"/>
        <v/>
      </c>
      <c r="CQ128" s="104" t="str">
        <f t="shared" si="1157"/>
        <v/>
      </c>
      <c r="CR128" s="105" t="str">
        <f t="shared" si="1158"/>
        <v/>
      </c>
      <c r="CS128" s="106" t="str">
        <f t="shared" si="1159"/>
        <v/>
      </c>
      <c r="CU128" s="3"/>
      <c r="CW128" s="99" t="str">
        <f t="shared" si="1160"/>
        <v/>
      </c>
      <c r="CX128" s="100" t="str">
        <f t="shared" si="1161"/>
        <v/>
      </c>
      <c r="CY128" s="101" t="str">
        <f t="shared" si="1162"/>
        <v/>
      </c>
      <c r="CZ128" s="101" t="str">
        <f t="shared" si="1163"/>
        <v/>
      </c>
      <c r="DA128" s="102" t="str">
        <f t="shared" si="1164"/>
        <v/>
      </c>
      <c r="DB128" s="103" t="str">
        <f t="shared" si="1165"/>
        <v/>
      </c>
      <c r="DC128" s="104" t="str">
        <f t="shared" si="1166"/>
        <v/>
      </c>
      <c r="DD128" s="105" t="str">
        <f t="shared" si="1167"/>
        <v/>
      </c>
      <c r="DE128" s="106" t="str">
        <f t="shared" si="1168"/>
        <v/>
      </c>
      <c r="DG128" s="3"/>
      <c r="DI128" s="99" t="str">
        <f t="shared" si="1169"/>
        <v/>
      </c>
      <c r="DJ128" s="100" t="str">
        <f t="shared" si="1170"/>
        <v/>
      </c>
      <c r="DK128" s="101" t="str">
        <f t="shared" si="1171"/>
        <v/>
      </c>
      <c r="DL128" s="101" t="str">
        <f t="shared" si="1172"/>
        <v/>
      </c>
      <c r="DM128" s="102" t="str">
        <f t="shared" si="1173"/>
        <v/>
      </c>
      <c r="DN128" s="103" t="str">
        <f t="shared" si="1174"/>
        <v/>
      </c>
      <c r="DO128" s="104" t="str">
        <f t="shared" si="1175"/>
        <v/>
      </c>
      <c r="DP128" s="105" t="str">
        <f t="shared" si="1176"/>
        <v/>
      </c>
      <c r="DQ128" s="106" t="str">
        <f t="shared" si="1177"/>
        <v/>
      </c>
      <c r="DS128" s="3"/>
      <c r="DU128" s="99" t="str">
        <f t="shared" si="1178"/>
        <v/>
      </c>
      <c r="DV128" s="100" t="str">
        <f t="shared" si="1179"/>
        <v/>
      </c>
      <c r="DW128" s="101" t="str">
        <f t="shared" si="1180"/>
        <v/>
      </c>
      <c r="DX128" s="101" t="str">
        <f t="shared" si="1181"/>
        <v/>
      </c>
      <c r="DY128" s="102" t="str">
        <f t="shared" si="1182"/>
        <v/>
      </c>
      <c r="DZ128" s="103" t="str">
        <f t="shared" si="1183"/>
        <v/>
      </c>
      <c r="EA128" s="104" t="str">
        <f t="shared" si="1184"/>
        <v/>
      </c>
      <c r="EB128" s="105" t="str">
        <f t="shared" si="1185"/>
        <v/>
      </c>
      <c r="EC128" s="106" t="str">
        <f t="shared" si="1186"/>
        <v/>
      </c>
      <c r="EE128" s="3"/>
      <c r="EG128" s="99" t="str">
        <f t="shared" si="1187"/>
        <v/>
      </c>
      <c r="EH128" s="100" t="str">
        <f t="shared" si="1188"/>
        <v/>
      </c>
      <c r="EI128" s="101" t="str">
        <f t="shared" si="1189"/>
        <v/>
      </c>
      <c r="EJ128" s="101" t="str">
        <f t="shared" si="1190"/>
        <v/>
      </c>
      <c r="EK128" s="102" t="str">
        <f t="shared" si="1191"/>
        <v/>
      </c>
      <c r="EL128" s="103" t="str">
        <f t="shared" si="1192"/>
        <v/>
      </c>
      <c r="EM128" s="104" t="str">
        <f t="shared" si="1193"/>
        <v/>
      </c>
      <c r="EN128" s="105" t="str">
        <f t="shared" si="1194"/>
        <v/>
      </c>
      <c r="EO128" s="106" t="str">
        <f t="shared" si="1195"/>
        <v/>
      </c>
      <c r="EQ128" s="3"/>
      <c r="ES128" s="99" t="str">
        <f t="shared" si="1196"/>
        <v/>
      </c>
      <c r="ET128" s="100" t="str">
        <f t="shared" si="1197"/>
        <v/>
      </c>
      <c r="EU128" s="101" t="str">
        <f t="shared" si="1198"/>
        <v/>
      </c>
      <c r="EV128" s="101" t="str">
        <f t="shared" si="1199"/>
        <v/>
      </c>
      <c r="EW128" s="102" t="str">
        <f t="shared" si="1200"/>
        <v/>
      </c>
      <c r="EX128" s="103" t="str">
        <f t="shared" si="1201"/>
        <v/>
      </c>
      <c r="EY128" s="104" t="str">
        <f t="shared" si="1202"/>
        <v/>
      </c>
      <c r="EZ128" s="105" t="str">
        <f t="shared" si="1203"/>
        <v/>
      </c>
      <c r="FA128" s="106" t="str">
        <f t="shared" si="1204"/>
        <v/>
      </c>
      <c r="FC128" s="3"/>
      <c r="FE128" s="99" t="str">
        <f t="shared" si="1205"/>
        <v/>
      </c>
      <c r="FF128" s="100" t="str">
        <f t="shared" si="1206"/>
        <v/>
      </c>
      <c r="FG128" s="101" t="str">
        <f t="shared" si="1207"/>
        <v/>
      </c>
      <c r="FH128" s="101" t="str">
        <f t="shared" si="1208"/>
        <v/>
      </c>
      <c r="FI128" s="102" t="str">
        <f t="shared" si="1209"/>
        <v/>
      </c>
      <c r="FJ128" s="103" t="str">
        <f t="shared" si="1210"/>
        <v/>
      </c>
      <c r="FK128" s="104" t="str">
        <f t="shared" si="1211"/>
        <v/>
      </c>
      <c r="FL128" s="105" t="str">
        <f t="shared" si="1212"/>
        <v/>
      </c>
      <c r="FM128" s="106" t="str">
        <f t="shared" si="1213"/>
        <v/>
      </c>
      <c r="FO128" s="3"/>
      <c r="FQ128" s="99" t="str">
        <f>IF(FU128="","",#REF!)</f>
        <v/>
      </c>
      <c r="FR128" s="100" t="str">
        <f t="shared" si="1214"/>
        <v/>
      </c>
      <c r="FS128" s="101" t="str">
        <f t="shared" si="1215"/>
        <v/>
      </c>
      <c r="FT128" s="101" t="str">
        <f t="shared" si="1216"/>
        <v/>
      </c>
      <c r="FU128" s="102" t="str">
        <f t="shared" si="1217"/>
        <v/>
      </c>
      <c r="FV128" s="103" t="str">
        <f t="shared" si="1218"/>
        <v/>
      </c>
      <c r="FW128" s="104" t="str">
        <f t="shared" si="1219"/>
        <v/>
      </c>
      <c r="FX128" s="105" t="str">
        <f t="shared" si="1220"/>
        <v/>
      </c>
      <c r="FY128" s="106" t="str">
        <f t="shared" si="1221"/>
        <v/>
      </c>
      <c r="GA128" s="3"/>
      <c r="GC128" s="99" t="str">
        <f t="shared" si="1222"/>
        <v/>
      </c>
      <c r="GD128" s="100" t="str">
        <f t="shared" si="1223"/>
        <v/>
      </c>
      <c r="GE128" s="101" t="str">
        <f t="shared" si="1224"/>
        <v/>
      </c>
      <c r="GF128" s="101" t="str">
        <f t="shared" si="1225"/>
        <v/>
      </c>
      <c r="GG128" s="102" t="str">
        <f t="shared" si="1226"/>
        <v/>
      </c>
      <c r="GH128" s="103" t="str">
        <f t="shared" si="1227"/>
        <v/>
      </c>
      <c r="GI128" s="104" t="str">
        <f t="shared" si="1228"/>
        <v/>
      </c>
      <c r="GJ128" s="105" t="str">
        <f t="shared" si="1229"/>
        <v/>
      </c>
      <c r="GK128" s="106" t="str">
        <f t="shared" si="1230"/>
        <v/>
      </c>
      <c r="GM128" s="3"/>
      <c r="GO128" s="99" t="str">
        <f t="shared" si="1231"/>
        <v/>
      </c>
      <c r="GP128" s="100" t="str">
        <f t="shared" si="1232"/>
        <v/>
      </c>
      <c r="GQ128" s="101" t="str">
        <f t="shared" si="1233"/>
        <v/>
      </c>
      <c r="GR128" s="101" t="str">
        <f t="shared" si="1234"/>
        <v/>
      </c>
      <c r="GS128" s="102" t="str">
        <f t="shared" si="1235"/>
        <v/>
      </c>
      <c r="GT128" s="103" t="str">
        <f t="shared" si="1236"/>
        <v/>
      </c>
      <c r="GU128" s="104" t="str">
        <f t="shared" si="1237"/>
        <v/>
      </c>
      <c r="GV128" s="105" t="str">
        <f t="shared" si="1238"/>
        <v/>
      </c>
      <c r="GW128" s="106" t="str">
        <f t="shared" si="1239"/>
        <v/>
      </c>
      <c r="GY128" s="3"/>
      <c r="HA128" s="99" t="str">
        <f t="shared" si="1240"/>
        <v/>
      </c>
      <c r="HB128" s="100" t="str">
        <f t="shared" si="1241"/>
        <v/>
      </c>
      <c r="HC128" s="101" t="str">
        <f t="shared" si="1242"/>
        <v/>
      </c>
      <c r="HD128" s="101" t="str">
        <f t="shared" si="1243"/>
        <v/>
      </c>
      <c r="HE128" s="102" t="str">
        <f t="shared" si="1244"/>
        <v/>
      </c>
      <c r="HF128" s="103" t="str">
        <f t="shared" si="1245"/>
        <v/>
      </c>
      <c r="HG128" s="104" t="str">
        <f t="shared" si="1246"/>
        <v/>
      </c>
      <c r="HH128" s="105" t="str">
        <f t="shared" si="1247"/>
        <v/>
      </c>
      <c r="HI128" s="106" t="str">
        <f t="shared" si="1248"/>
        <v/>
      </c>
      <c r="HK128" s="3"/>
      <c r="HM128" s="99" t="str">
        <f t="shared" si="1249"/>
        <v/>
      </c>
      <c r="HN128" s="100" t="str">
        <f t="shared" si="1250"/>
        <v/>
      </c>
      <c r="HO128" s="101" t="str">
        <f t="shared" si="1251"/>
        <v/>
      </c>
      <c r="HP128" s="101" t="str">
        <f t="shared" si="1252"/>
        <v/>
      </c>
      <c r="HQ128" s="102" t="str">
        <f t="shared" si="1253"/>
        <v/>
      </c>
      <c r="HR128" s="103" t="str">
        <f t="shared" si="1254"/>
        <v/>
      </c>
      <c r="HS128" s="104" t="str">
        <f t="shared" si="1255"/>
        <v/>
      </c>
      <c r="HT128" s="105" t="str">
        <f t="shared" si="1256"/>
        <v/>
      </c>
      <c r="HU128" s="106" t="str">
        <f t="shared" si="1257"/>
        <v/>
      </c>
      <c r="HW128" s="3"/>
      <c r="HY128" s="99" t="str">
        <f t="shared" si="1258"/>
        <v/>
      </c>
      <c r="HZ128" s="100" t="str">
        <f t="shared" si="1259"/>
        <v/>
      </c>
      <c r="IA128" s="101" t="str">
        <f t="shared" si="1260"/>
        <v/>
      </c>
      <c r="IB128" s="101" t="str">
        <f t="shared" si="1261"/>
        <v/>
      </c>
      <c r="IC128" s="102" t="str">
        <f t="shared" si="1262"/>
        <v/>
      </c>
      <c r="ID128" s="103" t="str">
        <f t="shared" si="1263"/>
        <v/>
      </c>
      <c r="IE128" s="104" t="str">
        <f t="shared" si="1264"/>
        <v/>
      </c>
      <c r="IF128" s="105" t="str">
        <f t="shared" si="1265"/>
        <v/>
      </c>
      <c r="IG128" s="106" t="str">
        <f t="shared" si="1266"/>
        <v/>
      </c>
      <c r="II128" s="3"/>
      <c r="IK128" s="99" t="str">
        <f t="shared" si="1267"/>
        <v/>
      </c>
      <c r="IL128" s="100" t="str">
        <f t="shared" si="1268"/>
        <v/>
      </c>
      <c r="IM128" s="101" t="str">
        <f t="shared" si="1269"/>
        <v/>
      </c>
      <c r="IN128" s="101" t="str">
        <f t="shared" si="1270"/>
        <v/>
      </c>
      <c r="IO128" s="102" t="str">
        <f t="shared" si="1271"/>
        <v/>
      </c>
      <c r="IP128" s="103" t="str">
        <f t="shared" si="1272"/>
        <v/>
      </c>
      <c r="IQ128" s="104" t="str">
        <f t="shared" si="1273"/>
        <v/>
      </c>
      <c r="IR128" s="105" t="str">
        <f t="shared" si="1274"/>
        <v/>
      </c>
      <c r="IS128" s="106" t="str">
        <f t="shared" si="1275"/>
        <v/>
      </c>
      <c r="IU128" s="3"/>
      <c r="IW128" s="99" t="str">
        <f t="shared" si="1276"/>
        <v/>
      </c>
      <c r="IX128" s="100" t="str">
        <f t="shared" si="1277"/>
        <v/>
      </c>
      <c r="IY128" s="101" t="str">
        <f t="shared" si="1278"/>
        <v/>
      </c>
      <c r="IZ128" s="101" t="str">
        <f t="shared" si="1279"/>
        <v/>
      </c>
      <c r="JA128" s="102" t="str">
        <f t="shared" si="1280"/>
        <v/>
      </c>
      <c r="JB128" s="103" t="str">
        <f t="shared" si="1281"/>
        <v/>
      </c>
      <c r="JC128" s="104" t="str">
        <f t="shared" si="1282"/>
        <v/>
      </c>
      <c r="JD128" s="105" t="str">
        <f t="shared" si="1283"/>
        <v/>
      </c>
      <c r="JE128" s="106" t="str">
        <f t="shared" si="1284"/>
        <v/>
      </c>
      <c r="JG128" s="3"/>
      <c r="JI128" s="99" t="str">
        <f t="shared" si="1285"/>
        <v/>
      </c>
      <c r="JJ128" s="100" t="str">
        <f t="shared" si="1286"/>
        <v/>
      </c>
      <c r="JK128" s="101" t="str">
        <f t="shared" si="1287"/>
        <v/>
      </c>
      <c r="JL128" s="101" t="str">
        <f t="shared" si="1288"/>
        <v/>
      </c>
      <c r="JM128" s="102" t="str">
        <f t="shared" si="1289"/>
        <v/>
      </c>
      <c r="JN128" s="103" t="str">
        <f t="shared" si="1290"/>
        <v/>
      </c>
      <c r="JO128" s="104" t="str">
        <f t="shared" si="1291"/>
        <v/>
      </c>
      <c r="JP128" s="105" t="str">
        <f t="shared" si="1292"/>
        <v/>
      </c>
      <c r="JQ128" s="106" t="str">
        <f t="shared" si="1293"/>
        <v/>
      </c>
      <c r="JS128" s="3"/>
      <c r="JU128" s="99" t="str">
        <f t="shared" si="1294"/>
        <v/>
      </c>
      <c r="JV128" s="100" t="str">
        <f t="shared" si="1295"/>
        <v/>
      </c>
      <c r="JW128" s="101" t="str">
        <f t="shared" si="1296"/>
        <v/>
      </c>
      <c r="JX128" s="101" t="str">
        <f t="shared" si="1297"/>
        <v/>
      </c>
      <c r="JY128" s="102" t="str">
        <f t="shared" si="1298"/>
        <v/>
      </c>
      <c r="JZ128" s="103" t="str">
        <f t="shared" si="1299"/>
        <v/>
      </c>
      <c r="KA128" s="104" t="str">
        <f t="shared" si="1300"/>
        <v/>
      </c>
      <c r="KB128" s="105" t="str">
        <f t="shared" si="1301"/>
        <v/>
      </c>
      <c r="KC128" s="106" t="str">
        <f t="shared" si="1302"/>
        <v/>
      </c>
      <c r="KE128" s="3"/>
    </row>
    <row r="129" spans="1:291" ht="13.5" customHeight="1" x14ac:dyDescent="0.25">
      <c r="A129" s="16"/>
      <c r="E129" s="99" t="str">
        <f t="shared" si="1092"/>
        <v/>
      </c>
      <c r="F129" s="100" t="str">
        <f t="shared" si="1093"/>
        <v/>
      </c>
      <c r="G129" s="101" t="str">
        <f t="shared" si="1094"/>
        <v/>
      </c>
      <c r="H129" s="101" t="str">
        <f t="shared" si="1095"/>
        <v/>
      </c>
      <c r="I129" s="102" t="str">
        <f t="shared" si="1096"/>
        <v/>
      </c>
      <c r="J129" s="103" t="str">
        <f t="shared" si="1097"/>
        <v/>
      </c>
      <c r="K129" s="104" t="str">
        <f t="shared" si="1098"/>
        <v/>
      </c>
      <c r="L129" s="105" t="str">
        <f t="shared" si="1099"/>
        <v/>
      </c>
      <c r="M129" s="106" t="str">
        <f t="shared" si="1100"/>
        <v/>
      </c>
      <c r="O129" s="3"/>
      <c r="Q129" s="99" t="str">
        <f t="shared" si="1101"/>
        <v/>
      </c>
      <c r="R129" s="100" t="str">
        <f t="shared" si="1102"/>
        <v/>
      </c>
      <c r="S129" s="101" t="str">
        <f t="shared" si="1103"/>
        <v/>
      </c>
      <c r="T129" s="101" t="str">
        <f t="shared" si="1104"/>
        <v/>
      </c>
      <c r="U129" s="102" t="str">
        <f t="shared" si="1105"/>
        <v/>
      </c>
      <c r="V129" s="103" t="str">
        <f t="shared" si="1106"/>
        <v/>
      </c>
      <c r="W129" s="104" t="str">
        <f t="shared" si="1107"/>
        <v/>
      </c>
      <c r="X129" s="105" t="str">
        <f t="shared" si="1108"/>
        <v/>
      </c>
      <c r="Y129" s="106" t="str">
        <f t="shared" si="1109"/>
        <v/>
      </c>
      <c r="AA129" s="3"/>
      <c r="AC129" s="99" t="str">
        <f t="shared" si="1110"/>
        <v/>
      </c>
      <c r="AD129" s="100" t="str">
        <f t="shared" si="1111"/>
        <v/>
      </c>
      <c r="AE129" s="101" t="str">
        <f t="shared" si="1112"/>
        <v/>
      </c>
      <c r="AF129" s="101" t="str">
        <f t="shared" si="1113"/>
        <v/>
      </c>
      <c r="AG129" s="102" t="str">
        <f t="shared" si="1114"/>
        <v/>
      </c>
      <c r="AH129" s="103" t="str">
        <f t="shared" si="1115"/>
        <v/>
      </c>
      <c r="AI129" s="104" t="str">
        <f t="shared" si="1116"/>
        <v/>
      </c>
      <c r="AJ129" s="105" t="str">
        <f t="shared" si="1304"/>
        <v/>
      </c>
      <c r="AK129" s="106" t="str">
        <f t="shared" si="1117"/>
        <v/>
      </c>
      <c r="AM129" s="3"/>
      <c r="AO129" s="99"/>
      <c r="AP129" s="100" t="str">
        <f t="shared" si="1118"/>
        <v/>
      </c>
      <c r="AQ129" s="101" t="str">
        <f>IF(AS129="","",#REF!)</f>
        <v/>
      </c>
      <c r="AR129" s="101" t="str">
        <f t="shared" si="1303"/>
        <v/>
      </c>
      <c r="AS129" s="102" t="str">
        <f t="shared" si="1119"/>
        <v/>
      </c>
      <c r="AT129" s="103" t="str">
        <f t="shared" si="1120"/>
        <v/>
      </c>
      <c r="AU129" s="104" t="str">
        <f t="shared" si="1121"/>
        <v/>
      </c>
      <c r="AV129" s="105" t="str">
        <f t="shared" si="1122"/>
        <v/>
      </c>
      <c r="AW129" s="106" t="str">
        <f t="shared" si="1123"/>
        <v/>
      </c>
      <c r="AY129" s="3"/>
      <c r="BA129" s="99" t="str">
        <f t="shared" si="1124"/>
        <v/>
      </c>
      <c r="BB129" s="100" t="str">
        <f t="shared" si="1125"/>
        <v/>
      </c>
      <c r="BC129" s="101" t="str">
        <f t="shared" si="1126"/>
        <v/>
      </c>
      <c r="BD129" s="101" t="str">
        <f t="shared" si="1127"/>
        <v/>
      </c>
      <c r="BE129" s="102" t="str">
        <f t="shared" si="1128"/>
        <v/>
      </c>
      <c r="BF129" s="103" t="str">
        <f t="shared" si="1129"/>
        <v/>
      </c>
      <c r="BG129" s="104" t="str">
        <f t="shared" si="1130"/>
        <v/>
      </c>
      <c r="BH129" s="105" t="str">
        <f t="shared" si="1131"/>
        <v/>
      </c>
      <c r="BI129" s="106" t="str">
        <f t="shared" si="1132"/>
        <v/>
      </c>
      <c r="BK129" s="3"/>
      <c r="BM129" s="99" t="str">
        <f t="shared" si="1133"/>
        <v/>
      </c>
      <c r="BN129" s="100" t="str">
        <f t="shared" si="1134"/>
        <v/>
      </c>
      <c r="BO129" s="101" t="str">
        <f t="shared" si="1135"/>
        <v/>
      </c>
      <c r="BP129" s="101" t="str">
        <f t="shared" si="1136"/>
        <v/>
      </c>
      <c r="BQ129" s="102" t="str">
        <f t="shared" si="1137"/>
        <v/>
      </c>
      <c r="BR129" s="103" t="str">
        <f t="shared" si="1138"/>
        <v/>
      </c>
      <c r="BS129" s="104" t="str">
        <f t="shared" si="1139"/>
        <v/>
      </c>
      <c r="BT129" s="105" t="str">
        <f t="shared" si="1140"/>
        <v/>
      </c>
      <c r="BU129" s="106" t="str">
        <f t="shared" si="1141"/>
        <v/>
      </c>
      <c r="BW129" s="3"/>
      <c r="BY129" s="99" t="str">
        <f t="shared" si="1142"/>
        <v/>
      </c>
      <c r="BZ129" s="100" t="str">
        <f t="shared" si="1143"/>
        <v/>
      </c>
      <c r="CA129" s="101" t="str">
        <f t="shared" si="1144"/>
        <v/>
      </c>
      <c r="CB129" s="101" t="str">
        <f t="shared" si="1145"/>
        <v/>
      </c>
      <c r="CC129" s="102" t="str">
        <f t="shared" si="1146"/>
        <v/>
      </c>
      <c r="CD129" s="103" t="str">
        <f t="shared" si="1147"/>
        <v/>
      </c>
      <c r="CE129" s="104" t="str">
        <f t="shared" si="1148"/>
        <v/>
      </c>
      <c r="CF129" s="105" t="str">
        <f t="shared" si="1149"/>
        <v/>
      </c>
      <c r="CG129" s="106" t="str">
        <f t="shared" si="1150"/>
        <v/>
      </c>
      <c r="CI129" s="3"/>
      <c r="CK129" s="99" t="str">
        <f t="shared" si="1151"/>
        <v/>
      </c>
      <c r="CL129" s="100" t="str">
        <f t="shared" si="1152"/>
        <v/>
      </c>
      <c r="CM129" s="101" t="str">
        <f t="shared" si="1153"/>
        <v/>
      </c>
      <c r="CN129" s="101" t="str">
        <f t="shared" si="1154"/>
        <v/>
      </c>
      <c r="CO129" s="102" t="str">
        <f t="shared" si="1155"/>
        <v/>
      </c>
      <c r="CP129" s="103" t="str">
        <f t="shared" si="1156"/>
        <v/>
      </c>
      <c r="CQ129" s="104" t="str">
        <f t="shared" si="1157"/>
        <v/>
      </c>
      <c r="CR129" s="105" t="str">
        <f t="shared" si="1158"/>
        <v/>
      </c>
      <c r="CS129" s="106" t="str">
        <f t="shared" si="1159"/>
        <v/>
      </c>
      <c r="CU129" s="3"/>
      <c r="CW129" s="99" t="str">
        <f t="shared" si="1160"/>
        <v/>
      </c>
      <c r="CX129" s="100" t="str">
        <f t="shared" si="1161"/>
        <v/>
      </c>
      <c r="CY129" s="101" t="str">
        <f t="shared" si="1162"/>
        <v/>
      </c>
      <c r="CZ129" s="101" t="str">
        <f t="shared" si="1163"/>
        <v/>
      </c>
      <c r="DA129" s="102" t="str">
        <f t="shared" si="1164"/>
        <v/>
      </c>
      <c r="DB129" s="103" t="str">
        <f t="shared" si="1165"/>
        <v/>
      </c>
      <c r="DC129" s="104" t="str">
        <f t="shared" si="1166"/>
        <v/>
      </c>
      <c r="DD129" s="105" t="str">
        <f t="shared" si="1167"/>
        <v/>
      </c>
      <c r="DE129" s="106" t="str">
        <f t="shared" si="1168"/>
        <v/>
      </c>
      <c r="DG129" s="3"/>
      <c r="DI129" s="99" t="str">
        <f t="shared" si="1169"/>
        <v/>
      </c>
      <c r="DJ129" s="100" t="str">
        <f t="shared" si="1170"/>
        <v/>
      </c>
      <c r="DK129" s="101" t="str">
        <f t="shared" si="1171"/>
        <v/>
      </c>
      <c r="DL129" s="101" t="str">
        <f t="shared" si="1172"/>
        <v/>
      </c>
      <c r="DM129" s="102" t="str">
        <f t="shared" si="1173"/>
        <v/>
      </c>
      <c r="DN129" s="103" t="str">
        <f t="shared" si="1174"/>
        <v/>
      </c>
      <c r="DO129" s="104" t="str">
        <f t="shared" si="1175"/>
        <v/>
      </c>
      <c r="DP129" s="105" t="str">
        <f t="shared" si="1176"/>
        <v/>
      </c>
      <c r="DQ129" s="106" t="str">
        <f t="shared" si="1177"/>
        <v/>
      </c>
      <c r="DS129" s="3"/>
      <c r="DU129" s="99" t="str">
        <f t="shared" si="1178"/>
        <v/>
      </c>
      <c r="DV129" s="100" t="str">
        <f t="shared" si="1179"/>
        <v/>
      </c>
      <c r="DW129" s="101" t="str">
        <f t="shared" si="1180"/>
        <v/>
      </c>
      <c r="DX129" s="101" t="str">
        <f t="shared" si="1181"/>
        <v/>
      </c>
      <c r="DY129" s="102" t="str">
        <f t="shared" si="1182"/>
        <v/>
      </c>
      <c r="DZ129" s="103" t="str">
        <f t="shared" si="1183"/>
        <v/>
      </c>
      <c r="EA129" s="104" t="str">
        <f t="shared" si="1184"/>
        <v/>
      </c>
      <c r="EB129" s="105" t="str">
        <f t="shared" si="1185"/>
        <v/>
      </c>
      <c r="EC129" s="106" t="str">
        <f t="shared" si="1186"/>
        <v/>
      </c>
      <c r="EE129" s="3"/>
      <c r="EG129" s="99" t="str">
        <f t="shared" si="1187"/>
        <v/>
      </c>
      <c r="EH129" s="100" t="str">
        <f t="shared" si="1188"/>
        <v/>
      </c>
      <c r="EI129" s="101" t="str">
        <f t="shared" si="1189"/>
        <v/>
      </c>
      <c r="EJ129" s="101" t="str">
        <f t="shared" si="1190"/>
        <v/>
      </c>
      <c r="EK129" s="102" t="str">
        <f t="shared" si="1191"/>
        <v/>
      </c>
      <c r="EL129" s="103" t="str">
        <f t="shared" si="1192"/>
        <v/>
      </c>
      <c r="EM129" s="104" t="str">
        <f t="shared" si="1193"/>
        <v/>
      </c>
      <c r="EN129" s="105" t="str">
        <f t="shared" si="1194"/>
        <v/>
      </c>
      <c r="EO129" s="106" t="str">
        <f t="shared" si="1195"/>
        <v/>
      </c>
      <c r="EQ129" s="3"/>
      <c r="ES129" s="99" t="str">
        <f t="shared" si="1196"/>
        <v/>
      </c>
      <c r="ET129" s="100" t="str">
        <f t="shared" si="1197"/>
        <v/>
      </c>
      <c r="EU129" s="101" t="str">
        <f t="shared" si="1198"/>
        <v/>
      </c>
      <c r="EV129" s="101" t="str">
        <f t="shared" si="1199"/>
        <v/>
      </c>
      <c r="EW129" s="102" t="str">
        <f t="shared" si="1200"/>
        <v/>
      </c>
      <c r="EX129" s="103" t="str">
        <f t="shared" si="1201"/>
        <v/>
      </c>
      <c r="EY129" s="104" t="str">
        <f t="shared" si="1202"/>
        <v/>
      </c>
      <c r="EZ129" s="105" t="str">
        <f t="shared" si="1203"/>
        <v/>
      </c>
      <c r="FA129" s="106" t="str">
        <f t="shared" si="1204"/>
        <v/>
      </c>
      <c r="FC129" s="3"/>
      <c r="FE129" s="99" t="str">
        <f t="shared" si="1205"/>
        <v/>
      </c>
      <c r="FF129" s="100" t="str">
        <f t="shared" si="1206"/>
        <v/>
      </c>
      <c r="FG129" s="101" t="str">
        <f t="shared" si="1207"/>
        <v/>
      </c>
      <c r="FH129" s="101" t="str">
        <f t="shared" si="1208"/>
        <v/>
      </c>
      <c r="FI129" s="102" t="str">
        <f t="shared" si="1209"/>
        <v/>
      </c>
      <c r="FJ129" s="103" t="str">
        <f t="shared" si="1210"/>
        <v/>
      </c>
      <c r="FK129" s="104" t="str">
        <f t="shared" si="1211"/>
        <v/>
      </c>
      <c r="FL129" s="105" t="str">
        <f t="shared" si="1212"/>
        <v/>
      </c>
      <c r="FM129" s="106" t="str">
        <f t="shared" si="1213"/>
        <v/>
      </c>
      <c r="FO129" s="3"/>
      <c r="FQ129" s="99" t="str">
        <f>IF(FU129="","",#REF!)</f>
        <v/>
      </c>
      <c r="FR129" s="100" t="str">
        <f t="shared" si="1214"/>
        <v/>
      </c>
      <c r="FS129" s="101" t="str">
        <f t="shared" si="1215"/>
        <v/>
      </c>
      <c r="FT129" s="101" t="str">
        <f t="shared" si="1216"/>
        <v/>
      </c>
      <c r="FU129" s="102" t="str">
        <f t="shared" si="1217"/>
        <v/>
      </c>
      <c r="FV129" s="103" t="str">
        <f t="shared" si="1218"/>
        <v/>
      </c>
      <c r="FW129" s="104" t="str">
        <f t="shared" si="1219"/>
        <v/>
      </c>
      <c r="FX129" s="105" t="str">
        <f t="shared" si="1220"/>
        <v/>
      </c>
      <c r="FY129" s="106" t="str">
        <f t="shared" si="1221"/>
        <v/>
      </c>
      <c r="GA129" s="3"/>
      <c r="GC129" s="99" t="str">
        <f t="shared" si="1222"/>
        <v/>
      </c>
      <c r="GD129" s="100" t="str">
        <f t="shared" si="1223"/>
        <v/>
      </c>
      <c r="GE129" s="101" t="str">
        <f t="shared" si="1224"/>
        <v/>
      </c>
      <c r="GF129" s="101" t="str">
        <f t="shared" si="1225"/>
        <v/>
      </c>
      <c r="GG129" s="102" t="str">
        <f t="shared" si="1226"/>
        <v/>
      </c>
      <c r="GH129" s="103" t="str">
        <f t="shared" si="1227"/>
        <v/>
      </c>
      <c r="GI129" s="104" t="str">
        <f t="shared" si="1228"/>
        <v/>
      </c>
      <c r="GJ129" s="105" t="str">
        <f t="shared" si="1229"/>
        <v/>
      </c>
      <c r="GK129" s="106" t="str">
        <f t="shared" si="1230"/>
        <v/>
      </c>
      <c r="GM129" s="3"/>
      <c r="GO129" s="99" t="str">
        <f t="shared" si="1231"/>
        <v/>
      </c>
      <c r="GP129" s="100" t="str">
        <f t="shared" si="1232"/>
        <v/>
      </c>
      <c r="GQ129" s="101" t="str">
        <f t="shared" si="1233"/>
        <v/>
      </c>
      <c r="GR129" s="101" t="str">
        <f t="shared" si="1234"/>
        <v/>
      </c>
      <c r="GS129" s="102" t="str">
        <f t="shared" si="1235"/>
        <v/>
      </c>
      <c r="GT129" s="103" t="str">
        <f t="shared" si="1236"/>
        <v/>
      </c>
      <c r="GU129" s="104" t="str">
        <f t="shared" si="1237"/>
        <v/>
      </c>
      <c r="GV129" s="105" t="str">
        <f t="shared" si="1238"/>
        <v/>
      </c>
      <c r="GW129" s="106" t="str">
        <f t="shared" si="1239"/>
        <v/>
      </c>
      <c r="GY129" s="3"/>
      <c r="HA129" s="99" t="str">
        <f t="shared" si="1240"/>
        <v/>
      </c>
      <c r="HB129" s="100" t="str">
        <f t="shared" si="1241"/>
        <v/>
      </c>
      <c r="HC129" s="101" t="str">
        <f t="shared" si="1242"/>
        <v/>
      </c>
      <c r="HD129" s="101" t="str">
        <f t="shared" si="1243"/>
        <v/>
      </c>
      <c r="HE129" s="102" t="str">
        <f t="shared" si="1244"/>
        <v/>
      </c>
      <c r="HF129" s="103" t="str">
        <f t="shared" si="1245"/>
        <v/>
      </c>
      <c r="HG129" s="104" t="str">
        <f t="shared" si="1246"/>
        <v/>
      </c>
      <c r="HH129" s="105" t="str">
        <f t="shared" si="1247"/>
        <v/>
      </c>
      <c r="HI129" s="106" t="str">
        <f t="shared" si="1248"/>
        <v/>
      </c>
      <c r="HK129" s="3"/>
      <c r="HM129" s="99" t="str">
        <f t="shared" si="1249"/>
        <v/>
      </c>
      <c r="HN129" s="100" t="str">
        <f t="shared" si="1250"/>
        <v/>
      </c>
      <c r="HO129" s="101" t="str">
        <f t="shared" si="1251"/>
        <v/>
      </c>
      <c r="HP129" s="101" t="str">
        <f t="shared" si="1252"/>
        <v/>
      </c>
      <c r="HQ129" s="102" t="str">
        <f t="shared" si="1253"/>
        <v/>
      </c>
      <c r="HR129" s="103" t="str">
        <f t="shared" si="1254"/>
        <v/>
      </c>
      <c r="HS129" s="104" t="str">
        <f t="shared" si="1255"/>
        <v/>
      </c>
      <c r="HT129" s="105" t="str">
        <f t="shared" si="1256"/>
        <v/>
      </c>
      <c r="HU129" s="106" t="str">
        <f t="shared" si="1257"/>
        <v/>
      </c>
      <c r="HW129" s="3"/>
      <c r="HY129" s="99" t="str">
        <f t="shared" si="1258"/>
        <v/>
      </c>
      <c r="HZ129" s="100" t="str">
        <f t="shared" si="1259"/>
        <v/>
      </c>
      <c r="IA129" s="101" t="str">
        <f t="shared" si="1260"/>
        <v/>
      </c>
      <c r="IB129" s="101" t="str">
        <f t="shared" si="1261"/>
        <v/>
      </c>
      <c r="IC129" s="102" t="str">
        <f t="shared" si="1262"/>
        <v/>
      </c>
      <c r="ID129" s="103" t="str">
        <f t="shared" si="1263"/>
        <v/>
      </c>
      <c r="IE129" s="104" t="str">
        <f t="shared" si="1264"/>
        <v/>
      </c>
      <c r="IF129" s="105" t="str">
        <f t="shared" si="1265"/>
        <v/>
      </c>
      <c r="IG129" s="106" t="str">
        <f t="shared" si="1266"/>
        <v/>
      </c>
      <c r="II129" s="3"/>
      <c r="IK129" s="99" t="str">
        <f t="shared" si="1267"/>
        <v/>
      </c>
      <c r="IL129" s="100" t="str">
        <f t="shared" si="1268"/>
        <v/>
      </c>
      <c r="IM129" s="101" t="str">
        <f t="shared" si="1269"/>
        <v/>
      </c>
      <c r="IN129" s="101" t="str">
        <f t="shared" si="1270"/>
        <v/>
      </c>
      <c r="IO129" s="102" t="str">
        <f t="shared" si="1271"/>
        <v/>
      </c>
      <c r="IP129" s="103" t="str">
        <f t="shared" si="1272"/>
        <v/>
      </c>
      <c r="IQ129" s="104" t="str">
        <f t="shared" si="1273"/>
        <v/>
      </c>
      <c r="IR129" s="105" t="str">
        <f t="shared" si="1274"/>
        <v/>
      </c>
      <c r="IS129" s="106" t="str">
        <f t="shared" si="1275"/>
        <v/>
      </c>
      <c r="IU129" s="3"/>
      <c r="IW129" s="99" t="str">
        <f t="shared" si="1276"/>
        <v/>
      </c>
      <c r="IX129" s="100" t="str">
        <f t="shared" si="1277"/>
        <v/>
      </c>
      <c r="IY129" s="101" t="str">
        <f t="shared" si="1278"/>
        <v/>
      </c>
      <c r="IZ129" s="101" t="str">
        <f t="shared" si="1279"/>
        <v/>
      </c>
      <c r="JA129" s="102" t="str">
        <f t="shared" si="1280"/>
        <v/>
      </c>
      <c r="JB129" s="103" t="str">
        <f t="shared" si="1281"/>
        <v/>
      </c>
      <c r="JC129" s="104" t="str">
        <f t="shared" si="1282"/>
        <v/>
      </c>
      <c r="JD129" s="105" t="str">
        <f t="shared" si="1283"/>
        <v/>
      </c>
      <c r="JE129" s="106" t="str">
        <f t="shared" si="1284"/>
        <v/>
      </c>
      <c r="JG129" s="3"/>
      <c r="JI129" s="99" t="str">
        <f t="shared" si="1285"/>
        <v/>
      </c>
      <c r="JJ129" s="100" t="str">
        <f t="shared" si="1286"/>
        <v/>
      </c>
      <c r="JK129" s="101" t="str">
        <f t="shared" si="1287"/>
        <v/>
      </c>
      <c r="JL129" s="101" t="str">
        <f t="shared" si="1288"/>
        <v/>
      </c>
      <c r="JM129" s="102" t="str">
        <f t="shared" si="1289"/>
        <v/>
      </c>
      <c r="JN129" s="103" t="str">
        <f t="shared" si="1290"/>
        <v/>
      </c>
      <c r="JO129" s="104" t="str">
        <f t="shared" si="1291"/>
        <v/>
      </c>
      <c r="JP129" s="105" t="str">
        <f t="shared" si="1292"/>
        <v/>
      </c>
      <c r="JQ129" s="106" t="str">
        <f t="shared" si="1293"/>
        <v/>
      </c>
      <c r="JS129" s="3"/>
      <c r="JU129" s="99" t="str">
        <f t="shared" si="1294"/>
        <v/>
      </c>
      <c r="JV129" s="100" t="str">
        <f t="shared" si="1295"/>
        <v/>
      </c>
      <c r="JW129" s="101" t="str">
        <f t="shared" si="1296"/>
        <v/>
      </c>
      <c r="JX129" s="101" t="str">
        <f t="shared" si="1297"/>
        <v/>
      </c>
      <c r="JY129" s="102" t="str">
        <f t="shared" si="1298"/>
        <v/>
      </c>
      <c r="JZ129" s="103" t="str">
        <f t="shared" si="1299"/>
        <v/>
      </c>
      <c r="KA129" s="104" t="str">
        <f t="shared" si="1300"/>
        <v/>
      </c>
      <c r="KB129" s="105" t="str">
        <f t="shared" si="1301"/>
        <v/>
      </c>
      <c r="KC129" s="106" t="str">
        <f t="shared" si="1302"/>
        <v/>
      </c>
      <c r="KE129" s="3"/>
    </row>
    <row r="130" spans="1:291" ht="13.5" customHeight="1" x14ac:dyDescent="0.25">
      <c r="A130" s="16"/>
      <c r="E130" s="99" t="str">
        <f t="shared" si="1092"/>
        <v/>
      </c>
      <c r="F130" s="100" t="str">
        <f t="shared" si="1093"/>
        <v/>
      </c>
      <c r="G130" s="101" t="str">
        <f t="shared" si="1094"/>
        <v/>
      </c>
      <c r="H130" s="101" t="str">
        <f t="shared" si="1095"/>
        <v/>
      </c>
      <c r="I130" s="102" t="str">
        <f t="shared" si="1096"/>
        <v/>
      </c>
      <c r="J130" s="103" t="str">
        <f t="shared" si="1097"/>
        <v/>
      </c>
      <c r="K130" s="104" t="str">
        <f t="shared" si="1098"/>
        <v/>
      </c>
      <c r="L130" s="105" t="str">
        <f t="shared" si="1099"/>
        <v/>
      </c>
      <c r="M130" s="106" t="str">
        <f t="shared" si="1100"/>
        <v/>
      </c>
      <c r="O130" s="3"/>
      <c r="Q130" s="99" t="str">
        <f t="shared" si="1101"/>
        <v/>
      </c>
      <c r="R130" s="100" t="str">
        <f t="shared" si="1102"/>
        <v/>
      </c>
      <c r="S130" s="101" t="str">
        <f t="shared" si="1103"/>
        <v/>
      </c>
      <c r="T130" s="101" t="str">
        <f t="shared" si="1104"/>
        <v/>
      </c>
      <c r="U130" s="102" t="str">
        <f t="shared" si="1105"/>
        <v/>
      </c>
      <c r="V130" s="103" t="str">
        <f t="shared" si="1106"/>
        <v/>
      </c>
      <c r="W130" s="104" t="str">
        <f t="shared" si="1107"/>
        <v/>
      </c>
      <c r="X130" s="105" t="str">
        <f t="shared" si="1108"/>
        <v/>
      </c>
      <c r="Y130" s="106" t="str">
        <f t="shared" si="1109"/>
        <v/>
      </c>
      <c r="AA130" s="3"/>
      <c r="AC130" s="99" t="str">
        <f t="shared" si="1110"/>
        <v/>
      </c>
      <c r="AD130" s="100" t="str">
        <f t="shared" si="1111"/>
        <v/>
      </c>
      <c r="AE130" s="101" t="str">
        <f t="shared" si="1112"/>
        <v/>
      </c>
      <c r="AF130" s="101" t="str">
        <f t="shared" si="1113"/>
        <v/>
      </c>
      <c r="AG130" s="102" t="str">
        <f t="shared" si="1114"/>
        <v/>
      </c>
      <c r="AH130" s="103" t="str">
        <f t="shared" si="1115"/>
        <v/>
      </c>
      <c r="AI130" s="104" t="str">
        <f t="shared" si="1116"/>
        <v/>
      </c>
      <c r="AJ130" s="105" t="str">
        <f t="shared" si="1304"/>
        <v/>
      </c>
      <c r="AK130" s="106" t="str">
        <f t="shared" si="1117"/>
        <v/>
      </c>
      <c r="AM130" s="3"/>
      <c r="AO130" s="99"/>
      <c r="AP130" s="100" t="str">
        <f t="shared" si="1118"/>
        <v/>
      </c>
      <c r="AQ130" s="101" t="str">
        <f>IF(AS130="","",#REF!)</f>
        <v/>
      </c>
      <c r="AR130" s="101" t="str">
        <f t="shared" si="1303"/>
        <v/>
      </c>
      <c r="AS130" s="102" t="str">
        <f t="shared" si="1119"/>
        <v/>
      </c>
      <c r="AT130" s="103" t="str">
        <f t="shared" si="1120"/>
        <v/>
      </c>
      <c r="AU130" s="104" t="str">
        <f t="shared" si="1121"/>
        <v/>
      </c>
      <c r="AV130" s="105" t="str">
        <f t="shared" si="1122"/>
        <v/>
      </c>
      <c r="AW130" s="106" t="str">
        <f t="shared" si="1123"/>
        <v/>
      </c>
      <c r="AY130" s="3"/>
      <c r="BA130" s="99" t="str">
        <f t="shared" si="1124"/>
        <v/>
      </c>
      <c r="BB130" s="100" t="str">
        <f t="shared" si="1125"/>
        <v/>
      </c>
      <c r="BC130" s="101" t="str">
        <f t="shared" si="1126"/>
        <v/>
      </c>
      <c r="BD130" s="101" t="str">
        <f t="shared" si="1127"/>
        <v/>
      </c>
      <c r="BE130" s="102" t="str">
        <f t="shared" si="1128"/>
        <v/>
      </c>
      <c r="BF130" s="103" t="str">
        <f t="shared" si="1129"/>
        <v/>
      </c>
      <c r="BG130" s="104" t="str">
        <f t="shared" si="1130"/>
        <v/>
      </c>
      <c r="BH130" s="105" t="str">
        <f t="shared" si="1131"/>
        <v/>
      </c>
      <c r="BI130" s="106" t="str">
        <f t="shared" si="1132"/>
        <v/>
      </c>
      <c r="BK130" s="3"/>
      <c r="BM130" s="99" t="str">
        <f t="shared" si="1133"/>
        <v/>
      </c>
      <c r="BN130" s="100" t="str">
        <f t="shared" si="1134"/>
        <v/>
      </c>
      <c r="BO130" s="101" t="str">
        <f t="shared" si="1135"/>
        <v/>
      </c>
      <c r="BP130" s="101" t="str">
        <f t="shared" si="1136"/>
        <v/>
      </c>
      <c r="BQ130" s="102" t="str">
        <f t="shared" si="1137"/>
        <v/>
      </c>
      <c r="BR130" s="103" t="str">
        <f t="shared" si="1138"/>
        <v/>
      </c>
      <c r="BS130" s="104" t="str">
        <f t="shared" si="1139"/>
        <v/>
      </c>
      <c r="BT130" s="105" t="str">
        <f t="shared" si="1140"/>
        <v/>
      </c>
      <c r="BU130" s="106" t="str">
        <f t="shared" si="1141"/>
        <v/>
      </c>
      <c r="BW130" s="3"/>
      <c r="BY130" s="99" t="str">
        <f t="shared" si="1142"/>
        <v/>
      </c>
      <c r="BZ130" s="100" t="str">
        <f t="shared" si="1143"/>
        <v/>
      </c>
      <c r="CA130" s="101" t="str">
        <f t="shared" si="1144"/>
        <v/>
      </c>
      <c r="CB130" s="101" t="str">
        <f t="shared" si="1145"/>
        <v/>
      </c>
      <c r="CC130" s="102" t="str">
        <f t="shared" si="1146"/>
        <v/>
      </c>
      <c r="CD130" s="103" t="str">
        <f t="shared" si="1147"/>
        <v/>
      </c>
      <c r="CE130" s="104" t="str">
        <f t="shared" si="1148"/>
        <v/>
      </c>
      <c r="CF130" s="105" t="str">
        <f t="shared" si="1149"/>
        <v/>
      </c>
      <c r="CG130" s="106" t="str">
        <f t="shared" si="1150"/>
        <v/>
      </c>
      <c r="CI130" s="3"/>
      <c r="CK130" s="99" t="str">
        <f t="shared" si="1151"/>
        <v/>
      </c>
      <c r="CL130" s="100" t="str">
        <f t="shared" si="1152"/>
        <v/>
      </c>
      <c r="CM130" s="101" t="str">
        <f t="shared" si="1153"/>
        <v/>
      </c>
      <c r="CN130" s="101" t="str">
        <f t="shared" si="1154"/>
        <v/>
      </c>
      <c r="CO130" s="102" t="str">
        <f t="shared" si="1155"/>
        <v/>
      </c>
      <c r="CP130" s="103" t="str">
        <f t="shared" si="1156"/>
        <v/>
      </c>
      <c r="CQ130" s="104" t="str">
        <f t="shared" si="1157"/>
        <v/>
      </c>
      <c r="CR130" s="105" t="str">
        <f t="shared" si="1158"/>
        <v/>
      </c>
      <c r="CS130" s="106" t="str">
        <f t="shared" si="1159"/>
        <v/>
      </c>
      <c r="CU130" s="3"/>
      <c r="CW130" s="99" t="str">
        <f t="shared" si="1160"/>
        <v/>
      </c>
      <c r="CX130" s="100" t="str">
        <f t="shared" si="1161"/>
        <v/>
      </c>
      <c r="CY130" s="101" t="str">
        <f t="shared" si="1162"/>
        <v/>
      </c>
      <c r="CZ130" s="101" t="str">
        <f t="shared" si="1163"/>
        <v/>
      </c>
      <c r="DA130" s="102" t="str">
        <f t="shared" si="1164"/>
        <v/>
      </c>
      <c r="DB130" s="103" t="str">
        <f t="shared" si="1165"/>
        <v/>
      </c>
      <c r="DC130" s="104" t="str">
        <f t="shared" si="1166"/>
        <v/>
      </c>
      <c r="DD130" s="105" t="str">
        <f t="shared" si="1167"/>
        <v/>
      </c>
      <c r="DE130" s="106" t="str">
        <f t="shared" si="1168"/>
        <v/>
      </c>
      <c r="DG130" s="3"/>
      <c r="DI130" s="99" t="str">
        <f t="shared" si="1169"/>
        <v/>
      </c>
      <c r="DJ130" s="100" t="str">
        <f t="shared" si="1170"/>
        <v/>
      </c>
      <c r="DK130" s="101" t="str">
        <f t="shared" si="1171"/>
        <v/>
      </c>
      <c r="DL130" s="101" t="str">
        <f t="shared" si="1172"/>
        <v/>
      </c>
      <c r="DM130" s="102" t="str">
        <f t="shared" si="1173"/>
        <v/>
      </c>
      <c r="DN130" s="103" t="str">
        <f t="shared" si="1174"/>
        <v/>
      </c>
      <c r="DO130" s="104" t="str">
        <f t="shared" si="1175"/>
        <v/>
      </c>
      <c r="DP130" s="105" t="str">
        <f t="shared" si="1176"/>
        <v/>
      </c>
      <c r="DQ130" s="106" t="str">
        <f t="shared" si="1177"/>
        <v/>
      </c>
      <c r="DS130" s="3"/>
      <c r="DU130" s="99" t="str">
        <f t="shared" si="1178"/>
        <v/>
      </c>
      <c r="DV130" s="100" t="str">
        <f t="shared" si="1179"/>
        <v/>
      </c>
      <c r="DW130" s="101" t="str">
        <f t="shared" si="1180"/>
        <v/>
      </c>
      <c r="DX130" s="101" t="str">
        <f t="shared" si="1181"/>
        <v/>
      </c>
      <c r="DY130" s="102" t="str">
        <f t="shared" si="1182"/>
        <v/>
      </c>
      <c r="DZ130" s="103" t="str">
        <f t="shared" si="1183"/>
        <v/>
      </c>
      <c r="EA130" s="104" t="str">
        <f t="shared" si="1184"/>
        <v/>
      </c>
      <c r="EB130" s="105" t="str">
        <f t="shared" si="1185"/>
        <v/>
      </c>
      <c r="EC130" s="106" t="str">
        <f t="shared" si="1186"/>
        <v/>
      </c>
      <c r="EE130" s="3"/>
      <c r="EG130" s="99" t="str">
        <f t="shared" si="1187"/>
        <v/>
      </c>
      <c r="EH130" s="100" t="str">
        <f t="shared" si="1188"/>
        <v/>
      </c>
      <c r="EI130" s="101" t="str">
        <f t="shared" si="1189"/>
        <v/>
      </c>
      <c r="EJ130" s="101" t="str">
        <f t="shared" si="1190"/>
        <v/>
      </c>
      <c r="EK130" s="102" t="str">
        <f t="shared" si="1191"/>
        <v/>
      </c>
      <c r="EL130" s="103" t="str">
        <f t="shared" si="1192"/>
        <v/>
      </c>
      <c r="EM130" s="104" t="str">
        <f t="shared" si="1193"/>
        <v/>
      </c>
      <c r="EN130" s="105" t="str">
        <f t="shared" si="1194"/>
        <v/>
      </c>
      <c r="EO130" s="106" t="str">
        <f t="shared" si="1195"/>
        <v/>
      </c>
      <c r="EQ130" s="3"/>
      <c r="ES130" s="99" t="str">
        <f t="shared" si="1196"/>
        <v/>
      </c>
      <c r="ET130" s="100" t="str">
        <f t="shared" si="1197"/>
        <v/>
      </c>
      <c r="EU130" s="101" t="str">
        <f t="shared" si="1198"/>
        <v/>
      </c>
      <c r="EV130" s="101" t="str">
        <f t="shared" si="1199"/>
        <v/>
      </c>
      <c r="EW130" s="102" t="str">
        <f t="shared" si="1200"/>
        <v/>
      </c>
      <c r="EX130" s="103" t="str">
        <f t="shared" si="1201"/>
        <v/>
      </c>
      <c r="EY130" s="104" t="str">
        <f t="shared" si="1202"/>
        <v/>
      </c>
      <c r="EZ130" s="105" t="str">
        <f t="shared" si="1203"/>
        <v/>
      </c>
      <c r="FA130" s="106" t="str">
        <f t="shared" si="1204"/>
        <v/>
      </c>
      <c r="FC130" s="3"/>
      <c r="FE130" s="99" t="str">
        <f t="shared" si="1205"/>
        <v/>
      </c>
      <c r="FF130" s="100" t="str">
        <f t="shared" si="1206"/>
        <v/>
      </c>
      <c r="FG130" s="101" t="str">
        <f t="shared" si="1207"/>
        <v/>
      </c>
      <c r="FH130" s="101" t="str">
        <f t="shared" si="1208"/>
        <v/>
      </c>
      <c r="FI130" s="102" t="str">
        <f t="shared" si="1209"/>
        <v/>
      </c>
      <c r="FJ130" s="103" t="str">
        <f t="shared" si="1210"/>
        <v/>
      </c>
      <c r="FK130" s="104" t="str">
        <f t="shared" si="1211"/>
        <v/>
      </c>
      <c r="FL130" s="105" t="str">
        <f t="shared" si="1212"/>
        <v/>
      </c>
      <c r="FM130" s="106" t="str">
        <f t="shared" si="1213"/>
        <v/>
      </c>
      <c r="FO130" s="3"/>
      <c r="FQ130" s="99" t="str">
        <f>IF(FU130="","",#REF!)</f>
        <v/>
      </c>
      <c r="FR130" s="100" t="str">
        <f t="shared" si="1214"/>
        <v/>
      </c>
      <c r="FS130" s="101" t="str">
        <f t="shared" si="1215"/>
        <v/>
      </c>
      <c r="FT130" s="101" t="str">
        <f t="shared" si="1216"/>
        <v/>
      </c>
      <c r="FU130" s="102" t="str">
        <f t="shared" si="1217"/>
        <v/>
      </c>
      <c r="FV130" s="103" t="str">
        <f t="shared" si="1218"/>
        <v/>
      </c>
      <c r="FW130" s="104" t="str">
        <f t="shared" si="1219"/>
        <v/>
      </c>
      <c r="FX130" s="105" t="str">
        <f t="shared" si="1220"/>
        <v/>
      </c>
      <c r="FY130" s="106" t="str">
        <f t="shared" si="1221"/>
        <v/>
      </c>
      <c r="GA130" s="3"/>
      <c r="GC130" s="99" t="str">
        <f t="shared" si="1222"/>
        <v/>
      </c>
      <c r="GD130" s="100" t="str">
        <f t="shared" si="1223"/>
        <v/>
      </c>
      <c r="GE130" s="101" t="str">
        <f t="shared" si="1224"/>
        <v/>
      </c>
      <c r="GF130" s="101" t="str">
        <f t="shared" si="1225"/>
        <v/>
      </c>
      <c r="GG130" s="102" t="str">
        <f t="shared" si="1226"/>
        <v/>
      </c>
      <c r="GH130" s="103" t="str">
        <f t="shared" si="1227"/>
        <v/>
      </c>
      <c r="GI130" s="104" t="str">
        <f t="shared" si="1228"/>
        <v/>
      </c>
      <c r="GJ130" s="105" t="str">
        <f t="shared" si="1229"/>
        <v/>
      </c>
      <c r="GK130" s="106" t="str">
        <f t="shared" si="1230"/>
        <v/>
      </c>
      <c r="GM130" s="3"/>
      <c r="GO130" s="99" t="str">
        <f t="shared" si="1231"/>
        <v/>
      </c>
      <c r="GP130" s="100" t="str">
        <f t="shared" si="1232"/>
        <v/>
      </c>
      <c r="GQ130" s="101" t="str">
        <f t="shared" si="1233"/>
        <v/>
      </c>
      <c r="GR130" s="101" t="str">
        <f t="shared" si="1234"/>
        <v/>
      </c>
      <c r="GS130" s="102" t="str">
        <f t="shared" si="1235"/>
        <v/>
      </c>
      <c r="GT130" s="103" t="str">
        <f t="shared" si="1236"/>
        <v/>
      </c>
      <c r="GU130" s="104" t="str">
        <f t="shared" si="1237"/>
        <v/>
      </c>
      <c r="GV130" s="105" t="str">
        <f t="shared" si="1238"/>
        <v/>
      </c>
      <c r="GW130" s="106" t="str">
        <f t="shared" si="1239"/>
        <v/>
      </c>
      <c r="GY130" s="3"/>
      <c r="HA130" s="99" t="str">
        <f t="shared" si="1240"/>
        <v/>
      </c>
      <c r="HB130" s="100" t="str">
        <f t="shared" si="1241"/>
        <v/>
      </c>
      <c r="HC130" s="101" t="str">
        <f t="shared" si="1242"/>
        <v/>
      </c>
      <c r="HD130" s="101" t="str">
        <f t="shared" si="1243"/>
        <v/>
      </c>
      <c r="HE130" s="102" t="str">
        <f t="shared" si="1244"/>
        <v/>
      </c>
      <c r="HF130" s="103" t="str">
        <f t="shared" si="1245"/>
        <v/>
      </c>
      <c r="HG130" s="104" t="str">
        <f t="shared" si="1246"/>
        <v/>
      </c>
      <c r="HH130" s="105" t="str">
        <f t="shared" si="1247"/>
        <v/>
      </c>
      <c r="HI130" s="106" t="str">
        <f t="shared" si="1248"/>
        <v/>
      </c>
      <c r="HK130" s="3"/>
      <c r="HM130" s="99" t="str">
        <f t="shared" si="1249"/>
        <v/>
      </c>
      <c r="HN130" s="100" t="str">
        <f t="shared" si="1250"/>
        <v/>
      </c>
      <c r="HO130" s="101" t="str">
        <f t="shared" si="1251"/>
        <v/>
      </c>
      <c r="HP130" s="101" t="str">
        <f t="shared" si="1252"/>
        <v/>
      </c>
      <c r="HQ130" s="102" t="str">
        <f t="shared" si="1253"/>
        <v/>
      </c>
      <c r="HR130" s="103" t="str">
        <f t="shared" si="1254"/>
        <v/>
      </c>
      <c r="HS130" s="104" t="str">
        <f t="shared" si="1255"/>
        <v/>
      </c>
      <c r="HT130" s="105" t="str">
        <f t="shared" si="1256"/>
        <v/>
      </c>
      <c r="HU130" s="106" t="str">
        <f t="shared" si="1257"/>
        <v/>
      </c>
      <c r="HW130" s="3"/>
      <c r="HY130" s="99" t="str">
        <f t="shared" si="1258"/>
        <v/>
      </c>
      <c r="HZ130" s="100" t="str">
        <f t="shared" si="1259"/>
        <v/>
      </c>
      <c r="IA130" s="101" t="str">
        <f t="shared" si="1260"/>
        <v/>
      </c>
      <c r="IB130" s="101" t="str">
        <f t="shared" si="1261"/>
        <v/>
      </c>
      <c r="IC130" s="102" t="str">
        <f t="shared" si="1262"/>
        <v/>
      </c>
      <c r="ID130" s="103" t="str">
        <f t="shared" si="1263"/>
        <v/>
      </c>
      <c r="IE130" s="104" t="str">
        <f t="shared" si="1264"/>
        <v/>
      </c>
      <c r="IF130" s="105" t="str">
        <f t="shared" si="1265"/>
        <v/>
      </c>
      <c r="IG130" s="106" t="str">
        <f t="shared" si="1266"/>
        <v/>
      </c>
      <c r="II130" s="3"/>
      <c r="IK130" s="99" t="str">
        <f t="shared" si="1267"/>
        <v/>
      </c>
      <c r="IL130" s="100" t="str">
        <f t="shared" si="1268"/>
        <v/>
      </c>
      <c r="IM130" s="101" t="str">
        <f t="shared" si="1269"/>
        <v/>
      </c>
      <c r="IN130" s="101" t="str">
        <f t="shared" si="1270"/>
        <v/>
      </c>
      <c r="IO130" s="102" t="str">
        <f t="shared" si="1271"/>
        <v/>
      </c>
      <c r="IP130" s="103" t="str">
        <f t="shared" si="1272"/>
        <v/>
      </c>
      <c r="IQ130" s="104" t="str">
        <f t="shared" si="1273"/>
        <v/>
      </c>
      <c r="IR130" s="105" t="str">
        <f t="shared" si="1274"/>
        <v/>
      </c>
      <c r="IS130" s="106" t="str">
        <f t="shared" si="1275"/>
        <v/>
      </c>
      <c r="IU130" s="3"/>
      <c r="IW130" s="99" t="str">
        <f t="shared" si="1276"/>
        <v/>
      </c>
      <c r="IX130" s="100" t="str">
        <f t="shared" si="1277"/>
        <v/>
      </c>
      <c r="IY130" s="101" t="str">
        <f t="shared" si="1278"/>
        <v/>
      </c>
      <c r="IZ130" s="101" t="str">
        <f t="shared" si="1279"/>
        <v/>
      </c>
      <c r="JA130" s="102" t="str">
        <f t="shared" si="1280"/>
        <v/>
      </c>
      <c r="JB130" s="103" t="str">
        <f t="shared" si="1281"/>
        <v/>
      </c>
      <c r="JC130" s="104" t="str">
        <f t="shared" si="1282"/>
        <v/>
      </c>
      <c r="JD130" s="105" t="str">
        <f t="shared" si="1283"/>
        <v/>
      </c>
      <c r="JE130" s="106" t="str">
        <f t="shared" si="1284"/>
        <v/>
      </c>
      <c r="JG130" s="3"/>
      <c r="JI130" s="99" t="str">
        <f t="shared" si="1285"/>
        <v/>
      </c>
      <c r="JJ130" s="100" t="str">
        <f t="shared" si="1286"/>
        <v/>
      </c>
      <c r="JK130" s="101" t="str">
        <f t="shared" si="1287"/>
        <v/>
      </c>
      <c r="JL130" s="101" t="str">
        <f t="shared" si="1288"/>
        <v/>
      </c>
      <c r="JM130" s="102" t="str">
        <f t="shared" si="1289"/>
        <v/>
      </c>
      <c r="JN130" s="103" t="str">
        <f t="shared" si="1290"/>
        <v/>
      </c>
      <c r="JO130" s="104" t="str">
        <f t="shared" si="1291"/>
        <v/>
      </c>
      <c r="JP130" s="105" t="str">
        <f t="shared" si="1292"/>
        <v/>
      </c>
      <c r="JQ130" s="106" t="str">
        <f t="shared" si="1293"/>
        <v/>
      </c>
      <c r="JS130" s="3"/>
      <c r="JU130" s="99" t="str">
        <f t="shared" si="1294"/>
        <v/>
      </c>
      <c r="JV130" s="100" t="str">
        <f t="shared" si="1295"/>
        <v/>
      </c>
      <c r="JW130" s="101" t="str">
        <f t="shared" si="1296"/>
        <v/>
      </c>
      <c r="JX130" s="101" t="str">
        <f t="shared" si="1297"/>
        <v/>
      </c>
      <c r="JY130" s="102" t="str">
        <f t="shared" si="1298"/>
        <v/>
      </c>
      <c r="JZ130" s="103" t="str">
        <f t="shared" si="1299"/>
        <v/>
      </c>
      <c r="KA130" s="104" t="str">
        <f t="shared" si="1300"/>
        <v/>
      </c>
      <c r="KB130" s="105" t="str">
        <f t="shared" si="1301"/>
        <v/>
      </c>
      <c r="KC130" s="106" t="str">
        <f t="shared" si="1302"/>
        <v/>
      </c>
      <c r="KE130" s="3"/>
    </row>
    <row r="131" spans="1:291" ht="13.5" customHeight="1" x14ac:dyDescent="0.25">
      <c r="A131" s="16"/>
      <c r="E131" s="99" t="str">
        <f t="shared" si="1092"/>
        <v/>
      </c>
      <c r="F131" s="100" t="str">
        <f t="shared" si="1093"/>
        <v/>
      </c>
      <c r="G131" s="101" t="str">
        <f t="shared" si="1094"/>
        <v/>
      </c>
      <c r="H131" s="101" t="str">
        <f t="shared" si="1095"/>
        <v/>
      </c>
      <c r="I131" s="102" t="str">
        <f t="shared" si="1096"/>
        <v/>
      </c>
      <c r="J131" s="103" t="str">
        <f t="shared" si="1097"/>
        <v/>
      </c>
      <c r="K131" s="104" t="str">
        <f t="shared" si="1098"/>
        <v/>
      </c>
      <c r="L131" s="105" t="str">
        <f t="shared" si="1099"/>
        <v/>
      </c>
      <c r="M131" s="106" t="str">
        <f t="shared" si="1100"/>
        <v/>
      </c>
      <c r="O131" s="3"/>
      <c r="Q131" s="99" t="str">
        <f t="shared" si="1101"/>
        <v/>
      </c>
      <c r="R131" s="100" t="str">
        <f t="shared" si="1102"/>
        <v/>
      </c>
      <c r="S131" s="101" t="str">
        <f t="shared" si="1103"/>
        <v/>
      </c>
      <c r="T131" s="101" t="str">
        <f t="shared" si="1104"/>
        <v/>
      </c>
      <c r="U131" s="102" t="str">
        <f t="shared" si="1105"/>
        <v/>
      </c>
      <c r="V131" s="103" t="str">
        <f t="shared" si="1106"/>
        <v/>
      </c>
      <c r="W131" s="104" t="str">
        <f t="shared" si="1107"/>
        <v/>
      </c>
      <c r="X131" s="105" t="str">
        <f t="shared" si="1108"/>
        <v/>
      </c>
      <c r="Y131" s="106" t="str">
        <f t="shared" si="1109"/>
        <v/>
      </c>
      <c r="AA131" s="3"/>
      <c r="AC131" s="99" t="str">
        <f t="shared" si="1110"/>
        <v/>
      </c>
      <c r="AD131" s="100" t="str">
        <f t="shared" si="1111"/>
        <v/>
      </c>
      <c r="AE131" s="101" t="str">
        <f t="shared" si="1112"/>
        <v/>
      </c>
      <c r="AF131" s="101" t="str">
        <f t="shared" si="1113"/>
        <v/>
      </c>
      <c r="AG131" s="102" t="str">
        <f t="shared" si="1114"/>
        <v/>
      </c>
      <c r="AH131" s="103" t="str">
        <f t="shared" si="1115"/>
        <v/>
      </c>
      <c r="AI131" s="104" t="str">
        <f t="shared" si="1116"/>
        <v/>
      </c>
      <c r="AJ131" s="105" t="str">
        <f t="shared" si="1304"/>
        <v/>
      </c>
      <c r="AK131" s="106" t="str">
        <f t="shared" si="1117"/>
        <v/>
      </c>
      <c r="AM131" s="3"/>
      <c r="AO131" s="99"/>
      <c r="AP131" s="100" t="str">
        <f t="shared" si="1118"/>
        <v/>
      </c>
      <c r="AQ131" s="101" t="str">
        <f>IF(AS131="","",#REF!)</f>
        <v/>
      </c>
      <c r="AR131" s="101" t="str">
        <f t="shared" si="1303"/>
        <v/>
      </c>
      <c r="AS131" s="102" t="str">
        <f t="shared" si="1119"/>
        <v/>
      </c>
      <c r="AT131" s="103" t="str">
        <f t="shared" si="1120"/>
        <v/>
      </c>
      <c r="AU131" s="104" t="str">
        <f t="shared" si="1121"/>
        <v/>
      </c>
      <c r="AV131" s="105" t="str">
        <f t="shared" si="1122"/>
        <v/>
      </c>
      <c r="AW131" s="106" t="str">
        <f t="shared" si="1123"/>
        <v/>
      </c>
      <c r="AY131" s="3"/>
      <c r="BA131" s="99" t="str">
        <f t="shared" si="1124"/>
        <v/>
      </c>
      <c r="BB131" s="100" t="str">
        <f t="shared" si="1125"/>
        <v/>
      </c>
      <c r="BC131" s="101" t="str">
        <f t="shared" si="1126"/>
        <v/>
      </c>
      <c r="BD131" s="101" t="str">
        <f t="shared" si="1127"/>
        <v/>
      </c>
      <c r="BE131" s="102" t="str">
        <f t="shared" si="1128"/>
        <v/>
      </c>
      <c r="BF131" s="103" t="str">
        <f t="shared" si="1129"/>
        <v/>
      </c>
      <c r="BG131" s="104" t="str">
        <f t="shared" si="1130"/>
        <v/>
      </c>
      <c r="BH131" s="105" t="str">
        <f t="shared" si="1131"/>
        <v/>
      </c>
      <c r="BI131" s="106" t="str">
        <f t="shared" si="1132"/>
        <v/>
      </c>
      <c r="BK131" s="3"/>
      <c r="BM131" s="99" t="str">
        <f t="shared" si="1133"/>
        <v/>
      </c>
      <c r="BN131" s="100" t="str">
        <f t="shared" si="1134"/>
        <v/>
      </c>
      <c r="BO131" s="101" t="str">
        <f t="shared" si="1135"/>
        <v/>
      </c>
      <c r="BP131" s="101" t="str">
        <f t="shared" si="1136"/>
        <v/>
      </c>
      <c r="BQ131" s="102" t="str">
        <f t="shared" si="1137"/>
        <v/>
      </c>
      <c r="BR131" s="103" t="str">
        <f t="shared" si="1138"/>
        <v/>
      </c>
      <c r="BS131" s="104" t="str">
        <f t="shared" si="1139"/>
        <v/>
      </c>
      <c r="BT131" s="105" t="str">
        <f t="shared" si="1140"/>
        <v/>
      </c>
      <c r="BU131" s="106" t="str">
        <f t="shared" si="1141"/>
        <v/>
      </c>
      <c r="BW131" s="3"/>
      <c r="BY131" s="99" t="str">
        <f t="shared" si="1142"/>
        <v/>
      </c>
      <c r="BZ131" s="100" t="str">
        <f t="shared" si="1143"/>
        <v/>
      </c>
      <c r="CA131" s="101" t="str">
        <f t="shared" si="1144"/>
        <v/>
      </c>
      <c r="CB131" s="101" t="str">
        <f t="shared" si="1145"/>
        <v/>
      </c>
      <c r="CC131" s="102" t="str">
        <f t="shared" si="1146"/>
        <v/>
      </c>
      <c r="CD131" s="103" t="str">
        <f t="shared" si="1147"/>
        <v/>
      </c>
      <c r="CE131" s="104" t="str">
        <f t="shared" si="1148"/>
        <v/>
      </c>
      <c r="CF131" s="105" t="str">
        <f t="shared" si="1149"/>
        <v/>
      </c>
      <c r="CG131" s="106" t="str">
        <f t="shared" si="1150"/>
        <v/>
      </c>
      <c r="CI131" s="3"/>
      <c r="CK131" s="99" t="str">
        <f t="shared" si="1151"/>
        <v/>
      </c>
      <c r="CL131" s="100" t="str">
        <f t="shared" si="1152"/>
        <v/>
      </c>
      <c r="CM131" s="101" t="str">
        <f t="shared" si="1153"/>
        <v/>
      </c>
      <c r="CN131" s="101" t="str">
        <f t="shared" si="1154"/>
        <v/>
      </c>
      <c r="CO131" s="102" t="str">
        <f t="shared" si="1155"/>
        <v/>
      </c>
      <c r="CP131" s="103" t="str">
        <f t="shared" si="1156"/>
        <v/>
      </c>
      <c r="CQ131" s="104" t="str">
        <f t="shared" si="1157"/>
        <v/>
      </c>
      <c r="CR131" s="105" t="str">
        <f t="shared" si="1158"/>
        <v/>
      </c>
      <c r="CS131" s="106" t="str">
        <f t="shared" si="1159"/>
        <v/>
      </c>
      <c r="CU131" s="3"/>
      <c r="CW131" s="99" t="str">
        <f t="shared" si="1160"/>
        <v/>
      </c>
      <c r="CX131" s="100" t="str">
        <f t="shared" si="1161"/>
        <v/>
      </c>
      <c r="CY131" s="101" t="str">
        <f t="shared" si="1162"/>
        <v/>
      </c>
      <c r="CZ131" s="101" t="str">
        <f t="shared" si="1163"/>
        <v/>
      </c>
      <c r="DA131" s="102" t="str">
        <f t="shared" si="1164"/>
        <v/>
      </c>
      <c r="DB131" s="103" t="str">
        <f t="shared" si="1165"/>
        <v/>
      </c>
      <c r="DC131" s="104" t="str">
        <f t="shared" si="1166"/>
        <v/>
      </c>
      <c r="DD131" s="105" t="str">
        <f t="shared" si="1167"/>
        <v/>
      </c>
      <c r="DE131" s="106" t="str">
        <f t="shared" si="1168"/>
        <v/>
      </c>
      <c r="DG131" s="3"/>
      <c r="DI131" s="99" t="str">
        <f t="shared" si="1169"/>
        <v/>
      </c>
      <c r="DJ131" s="100" t="str">
        <f t="shared" si="1170"/>
        <v/>
      </c>
      <c r="DK131" s="101" t="str">
        <f t="shared" si="1171"/>
        <v/>
      </c>
      <c r="DL131" s="101" t="str">
        <f t="shared" si="1172"/>
        <v/>
      </c>
      <c r="DM131" s="102" t="str">
        <f t="shared" si="1173"/>
        <v/>
      </c>
      <c r="DN131" s="103" t="str">
        <f t="shared" si="1174"/>
        <v/>
      </c>
      <c r="DO131" s="104" t="str">
        <f t="shared" si="1175"/>
        <v/>
      </c>
      <c r="DP131" s="105" t="str">
        <f t="shared" si="1176"/>
        <v/>
      </c>
      <c r="DQ131" s="106" t="str">
        <f t="shared" si="1177"/>
        <v/>
      </c>
      <c r="DS131" s="3"/>
      <c r="DU131" s="99" t="str">
        <f t="shared" si="1178"/>
        <v/>
      </c>
      <c r="DV131" s="100" t="str">
        <f t="shared" si="1179"/>
        <v/>
      </c>
      <c r="DW131" s="101" t="str">
        <f t="shared" si="1180"/>
        <v/>
      </c>
      <c r="DX131" s="101" t="str">
        <f t="shared" si="1181"/>
        <v/>
      </c>
      <c r="DY131" s="102" t="str">
        <f t="shared" si="1182"/>
        <v/>
      </c>
      <c r="DZ131" s="103" t="str">
        <f t="shared" si="1183"/>
        <v/>
      </c>
      <c r="EA131" s="104" t="str">
        <f t="shared" si="1184"/>
        <v/>
      </c>
      <c r="EB131" s="105" t="str">
        <f t="shared" si="1185"/>
        <v/>
      </c>
      <c r="EC131" s="106" t="str">
        <f t="shared" si="1186"/>
        <v/>
      </c>
      <c r="EE131" s="3"/>
      <c r="EG131" s="99" t="str">
        <f t="shared" si="1187"/>
        <v/>
      </c>
      <c r="EH131" s="100" t="str">
        <f t="shared" si="1188"/>
        <v/>
      </c>
      <c r="EI131" s="101" t="str">
        <f t="shared" si="1189"/>
        <v/>
      </c>
      <c r="EJ131" s="101" t="str">
        <f t="shared" si="1190"/>
        <v/>
      </c>
      <c r="EK131" s="102" t="str">
        <f t="shared" si="1191"/>
        <v/>
      </c>
      <c r="EL131" s="103" t="str">
        <f t="shared" si="1192"/>
        <v/>
      </c>
      <c r="EM131" s="104" t="str">
        <f t="shared" si="1193"/>
        <v/>
      </c>
      <c r="EN131" s="105" t="str">
        <f t="shared" si="1194"/>
        <v/>
      </c>
      <c r="EO131" s="106" t="str">
        <f t="shared" si="1195"/>
        <v/>
      </c>
      <c r="EQ131" s="3"/>
      <c r="ES131" s="99" t="str">
        <f t="shared" si="1196"/>
        <v/>
      </c>
      <c r="ET131" s="100" t="str">
        <f t="shared" si="1197"/>
        <v/>
      </c>
      <c r="EU131" s="101" t="str">
        <f t="shared" si="1198"/>
        <v/>
      </c>
      <c r="EV131" s="101" t="str">
        <f t="shared" si="1199"/>
        <v/>
      </c>
      <c r="EW131" s="102" t="str">
        <f t="shared" si="1200"/>
        <v/>
      </c>
      <c r="EX131" s="103" t="str">
        <f t="shared" si="1201"/>
        <v/>
      </c>
      <c r="EY131" s="104" t="str">
        <f t="shared" si="1202"/>
        <v/>
      </c>
      <c r="EZ131" s="105" t="str">
        <f t="shared" si="1203"/>
        <v/>
      </c>
      <c r="FA131" s="106" t="str">
        <f t="shared" si="1204"/>
        <v/>
      </c>
      <c r="FC131" s="3"/>
      <c r="FE131" s="99" t="str">
        <f t="shared" si="1205"/>
        <v/>
      </c>
      <c r="FF131" s="100" t="str">
        <f t="shared" si="1206"/>
        <v/>
      </c>
      <c r="FG131" s="101" t="str">
        <f t="shared" si="1207"/>
        <v/>
      </c>
      <c r="FH131" s="101" t="str">
        <f t="shared" si="1208"/>
        <v/>
      </c>
      <c r="FI131" s="102" t="str">
        <f t="shared" si="1209"/>
        <v/>
      </c>
      <c r="FJ131" s="103" t="str">
        <f t="shared" si="1210"/>
        <v/>
      </c>
      <c r="FK131" s="104" t="str">
        <f t="shared" si="1211"/>
        <v/>
      </c>
      <c r="FL131" s="105" t="str">
        <f t="shared" si="1212"/>
        <v/>
      </c>
      <c r="FM131" s="106" t="str">
        <f t="shared" si="1213"/>
        <v/>
      </c>
      <c r="FO131" s="3"/>
      <c r="FQ131" s="99" t="str">
        <f>IF(FU131="","",#REF!)</f>
        <v/>
      </c>
      <c r="FR131" s="100" t="str">
        <f t="shared" si="1214"/>
        <v/>
      </c>
      <c r="FS131" s="101" t="str">
        <f t="shared" si="1215"/>
        <v/>
      </c>
      <c r="FT131" s="101" t="str">
        <f t="shared" si="1216"/>
        <v/>
      </c>
      <c r="FU131" s="102" t="str">
        <f t="shared" si="1217"/>
        <v/>
      </c>
      <c r="FV131" s="103" t="str">
        <f t="shared" si="1218"/>
        <v/>
      </c>
      <c r="FW131" s="104" t="str">
        <f t="shared" si="1219"/>
        <v/>
      </c>
      <c r="FX131" s="105" t="str">
        <f t="shared" si="1220"/>
        <v/>
      </c>
      <c r="FY131" s="106" t="str">
        <f t="shared" si="1221"/>
        <v/>
      </c>
      <c r="GA131" s="3"/>
      <c r="GC131" s="99" t="str">
        <f t="shared" si="1222"/>
        <v/>
      </c>
      <c r="GD131" s="100" t="str">
        <f t="shared" si="1223"/>
        <v/>
      </c>
      <c r="GE131" s="101" t="str">
        <f t="shared" si="1224"/>
        <v/>
      </c>
      <c r="GF131" s="101" t="str">
        <f t="shared" si="1225"/>
        <v/>
      </c>
      <c r="GG131" s="102" t="str">
        <f t="shared" si="1226"/>
        <v/>
      </c>
      <c r="GH131" s="103" t="str">
        <f t="shared" si="1227"/>
        <v/>
      </c>
      <c r="GI131" s="104" t="str">
        <f t="shared" si="1228"/>
        <v/>
      </c>
      <c r="GJ131" s="105" t="str">
        <f t="shared" si="1229"/>
        <v/>
      </c>
      <c r="GK131" s="106" t="str">
        <f t="shared" si="1230"/>
        <v/>
      </c>
      <c r="GM131" s="3"/>
      <c r="GO131" s="99" t="str">
        <f t="shared" si="1231"/>
        <v/>
      </c>
      <c r="GP131" s="100" t="str">
        <f t="shared" si="1232"/>
        <v/>
      </c>
      <c r="GQ131" s="101" t="str">
        <f t="shared" si="1233"/>
        <v/>
      </c>
      <c r="GR131" s="101" t="str">
        <f t="shared" si="1234"/>
        <v/>
      </c>
      <c r="GS131" s="102" t="str">
        <f t="shared" si="1235"/>
        <v/>
      </c>
      <c r="GT131" s="103" t="str">
        <f t="shared" si="1236"/>
        <v/>
      </c>
      <c r="GU131" s="104" t="str">
        <f t="shared" si="1237"/>
        <v/>
      </c>
      <c r="GV131" s="105" t="str">
        <f t="shared" si="1238"/>
        <v/>
      </c>
      <c r="GW131" s="106" t="str">
        <f t="shared" si="1239"/>
        <v/>
      </c>
      <c r="GY131" s="3"/>
      <c r="HA131" s="99" t="str">
        <f t="shared" si="1240"/>
        <v/>
      </c>
      <c r="HB131" s="100" t="str">
        <f t="shared" si="1241"/>
        <v/>
      </c>
      <c r="HC131" s="101" t="str">
        <f t="shared" si="1242"/>
        <v/>
      </c>
      <c r="HD131" s="101" t="str">
        <f t="shared" si="1243"/>
        <v/>
      </c>
      <c r="HE131" s="102" t="str">
        <f t="shared" si="1244"/>
        <v/>
      </c>
      <c r="HF131" s="103" t="str">
        <f t="shared" si="1245"/>
        <v/>
      </c>
      <c r="HG131" s="104" t="str">
        <f t="shared" si="1246"/>
        <v/>
      </c>
      <c r="HH131" s="105" t="str">
        <f t="shared" si="1247"/>
        <v/>
      </c>
      <c r="HI131" s="106" t="str">
        <f t="shared" si="1248"/>
        <v/>
      </c>
      <c r="HK131" s="3"/>
      <c r="HM131" s="99" t="str">
        <f t="shared" si="1249"/>
        <v/>
      </c>
      <c r="HN131" s="100" t="str">
        <f t="shared" si="1250"/>
        <v/>
      </c>
      <c r="HO131" s="101" t="str">
        <f t="shared" si="1251"/>
        <v/>
      </c>
      <c r="HP131" s="101" t="str">
        <f t="shared" si="1252"/>
        <v/>
      </c>
      <c r="HQ131" s="102" t="str">
        <f t="shared" si="1253"/>
        <v/>
      </c>
      <c r="HR131" s="103" t="str">
        <f t="shared" si="1254"/>
        <v/>
      </c>
      <c r="HS131" s="104" t="str">
        <f t="shared" si="1255"/>
        <v/>
      </c>
      <c r="HT131" s="105" t="str">
        <f t="shared" si="1256"/>
        <v/>
      </c>
      <c r="HU131" s="106" t="str">
        <f t="shared" si="1257"/>
        <v/>
      </c>
      <c r="HW131" s="3"/>
      <c r="HY131" s="99" t="str">
        <f t="shared" si="1258"/>
        <v/>
      </c>
      <c r="HZ131" s="100" t="str">
        <f t="shared" si="1259"/>
        <v/>
      </c>
      <c r="IA131" s="101" t="str">
        <f t="shared" si="1260"/>
        <v/>
      </c>
      <c r="IB131" s="101" t="str">
        <f t="shared" si="1261"/>
        <v/>
      </c>
      <c r="IC131" s="102" t="str">
        <f t="shared" si="1262"/>
        <v/>
      </c>
      <c r="ID131" s="103" t="str">
        <f t="shared" si="1263"/>
        <v/>
      </c>
      <c r="IE131" s="104" t="str">
        <f t="shared" si="1264"/>
        <v/>
      </c>
      <c r="IF131" s="105" t="str">
        <f t="shared" si="1265"/>
        <v/>
      </c>
      <c r="IG131" s="106" t="str">
        <f t="shared" si="1266"/>
        <v/>
      </c>
      <c r="II131" s="3"/>
      <c r="IK131" s="99" t="str">
        <f t="shared" si="1267"/>
        <v/>
      </c>
      <c r="IL131" s="100" t="str">
        <f t="shared" si="1268"/>
        <v/>
      </c>
      <c r="IM131" s="101" t="str">
        <f t="shared" si="1269"/>
        <v/>
      </c>
      <c r="IN131" s="101" t="str">
        <f t="shared" si="1270"/>
        <v/>
      </c>
      <c r="IO131" s="102" t="str">
        <f t="shared" si="1271"/>
        <v/>
      </c>
      <c r="IP131" s="103" t="str">
        <f t="shared" si="1272"/>
        <v/>
      </c>
      <c r="IQ131" s="104" t="str">
        <f t="shared" si="1273"/>
        <v/>
      </c>
      <c r="IR131" s="105" t="str">
        <f t="shared" si="1274"/>
        <v/>
      </c>
      <c r="IS131" s="106" t="str">
        <f t="shared" si="1275"/>
        <v/>
      </c>
      <c r="IU131" s="3"/>
      <c r="IW131" s="99" t="str">
        <f t="shared" si="1276"/>
        <v/>
      </c>
      <c r="IX131" s="100" t="str">
        <f t="shared" si="1277"/>
        <v/>
      </c>
      <c r="IY131" s="101" t="str">
        <f t="shared" si="1278"/>
        <v/>
      </c>
      <c r="IZ131" s="101" t="str">
        <f t="shared" si="1279"/>
        <v/>
      </c>
      <c r="JA131" s="102" t="str">
        <f t="shared" si="1280"/>
        <v/>
      </c>
      <c r="JB131" s="103" t="str">
        <f t="shared" si="1281"/>
        <v/>
      </c>
      <c r="JC131" s="104" t="str">
        <f t="shared" si="1282"/>
        <v/>
      </c>
      <c r="JD131" s="105" t="str">
        <f t="shared" si="1283"/>
        <v/>
      </c>
      <c r="JE131" s="106" t="str">
        <f t="shared" si="1284"/>
        <v/>
      </c>
      <c r="JG131" s="3"/>
      <c r="JI131" s="99" t="str">
        <f t="shared" si="1285"/>
        <v/>
      </c>
      <c r="JJ131" s="100" t="str">
        <f t="shared" si="1286"/>
        <v/>
      </c>
      <c r="JK131" s="101" t="str">
        <f t="shared" si="1287"/>
        <v/>
      </c>
      <c r="JL131" s="101" t="str">
        <f t="shared" si="1288"/>
        <v/>
      </c>
      <c r="JM131" s="102" t="str">
        <f t="shared" si="1289"/>
        <v/>
      </c>
      <c r="JN131" s="103" t="str">
        <f t="shared" si="1290"/>
        <v/>
      </c>
      <c r="JO131" s="104" t="str">
        <f t="shared" si="1291"/>
        <v/>
      </c>
      <c r="JP131" s="105" t="str">
        <f t="shared" si="1292"/>
        <v/>
      </c>
      <c r="JQ131" s="106" t="str">
        <f t="shared" si="1293"/>
        <v/>
      </c>
      <c r="JS131" s="3"/>
      <c r="JU131" s="99" t="str">
        <f t="shared" si="1294"/>
        <v/>
      </c>
      <c r="JV131" s="100" t="str">
        <f t="shared" si="1295"/>
        <v/>
      </c>
      <c r="JW131" s="101" t="str">
        <f t="shared" si="1296"/>
        <v/>
      </c>
      <c r="JX131" s="101" t="str">
        <f t="shared" si="1297"/>
        <v/>
      </c>
      <c r="JY131" s="102" t="str">
        <f t="shared" si="1298"/>
        <v/>
      </c>
      <c r="JZ131" s="103" t="str">
        <f t="shared" si="1299"/>
        <v/>
      </c>
      <c r="KA131" s="104" t="str">
        <f t="shared" si="1300"/>
        <v/>
      </c>
      <c r="KB131" s="105" t="str">
        <f t="shared" si="1301"/>
        <v/>
      </c>
      <c r="KC131" s="106" t="str">
        <f t="shared" si="1302"/>
        <v/>
      </c>
      <c r="KE131" s="3"/>
    </row>
    <row r="145" spans="5:290" ht="13.5" customHeight="1" x14ac:dyDescent="0.25">
      <c r="E145" s="2" t="str">
        <f t="shared" ref="E145:E151" si="1305">IF(I145="","",E$3)</f>
        <v/>
      </c>
      <c r="F145" s="2" t="str">
        <f t="shared" ref="F145:F151" si="1306">IF(I145="","",E$1)</f>
        <v/>
      </c>
      <c r="I145" s="2" t="str">
        <f t="shared" ref="I145:I151" si="1307">IF(P145="","",IF(ISNUMBER(SEARCH(":",P145)),MID(P145,FIND(":",P145)+2,FIND("(",P145)-FIND(":",P145)-3),LEFT(P145,FIND("(",P145)-2)))</f>
        <v/>
      </c>
      <c r="J145" s="2" t="str">
        <f t="shared" ref="J145:J151" si="1308">IF(P145="","",MID(P145,FIND("(",P145)+1,4))</f>
        <v/>
      </c>
      <c r="K145" s="2" t="str">
        <f t="shared" ref="K145:K151" si="1309">IF(ISNUMBER(SEARCH("*female*",P145)),"female",IF(ISNUMBER(SEARCH("*male*",P145)),"male",""))</f>
        <v/>
      </c>
      <c r="L145" s="2" t="str">
        <f t="shared" ref="L145:L151" si="1310">IF(P145="","",IF(ISERROR(MID(P145,FIND("male,",P145)+6,(FIND(")",P145)-(FIND("male,",P145)+6))))=TRUE,"missing/error",MID(P145,FIND("male,",P145)+6,(FIND(")",P145)-(FIND("male,",P145)+6)))))</f>
        <v/>
      </c>
      <c r="M145" s="2" t="str">
        <f t="shared" ref="M145:M151" si="1311">IF(I145="","",(MID(I145,(SEARCH("^^",SUBSTITUTE(I145," ","^^",LEN(I145)-LEN(SUBSTITUTE(I145," ","")))))+1,99)&amp;"_"&amp;LEFT(I145,FIND(" ",I145)-1)&amp;"_"&amp;J145))</f>
        <v/>
      </c>
      <c r="N145" s="2" t="str">
        <f t="shared" ref="N145:N151" si="1312">IF(P145="","",IF((LEN(P145)-LEN(SUBSTITUTE(P145,"male","")))/LEN("male")&gt;1,"!",IF(RIGHT(P145,1)=")","",IF(RIGHT(P145,2)=") ","",IF(RIGHT(P145,2)=").","","!!")))))</f>
        <v/>
      </c>
      <c r="Q145" s="64" t="str">
        <f t="shared" ref="Q145:Q151" si="1313">IF(U145="","",Q$3)</f>
        <v/>
      </c>
      <c r="R145" s="2" t="str">
        <f t="shared" ref="R145:R151" si="1314">IF(U145="","",Q$1)</f>
        <v/>
      </c>
      <c r="U145" s="2" t="str">
        <f t="shared" ref="U145:U151" si="1315">IF(AB145="","",IF(ISNUMBER(SEARCH(":",AB145)),MID(AB145,FIND(":",AB145)+2,FIND("(",AB145)-FIND(":",AB145)-3),LEFT(AB145,FIND("(",AB145)-2)))</f>
        <v/>
      </c>
      <c r="V145" s="2" t="str">
        <f t="shared" ref="V145:V151" si="1316">IF(AB145="","",MID(AB145,FIND("(",AB145)+1,4))</f>
        <v/>
      </c>
      <c r="W145" s="2" t="str">
        <f t="shared" ref="W145:W151" si="1317">IF(ISNUMBER(SEARCH("*female*",AB145)),"female",IF(ISNUMBER(SEARCH("*male*",AB145)),"male",""))</f>
        <v/>
      </c>
      <c r="X145" s="2" t="str">
        <f t="shared" ref="X145:X151" si="1318">IF(AB145="","",IF(ISERROR(MID(AB145,FIND("male,",AB145)+6,(FIND(")",AB145)-(FIND("male,",AB145)+6))))=TRUE,"missing/error",MID(AB145,FIND("male,",AB145)+6,(FIND(")",AB145)-(FIND("male,",AB145)+6)))))</f>
        <v/>
      </c>
      <c r="Y145" s="2" t="str">
        <f t="shared" ref="Y145:Y151" si="1319">IF(U145="","",(MID(U145,(SEARCH("^^",SUBSTITUTE(U145," ","^^",LEN(U145)-LEN(SUBSTITUTE(U145," ","")))))+1,99)&amp;"_"&amp;LEFT(U145,FIND(" ",U145)-1)&amp;"_"&amp;V145))</f>
        <v/>
      </c>
      <c r="Z145" s="2" t="str">
        <f t="shared" ref="Z145:Z151" si="1320">IF(AB145="","",IF((LEN(AB145)-LEN(SUBSTITUTE(AB145,"male","")))/LEN("male")&gt;1,"!",IF(RIGHT(AB145,1)=")","",IF(RIGHT(AB145,2)=") ","",IF(RIGHT(AB145,2)=").","","!!")))))</f>
        <v/>
      </c>
      <c r="AC145" s="2" t="str">
        <f t="shared" ref="AC145:AC151" si="1321">IF(AG145="","",AC$3)</f>
        <v/>
      </c>
      <c r="AD145" s="2" t="str">
        <f t="shared" ref="AD145:AD151" si="1322">IF(AG145="","",AC$1)</f>
        <v/>
      </c>
      <c r="AG145" s="2" t="str">
        <f t="shared" ref="AG145:AG151" si="1323">IF(AN145="","",IF(ISNUMBER(SEARCH(":",AN145)),MID(AN145,FIND(":",AN145)+2,FIND("(",AN145)-FIND(":",AN145)-3),LEFT(AN145,FIND("(",AN145)-2)))</f>
        <v/>
      </c>
      <c r="AH145" s="2" t="str">
        <f t="shared" ref="AH145:AH151" si="1324">IF(AN145="","",MID(AN145,FIND("(",AN145)+1,4))</f>
        <v/>
      </c>
      <c r="AI145" s="2" t="str">
        <f t="shared" ref="AI145:AI151" si="1325">IF(ISNUMBER(SEARCH("*female*",AN145)),"female",IF(ISNUMBER(SEARCH("*male*",AN145)),"male",""))</f>
        <v/>
      </c>
      <c r="AJ145" s="2" t="str">
        <f t="shared" ref="AJ145:AJ151" si="1326">IF(AN145="","",IF(ISERROR(MID(AN145,FIND("male,",AN145)+6,(FIND(")",AN145)-(FIND("male,",AN145)+6))))=TRUE,"missing/error",MID(AN145,FIND("male,",AN145)+6,(FIND(")",AN145)-(FIND("male,",AN145)+6)))))</f>
        <v/>
      </c>
      <c r="AK145" s="2" t="str">
        <f t="shared" ref="AK145:AK151" si="1327">IF(AG145="","",(MID(AG145,(SEARCH("^^",SUBSTITUTE(AG145," ","^^",LEN(AG145)-LEN(SUBSTITUTE(AG145," ","")))))+1,99)&amp;"_"&amp;LEFT(AG145,FIND(" ",AG145)-1)&amp;"_"&amp;AH145))</f>
        <v/>
      </c>
      <c r="AL145" s="2" t="str">
        <f t="shared" ref="AL145:AL151" si="1328">IF(AN145="","",IF((LEN(AN145)-LEN(SUBSTITUTE(AN145,"male","")))/LEN("male")&gt;1,"!",IF(RIGHT(AN145,1)=")","",IF(RIGHT(AN145,2)=") ","",IF(RIGHT(AN145,2)=").","","!!")))))</f>
        <v/>
      </c>
      <c r="AP145" s="2" t="str">
        <f t="shared" ref="AP145:AP151" si="1329">IF(AS145="","",AO$1)</f>
        <v/>
      </c>
      <c r="AS145" s="2" t="str">
        <f t="shared" ref="AS145:AS151" si="1330">IF(AZ145="","",IF(ISNUMBER(SEARCH(":",AZ145)),MID(AZ145,FIND(":",AZ145)+2,FIND("(",AZ145)-FIND(":",AZ145)-3),LEFT(AZ145,FIND("(",AZ145)-2)))</f>
        <v/>
      </c>
      <c r="AT145" s="2" t="str">
        <f t="shared" ref="AT145:AT151" si="1331">IF(AZ145="","",MID(AZ145,FIND("(",AZ145)+1,4))</f>
        <v/>
      </c>
      <c r="AU145" s="2" t="str">
        <f t="shared" ref="AU145:AU151" si="1332">IF(ISNUMBER(SEARCH("*female*",AZ145)),"female",IF(ISNUMBER(SEARCH("*male*",AZ145)),"male",""))</f>
        <v/>
      </c>
      <c r="AV145" s="2" t="str">
        <f t="shared" ref="AV145:AV151" si="1333">IF(AZ145="","",IF(ISERROR(MID(AZ145,FIND("male,",AZ145)+6,(FIND(")",AZ145)-(FIND("male,",AZ145)+6))))=TRUE,"missing/error",MID(AZ145,FIND("male,",AZ145)+6,(FIND(")",AZ145)-(FIND("male,",AZ145)+6)))))</f>
        <v/>
      </c>
      <c r="AW145" s="2" t="str">
        <f t="shared" ref="AW145:AW151" si="1334">IF(AS145="","",(MID(AS145,(SEARCH("^^",SUBSTITUTE(AS145," ","^^",LEN(AS145)-LEN(SUBSTITUTE(AS145," ","")))))+1,99)&amp;"_"&amp;LEFT(AS145,FIND(" ",AS145)-1)&amp;"_"&amp;AT145))</f>
        <v/>
      </c>
      <c r="AX145" s="2" t="str">
        <f t="shared" ref="AX145:AX151" si="1335">IF(AZ145="","",IF((LEN(AZ145)-LEN(SUBSTITUTE(AZ145,"male","")))/LEN("male")&gt;1,"!",IF(RIGHT(AZ145,1)=")","",IF(RIGHT(AZ145,2)=") ","",IF(RIGHT(AZ145,2)=").","","!!")))))</f>
        <v/>
      </c>
      <c r="BA145" s="2" t="str">
        <f t="shared" ref="BA145:BA151" si="1336">IF(BE145="","",BA$3)</f>
        <v/>
      </c>
      <c r="BB145" s="2" t="str">
        <f t="shared" ref="BB145:BB151" si="1337">IF(BE145="","",BA$1)</f>
        <v/>
      </c>
      <c r="BE145" s="2" t="str">
        <f t="shared" ref="BE145:BE151" si="1338">IF(BL145="","",IF(ISNUMBER(SEARCH(":",BL145)),MID(BL145,FIND(":",BL145)+2,FIND("(",BL145)-FIND(":",BL145)-3),LEFT(BL145,FIND("(",BL145)-2)))</f>
        <v/>
      </c>
      <c r="BF145" s="2" t="str">
        <f t="shared" ref="BF145:BF151" si="1339">IF(BL145="","",MID(BL145,FIND("(",BL145)+1,4))</f>
        <v/>
      </c>
      <c r="BG145" s="2" t="str">
        <f t="shared" ref="BG145:BG151" si="1340">IF(ISNUMBER(SEARCH("*female*",BL145)),"female",IF(ISNUMBER(SEARCH("*male*",BL145)),"male",""))</f>
        <v/>
      </c>
      <c r="BH145" s="2" t="str">
        <f t="shared" ref="BH145:BH151" si="1341">IF(BL145="","",IF(ISERROR(MID(BL145,FIND("male,",BL145)+6,(FIND(")",BL145)-(FIND("male,",BL145)+6))))=TRUE,"missing/error",MID(BL145,FIND("male,",BL145)+6,(FIND(")",BL145)-(FIND("male,",BL145)+6)))))</f>
        <v/>
      </c>
      <c r="BI145" s="2" t="str">
        <f t="shared" ref="BI145:BI151" si="1342">IF(BE145="","",(MID(BE145,(SEARCH("^^",SUBSTITUTE(BE145," ","^^",LEN(BE145)-LEN(SUBSTITUTE(BE145," ","")))))+1,99)&amp;"_"&amp;LEFT(BE145,FIND(" ",BE145)-1)&amp;"_"&amp;BF145))</f>
        <v/>
      </c>
      <c r="BJ145" s="2" t="str">
        <f t="shared" ref="BJ145:BJ151" si="1343">IF(BL145="","",IF((LEN(BL145)-LEN(SUBSTITUTE(BL145,"male","")))/LEN("male")&gt;1,"!",IF(RIGHT(BL145,1)=")","",IF(RIGHT(BL145,2)=") ","",IF(RIGHT(BL145,2)=").","","!!")))))</f>
        <v/>
      </c>
      <c r="BM145" s="2" t="str">
        <f t="shared" ref="BM145:BM151" si="1344">IF(BQ145="","",BM$3)</f>
        <v/>
      </c>
      <c r="BN145" s="2" t="str">
        <f t="shared" ref="BN145:BN151" si="1345">IF(BQ145="","",BM$1)</f>
        <v/>
      </c>
      <c r="BQ145" s="2" t="str">
        <f t="shared" ref="BQ145:BQ151" si="1346">IF(BX145="","",IF(ISNUMBER(SEARCH(":",BX145)),MID(BX145,FIND(":",BX145)+2,FIND("(",BX145)-FIND(":",BX145)-3),LEFT(BX145,FIND("(",BX145)-2)))</f>
        <v/>
      </c>
      <c r="BR145" s="2" t="str">
        <f t="shared" ref="BR145:BR151" si="1347">IF(BX145="","",MID(BX145,FIND("(",BX145)+1,4))</f>
        <v/>
      </c>
      <c r="BS145" s="2" t="str">
        <f t="shared" ref="BS145:BS151" si="1348">IF(ISNUMBER(SEARCH("*female*",BX145)),"female",IF(ISNUMBER(SEARCH("*male*",BX145)),"male",""))</f>
        <v/>
      </c>
      <c r="BT145" s="2" t="str">
        <f t="shared" ref="BT145:BT151" si="1349">IF(BX145="","",IF(ISERROR(MID(BX145,FIND("male,",BX145)+6,(FIND(")",BX145)-(FIND("male,",BX145)+6))))=TRUE,"missing/error",MID(BX145,FIND("male,",BX145)+6,(FIND(")",BX145)-(FIND("male,",BX145)+6)))))</f>
        <v/>
      </c>
      <c r="BU145" s="2" t="str">
        <f t="shared" ref="BU145:BU151" si="1350">IF(BQ145="","",(MID(BQ145,(SEARCH("^^",SUBSTITUTE(BQ145," ","^^",LEN(BQ145)-LEN(SUBSTITUTE(BQ145," ","")))))+1,99)&amp;"_"&amp;LEFT(BQ145,FIND(" ",BQ145)-1)&amp;"_"&amp;BR145))</f>
        <v/>
      </c>
      <c r="BV145" s="2" t="str">
        <f t="shared" ref="BV145:BV151" si="1351">IF(BX145="","",IF((LEN(BX145)-LEN(SUBSTITUTE(BX145,"male","")))/LEN("male")&gt;1,"!",IF(RIGHT(BX145,1)=")","",IF(RIGHT(BX145,2)=") ","",IF(RIGHT(BX145,2)=").","","!!")))))</f>
        <v/>
      </c>
      <c r="BY145" s="2" t="str">
        <f t="shared" ref="BY145:BY151" si="1352">IF(CC145="","",BY$3)</f>
        <v/>
      </c>
      <c r="BZ145" s="2" t="str">
        <f t="shared" ref="BZ145:BZ151" si="1353">IF(CC145="","",BY$1)</f>
        <v/>
      </c>
      <c r="CC145" s="2" t="str">
        <f t="shared" ref="CC145:CC151" si="1354">IF(CJ145="","",IF(ISNUMBER(SEARCH(":",CJ145)),MID(CJ145,FIND(":",CJ145)+2,FIND("(",CJ145)-FIND(":",CJ145)-3),LEFT(CJ145,FIND("(",CJ145)-2)))</f>
        <v/>
      </c>
      <c r="CD145" s="2" t="str">
        <f t="shared" ref="CD145:CD151" si="1355">IF(CJ145="","",MID(CJ145,FIND("(",CJ145)+1,4))</f>
        <v/>
      </c>
      <c r="CE145" s="2" t="str">
        <f t="shared" ref="CE145:CE151" si="1356">IF(ISNUMBER(SEARCH("*female*",CJ145)),"female",IF(ISNUMBER(SEARCH("*male*",CJ145)),"male",""))</f>
        <v/>
      </c>
      <c r="CF145" s="2" t="str">
        <f t="shared" ref="CF145:CF151" si="1357">IF(CJ145="","",IF(ISERROR(MID(CJ145,FIND("male,",CJ145)+6,(FIND(")",CJ145)-(FIND("male,",CJ145)+6))))=TRUE,"missing/error",MID(CJ145,FIND("male,",CJ145)+6,(FIND(")",CJ145)-(FIND("male,",CJ145)+6)))))</f>
        <v/>
      </c>
      <c r="CG145" s="2" t="str">
        <f t="shared" ref="CG145:CG151" si="1358">IF(CC145="","",(MID(CC145,(SEARCH("^^",SUBSTITUTE(CC145," ","^^",LEN(CC145)-LEN(SUBSTITUTE(CC145," ","")))))+1,99)&amp;"_"&amp;LEFT(CC145,FIND(" ",CC145)-1)&amp;"_"&amp;CD145))</f>
        <v/>
      </c>
      <c r="CH145" s="2" t="str">
        <f t="shared" ref="CH145:CH151" si="1359">IF(CJ145="","",IF((LEN(CJ145)-LEN(SUBSTITUTE(CJ145,"male","")))/LEN("male")&gt;1,"!",IF(RIGHT(CJ145,1)=")","",IF(RIGHT(CJ145,2)=") ","",IF(RIGHT(CJ145,2)=").","","!!")))))</f>
        <v/>
      </c>
      <c r="CK145" s="2" t="str">
        <f t="shared" ref="CK145:CK151" si="1360">IF(CO145="","",CK$3)</f>
        <v/>
      </c>
      <c r="CL145" s="2" t="str">
        <f t="shared" ref="CL145:CL151" si="1361">IF(CO145="","",CK$1)</f>
        <v/>
      </c>
      <c r="CO145" s="2" t="str">
        <f t="shared" ref="CO145:CO151" si="1362">IF(CV145="","",IF(ISNUMBER(SEARCH(":",CV145)),MID(CV145,FIND(":",CV145)+2,FIND("(",CV145)-FIND(":",CV145)-3),LEFT(CV145,FIND("(",CV145)-2)))</f>
        <v/>
      </c>
      <c r="CP145" s="2" t="str">
        <f t="shared" ref="CP145:CP151" si="1363">IF(CV145="","",MID(CV145,FIND("(",CV145)+1,4))</f>
        <v/>
      </c>
      <c r="CQ145" s="2" t="str">
        <f t="shared" ref="CQ145:CQ151" si="1364">IF(ISNUMBER(SEARCH("*female*",CV145)),"female",IF(ISNUMBER(SEARCH("*male*",CV145)),"male",""))</f>
        <v/>
      </c>
      <c r="CR145" s="2" t="str">
        <f t="shared" ref="CR145:CR151" si="1365">IF(CV145="","",IF(ISERROR(MID(CV145,FIND("male,",CV145)+6,(FIND(")",CV145)-(FIND("male,",CV145)+6))))=TRUE,"missing/error",MID(CV145,FIND("male,",CV145)+6,(FIND(")",CV145)-(FIND("male,",CV145)+6)))))</f>
        <v/>
      </c>
      <c r="CS145" s="2" t="str">
        <f t="shared" ref="CS145:CS151" si="1366">IF(CO145="","",(MID(CO145,(SEARCH("^^",SUBSTITUTE(CO145," ","^^",LEN(CO145)-LEN(SUBSTITUTE(CO145," ","")))))+1,99)&amp;"_"&amp;LEFT(CO145,FIND(" ",CO145)-1)&amp;"_"&amp;CP145))</f>
        <v/>
      </c>
      <c r="CT145" s="2" t="str">
        <f t="shared" ref="CT145:CT151" si="1367">IF(CV145="","",IF((LEN(CV145)-LEN(SUBSTITUTE(CV145,"male","")))/LEN("male")&gt;1,"!",IF(RIGHT(CV145,1)=")","",IF(RIGHT(CV145,2)=") ","",IF(RIGHT(CV145,2)=").","","!!")))))</f>
        <v/>
      </c>
      <c r="CW145" s="2" t="str">
        <f t="shared" ref="CW145:CW151" si="1368">IF(DA145="","",CW$3)</f>
        <v/>
      </c>
      <c r="CX145" s="2" t="str">
        <f t="shared" ref="CX145:CX151" si="1369">IF(DA145="","",CW$1)</f>
        <v/>
      </c>
      <c r="DA145" s="2" t="str">
        <f t="shared" ref="DA145:DA151" si="1370">IF(DH145="","",IF(ISNUMBER(SEARCH(":",DH145)),MID(DH145,FIND(":",DH145)+2,FIND("(",DH145)-FIND(":",DH145)-3),LEFT(DH145,FIND("(",DH145)-2)))</f>
        <v/>
      </c>
      <c r="DB145" s="2" t="str">
        <f t="shared" ref="DB145:DB151" si="1371">IF(DH145="","",MID(DH145,FIND("(",DH145)+1,4))</f>
        <v/>
      </c>
      <c r="DC145" s="2" t="str">
        <f t="shared" ref="DC145:DC151" si="1372">IF(ISNUMBER(SEARCH("*female*",DH145)),"female",IF(ISNUMBER(SEARCH("*male*",DH145)),"male",""))</f>
        <v/>
      </c>
      <c r="DD145" s="2" t="str">
        <f t="shared" ref="DD145:DD151" si="1373">IF(DH145="","",IF(ISERROR(MID(DH145,FIND("male,",DH145)+6,(FIND(")",DH145)-(FIND("male,",DH145)+6))))=TRUE,"missing/error",MID(DH145,FIND("male,",DH145)+6,(FIND(")",DH145)-(FIND("male,",DH145)+6)))))</f>
        <v/>
      </c>
      <c r="DE145" s="2" t="str">
        <f t="shared" ref="DE145:DE151" si="1374">IF(DA145="","",(MID(DA145,(SEARCH("^^",SUBSTITUTE(DA145," ","^^",LEN(DA145)-LEN(SUBSTITUTE(DA145," ","")))))+1,99)&amp;"_"&amp;LEFT(DA145,FIND(" ",DA145)-1)&amp;"_"&amp;DB145))</f>
        <v/>
      </c>
      <c r="DF145" s="2" t="str">
        <f t="shared" ref="DF145:DF151" si="1375">IF(DH145="","",IF((LEN(DH145)-LEN(SUBSTITUTE(DH145,"male","")))/LEN("male")&gt;1,"!",IF(RIGHT(DH145,1)=")","",IF(RIGHT(DH145,2)=") ","",IF(RIGHT(DH145,2)=").","","!!")))))</f>
        <v/>
      </c>
      <c r="DI145" s="2" t="str">
        <f t="shared" ref="DI145:DI151" si="1376">IF(DM145="","",DI$3)</f>
        <v/>
      </c>
      <c r="DJ145" s="2" t="str">
        <f t="shared" ref="DJ145:DJ151" si="1377">IF(DM145="","",DI$1)</f>
        <v/>
      </c>
      <c r="DM145" s="2" t="str">
        <f t="shared" ref="DM145:DM151" si="1378">IF(DT145="","",IF(ISNUMBER(SEARCH(":",DT145)),MID(DT145,FIND(":",DT145)+2,FIND("(",DT145)-FIND(":",DT145)-3),LEFT(DT145,FIND("(",DT145)-2)))</f>
        <v/>
      </c>
      <c r="DN145" s="2" t="str">
        <f t="shared" ref="DN145:DN151" si="1379">IF(DT145="","",MID(DT145,FIND("(",DT145)+1,4))</f>
        <v/>
      </c>
      <c r="DO145" s="2" t="str">
        <f t="shared" ref="DO145:DO151" si="1380">IF(ISNUMBER(SEARCH("*female*",DT145)),"female",IF(ISNUMBER(SEARCH("*male*",DT145)),"male",""))</f>
        <v/>
      </c>
      <c r="DP145" s="2" t="str">
        <f t="shared" ref="DP145:DP151" si="1381">IF(DT145="","",IF(ISERROR(MID(DT145,FIND("male,",DT145)+6,(FIND(")",DT145)-(FIND("male,",DT145)+6))))=TRUE,"missing/error",MID(DT145,FIND("male,",DT145)+6,(FIND(")",DT145)-(FIND("male,",DT145)+6)))))</f>
        <v/>
      </c>
      <c r="DQ145" s="2" t="str">
        <f t="shared" ref="DQ145:DQ151" si="1382">IF(DM145="","",(MID(DM145,(SEARCH("^^",SUBSTITUTE(DM145," ","^^",LEN(DM145)-LEN(SUBSTITUTE(DM145," ","")))))+1,99)&amp;"_"&amp;LEFT(DM145,FIND(" ",DM145)-1)&amp;"_"&amp;DN145))</f>
        <v/>
      </c>
      <c r="DR145" s="2" t="str">
        <f t="shared" ref="DR145:DR151" si="1383">IF(DT145="","",IF((LEN(DT145)-LEN(SUBSTITUTE(DT145,"male","")))/LEN("male")&gt;1,"!",IF(RIGHT(DT145,1)=")","",IF(RIGHT(DT145,2)=") ","",IF(RIGHT(DT145,2)=").","","!!")))))</f>
        <v/>
      </c>
      <c r="DU145" s="2" t="str">
        <f t="shared" ref="DU145:DU151" si="1384">IF(DY145="","",DU$3)</f>
        <v/>
      </c>
      <c r="DV145" s="2" t="str">
        <f t="shared" ref="DV145:DV151" si="1385">IF(DY145="","",DU$1)</f>
        <v/>
      </c>
      <c r="DY145" s="2" t="str">
        <f t="shared" ref="DY145:DY151" si="1386">IF(EF145="","",IF(ISNUMBER(SEARCH(":",EF145)),MID(EF145,FIND(":",EF145)+2,FIND("(",EF145)-FIND(":",EF145)-3),LEFT(EF145,FIND("(",EF145)-2)))</f>
        <v/>
      </c>
      <c r="DZ145" s="2" t="str">
        <f t="shared" ref="DZ145:DZ151" si="1387">IF(EF145="","",MID(EF145,FIND("(",EF145)+1,4))</f>
        <v/>
      </c>
      <c r="EA145" s="2" t="str">
        <f t="shared" ref="EA145:EA151" si="1388">IF(ISNUMBER(SEARCH("*female*",EF145)),"female",IF(ISNUMBER(SEARCH("*male*",EF145)),"male",""))</f>
        <v/>
      </c>
      <c r="EB145" s="2" t="str">
        <f t="shared" ref="EB145:EB151" si="1389">IF(EF145="","",IF(ISERROR(MID(EF145,FIND("male,",EF145)+6,(FIND(")",EF145)-(FIND("male,",EF145)+6))))=TRUE,"missing/error",MID(EF145,FIND("male,",EF145)+6,(FIND(")",EF145)-(FIND("male,",EF145)+6)))))</f>
        <v/>
      </c>
      <c r="EC145" s="2" t="str">
        <f t="shared" ref="EC145:EC151" si="1390">IF(DY145="","",(MID(DY145,(SEARCH("^^",SUBSTITUTE(DY145," ","^^",LEN(DY145)-LEN(SUBSTITUTE(DY145," ","")))))+1,99)&amp;"_"&amp;LEFT(DY145,FIND(" ",DY145)-1)&amp;"_"&amp;DZ145))</f>
        <v/>
      </c>
      <c r="ED145" s="2" t="str">
        <f t="shared" ref="ED145:ED151" si="1391">IF(EF145="","",IF((LEN(EF145)-LEN(SUBSTITUTE(EF145,"male","")))/LEN("male")&gt;1,"!",IF(RIGHT(EF145,1)=")","",IF(RIGHT(EF145,2)=") ","",IF(RIGHT(EF145,2)=").","","!!")))))</f>
        <v/>
      </c>
      <c r="EG145" s="2" t="str">
        <f t="shared" ref="EG145:EG151" si="1392">IF(EK145="","",EG$3)</f>
        <v/>
      </c>
      <c r="EH145" s="2" t="str">
        <f t="shared" ref="EH145:EH151" si="1393">IF(EK145="","",EG$1)</f>
        <v/>
      </c>
      <c r="EK145" s="2" t="str">
        <f t="shared" ref="EK145:EK151" si="1394">IF(ER145="","",IF(ISNUMBER(SEARCH(":",ER145)),MID(ER145,FIND(":",ER145)+2,FIND("(",ER145)-FIND(":",ER145)-3),LEFT(ER145,FIND("(",ER145)-2)))</f>
        <v/>
      </c>
      <c r="EL145" s="2" t="str">
        <f t="shared" ref="EL145:EL151" si="1395">IF(ER145="","",MID(ER145,FIND("(",ER145)+1,4))</f>
        <v/>
      </c>
      <c r="EM145" s="2" t="str">
        <f t="shared" ref="EM145:EM151" si="1396">IF(ISNUMBER(SEARCH("*female*",ER145)),"female",IF(ISNUMBER(SEARCH("*male*",ER145)),"male",""))</f>
        <v/>
      </c>
      <c r="EN145" s="2" t="str">
        <f t="shared" ref="EN145:EN151" si="1397">IF(ER145="","",IF(ISERROR(MID(ER145,FIND("male,",ER145)+6,(FIND(")",ER145)-(FIND("male,",ER145)+6))))=TRUE,"missing/error",MID(ER145,FIND("male,",ER145)+6,(FIND(")",ER145)-(FIND("male,",ER145)+6)))))</f>
        <v/>
      </c>
      <c r="EO145" s="2" t="str">
        <f t="shared" ref="EO145:EO151" si="1398">IF(EK145="","",(MID(EK145,(SEARCH("^^",SUBSTITUTE(EK145," ","^^",LEN(EK145)-LEN(SUBSTITUTE(EK145," ","")))))+1,99)&amp;"_"&amp;LEFT(EK145,FIND(" ",EK145)-1)&amp;"_"&amp;EL145))</f>
        <v/>
      </c>
      <c r="EP145" s="2" t="str">
        <f t="shared" ref="EP145:EP151" si="1399">IF(ER145="","",IF((LEN(ER145)-LEN(SUBSTITUTE(ER145,"male","")))/LEN("male")&gt;1,"!",IF(RIGHT(ER145,1)=")","",IF(RIGHT(ER145,2)=") ","",IF(RIGHT(ER145,2)=").","","!!")))))</f>
        <v/>
      </c>
      <c r="ES145" s="2" t="str">
        <f t="shared" ref="ES145:ES151" si="1400">IF(EW145="","",ES$3)</f>
        <v/>
      </c>
      <c r="ET145" s="2" t="str">
        <f t="shared" ref="ET145:ET151" si="1401">IF(EW145="","",ES$1)</f>
        <v/>
      </c>
      <c r="EW145" s="2" t="str">
        <f t="shared" ref="EW145:EW151" si="1402">IF(FD145="","",IF(ISNUMBER(SEARCH(":",FD145)),MID(FD145,FIND(":",FD145)+2,FIND("(",FD145)-FIND(":",FD145)-3),LEFT(FD145,FIND("(",FD145)-2)))</f>
        <v/>
      </c>
      <c r="EX145" s="2" t="str">
        <f t="shared" ref="EX145:EX151" si="1403">IF(FD145="","",MID(FD145,FIND("(",FD145)+1,4))</f>
        <v/>
      </c>
      <c r="EY145" s="2" t="str">
        <f t="shared" ref="EY145:EY151" si="1404">IF(ISNUMBER(SEARCH("*female*",FD145)),"female",IF(ISNUMBER(SEARCH("*male*",FD145)),"male",""))</f>
        <v/>
      </c>
      <c r="EZ145" s="2" t="str">
        <f t="shared" ref="EZ145:EZ151" si="1405">IF(FD145="","",IF(ISERROR(MID(FD145,FIND("male,",FD145)+6,(FIND(")",FD145)-(FIND("male,",FD145)+6))))=TRUE,"missing/error",MID(FD145,FIND("male,",FD145)+6,(FIND(")",FD145)-(FIND("male,",FD145)+6)))))</f>
        <v/>
      </c>
      <c r="FA145" s="2" t="str">
        <f t="shared" ref="FA145:FA151" si="1406">IF(EW145="","",(MID(EW145,(SEARCH("^^",SUBSTITUTE(EW145," ","^^",LEN(EW145)-LEN(SUBSTITUTE(EW145," ","")))))+1,99)&amp;"_"&amp;LEFT(EW145,FIND(" ",EW145)-1)&amp;"_"&amp;EX145))</f>
        <v/>
      </c>
      <c r="FB145" s="2" t="str">
        <f t="shared" ref="FB145:FB151" si="1407">IF(FD145="","",IF((LEN(FD145)-LEN(SUBSTITUTE(FD145,"male","")))/LEN("male")&gt;1,"!",IF(RIGHT(FD145,1)=")","",IF(RIGHT(FD145,2)=") ","",IF(RIGHT(FD145,2)=").","","!!")))))</f>
        <v/>
      </c>
      <c r="FE145" s="2" t="str">
        <f t="shared" ref="FE145:FE151" si="1408">IF(FI145="","",FE$3)</f>
        <v/>
      </c>
      <c r="FF145" s="2" t="str">
        <f t="shared" ref="FF145:FF151" si="1409">IF(FI145="","",FE$1)</f>
        <v/>
      </c>
      <c r="FI145" s="2" t="str">
        <f t="shared" ref="FI145:FI151" si="1410">IF(FP145="","",IF(ISNUMBER(SEARCH(":",FP145)),MID(FP145,FIND(":",FP145)+2,FIND("(",FP145)-FIND(":",FP145)-3),LEFT(FP145,FIND("(",FP145)-2)))</f>
        <v/>
      </c>
      <c r="FJ145" s="2" t="str">
        <f t="shared" ref="FJ145:FJ151" si="1411">IF(FP145="","",MID(FP145,FIND("(",FP145)+1,4))</f>
        <v/>
      </c>
      <c r="FK145" s="2" t="str">
        <f t="shared" ref="FK145:FK151" si="1412">IF(ISNUMBER(SEARCH("*female*",FP145)),"female",IF(ISNUMBER(SEARCH("*male*",FP145)),"male",""))</f>
        <v/>
      </c>
      <c r="FL145" s="2" t="str">
        <f t="shared" ref="FL145:FL151" si="1413">IF(FP145="","",IF(ISERROR(MID(FP145,FIND("male,",FP145)+6,(FIND(")",FP145)-(FIND("male,",FP145)+6))))=TRUE,"missing/error",MID(FP145,FIND("male,",FP145)+6,(FIND(")",FP145)-(FIND("male,",FP145)+6)))))</f>
        <v/>
      </c>
      <c r="FM145" s="2" t="str">
        <f t="shared" ref="FM145:FM151" si="1414">IF(FI145="","",(MID(FI145,(SEARCH("^^",SUBSTITUTE(FI145," ","^^",LEN(FI145)-LEN(SUBSTITUTE(FI145," ","")))))+1,99)&amp;"_"&amp;LEFT(FI145,FIND(" ",FI145)-1)&amp;"_"&amp;FJ145))</f>
        <v/>
      </c>
      <c r="FN145" s="2" t="str">
        <f t="shared" ref="FN145:FN151" si="1415">IF(FP145="","",IF((LEN(FP145)-LEN(SUBSTITUTE(FP145,"male","")))/LEN("male")&gt;1,"!",IF(RIGHT(FP145,1)=")","",IF(RIGHT(FP145,2)=") ","",IF(RIGHT(FP145,2)=").","","!!")))))</f>
        <v/>
      </c>
      <c r="FQ145" s="2" t="str">
        <f>IF(FU145="","",#REF!)</f>
        <v/>
      </c>
      <c r="FR145" s="2" t="str">
        <f t="shared" ref="FR145:FR151" si="1416">IF(FU145="","",FQ$1)</f>
        <v/>
      </c>
      <c r="FU145" s="2" t="str">
        <f t="shared" ref="FU145:FU151" si="1417">IF(GB145="","",IF(ISNUMBER(SEARCH(":",GB145)),MID(GB145,FIND(":",GB145)+2,FIND("(",GB145)-FIND(":",GB145)-3),LEFT(GB145,FIND("(",GB145)-2)))</f>
        <v/>
      </c>
      <c r="FV145" s="2" t="str">
        <f t="shared" ref="FV145:FV151" si="1418">IF(GB145="","",MID(GB145,FIND("(",GB145)+1,4))</f>
        <v/>
      </c>
      <c r="FW145" s="2" t="str">
        <f t="shared" ref="FW145:FW151" si="1419">IF(ISNUMBER(SEARCH("*female*",GB145)),"female",IF(ISNUMBER(SEARCH("*male*",GB145)),"male",""))</f>
        <v/>
      </c>
      <c r="FX145" s="2" t="str">
        <f t="shared" ref="FX145:FX151" si="1420">IF(GB145="","",IF(ISERROR(MID(GB145,FIND("male,",GB145)+6,(FIND(")",GB145)-(FIND("male,",GB145)+6))))=TRUE,"missing/error",MID(GB145,FIND("male,",GB145)+6,(FIND(")",GB145)-(FIND("male,",GB145)+6)))))</f>
        <v/>
      </c>
      <c r="FY145" s="2" t="str">
        <f t="shared" ref="FY145:FY151" si="1421">IF(FU145="","",(MID(FU145,(SEARCH("^^",SUBSTITUTE(FU145," ","^^",LEN(FU145)-LEN(SUBSTITUTE(FU145," ","")))))+1,99)&amp;"_"&amp;LEFT(FU145,FIND(" ",FU145)-1)&amp;"_"&amp;FV145))</f>
        <v/>
      </c>
      <c r="FZ145" s="2" t="str">
        <f t="shared" ref="FZ145:FZ151" si="1422">IF(GB145="","",IF((LEN(GB145)-LEN(SUBSTITUTE(GB145,"male","")))/LEN("male")&gt;1,"!",IF(RIGHT(GB145,1)=")","",IF(RIGHT(GB145,2)=") ","",IF(RIGHT(GB145,2)=").","","!!")))))</f>
        <v/>
      </c>
      <c r="GC145" s="2" t="str">
        <f t="shared" ref="GC145:GC151" si="1423">IF(GG145="","",GC$3)</f>
        <v/>
      </c>
      <c r="GD145" s="2" t="str">
        <f t="shared" ref="GD145:GD151" si="1424">IF(GG145="","",GC$1)</f>
        <v/>
      </c>
      <c r="GG145" s="2" t="str">
        <f t="shared" ref="GG145:GG151" si="1425">IF(GN145="","",IF(ISNUMBER(SEARCH(":",GN145)),MID(GN145,FIND(":",GN145)+2,FIND("(",GN145)-FIND(":",GN145)-3),LEFT(GN145,FIND("(",GN145)-2)))</f>
        <v/>
      </c>
      <c r="GH145" s="2" t="str">
        <f t="shared" ref="GH145:GH151" si="1426">IF(GN145="","",MID(GN145,FIND("(",GN145)+1,4))</f>
        <v/>
      </c>
      <c r="GI145" s="2" t="str">
        <f t="shared" ref="GI145:GI151" si="1427">IF(ISNUMBER(SEARCH("*female*",GN145)),"female",IF(ISNUMBER(SEARCH("*male*",GN145)),"male",""))</f>
        <v/>
      </c>
      <c r="GJ145" s="2" t="str">
        <f t="shared" ref="GJ145:GJ151" si="1428">IF(GN145="","",IF(ISERROR(MID(GN145,FIND("male,",GN145)+6,(FIND(")",GN145)-(FIND("male,",GN145)+6))))=TRUE,"missing/error",MID(GN145,FIND("male,",GN145)+6,(FIND(")",GN145)-(FIND("male,",GN145)+6)))))</f>
        <v/>
      </c>
      <c r="GK145" s="2" t="str">
        <f t="shared" ref="GK145:GK151" si="1429">IF(GG145="","",(MID(GG145,(SEARCH("^^",SUBSTITUTE(GG145," ","^^",LEN(GG145)-LEN(SUBSTITUTE(GG145," ","")))))+1,99)&amp;"_"&amp;LEFT(GG145,FIND(" ",GG145)-1)&amp;"_"&amp;GH145))</f>
        <v/>
      </c>
      <c r="GL145" s="2" t="str">
        <f t="shared" ref="GL145:GL151" si="1430">IF(GN145="","",IF((LEN(GN145)-LEN(SUBSTITUTE(GN145,"male","")))/LEN("male")&gt;1,"!",IF(RIGHT(GN145,1)=")","",IF(RIGHT(GN145,2)=") ","",IF(RIGHT(GN145,2)=").","","!!")))))</f>
        <v/>
      </c>
      <c r="GO145" s="2" t="str">
        <f t="shared" ref="GO145:GO151" si="1431">IF(GS145="","",GO$3)</f>
        <v/>
      </c>
      <c r="GP145" s="2" t="str">
        <f t="shared" ref="GP145:GP151" si="1432">IF(GS145="","",GO$1)</f>
        <v/>
      </c>
      <c r="GS145" s="2" t="str">
        <f t="shared" ref="GS145:GS151" si="1433">IF(GZ145="","",IF(ISNUMBER(SEARCH(":",GZ145)),MID(GZ145,FIND(":",GZ145)+2,FIND("(",GZ145)-FIND(":",GZ145)-3),LEFT(GZ145,FIND("(",GZ145)-2)))</f>
        <v/>
      </c>
      <c r="GT145" s="2" t="str">
        <f t="shared" ref="GT145:GT151" si="1434">IF(GZ145="","",MID(GZ145,FIND("(",GZ145)+1,4))</f>
        <v/>
      </c>
      <c r="GU145" s="2" t="str">
        <f t="shared" ref="GU145:GU151" si="1435">IF(ISNUMBER(SEARCH("*female*",GZ145)),"female",IF(ISNUMBER(SEARCH("*male*",GZ145)),"male",""))</f>
        <v/>
      </c>
      <c r="GV145" s="2" t="str">
        <f t="shared" ref="GV145:GV151" si="1436">IF(GZ145="","",IF(ISERROR(MID(GZ145,FIND("male,",GZ145)+6,(FIND(")",GZ145)-(FIND("male,",GZ145)+6))))=TRUE,"missing/error",MID(GZ145,FIND("male,",GZ145)+6,(FIND(")",GZ145)-(FIND("male,",GZ145)+6)))))</f>
        <v/>
      </c>
      <c r="GW145" s="2" t="str">
        <f t="shared" ref="GW145:GW151" si="1437">IF(GS145="","",(MID(GS145,(SEARCH("^^",SUBSTITUTE(GS145," ","^^",LEN(GS145)-LEN(SUBSTITUTE(GS145," ","")))))+1,99)&amp;"_"&amp;LEFT(GS145,FIND(" ",GS145)-1)&amp;"_"&amp;GT145))</f>
        <v/>
      </c>
      <c r="GX145" s="2" t="str">
        <f t="shared" ref="GX145:GX151" si="1438">IF(GZ145="","",IF((LEN(GZ145)-LEN(SUBSTITUTE(GZ145,"male","")))/LEN("male")&gt;1,"!",IF(RIGHT(GZ145,1)=")","",IF(RIGHT(GZ145,2)=") ","",IF(RIGHT(GZ145,2)=").","","!!")))))</f>
        <v/>
      </c>
      <c r="HA145" s="2" t="str">
        <f t="shared" ref="HA145:HA151" si="1439">IF(HE145="","",HA$3)</f>
        <v/>
      </c>
      <c r="HB145" s="2" t="str">
        <f t="shared" ref="HB145:HB151" si="1440">IF(HE145="","",HA$1)</f>
        <v/>
      </c>
      <c r="HE145" s="2" t="str">
        <f t="shared" ref="HE145:HE151" si="1441">IF(HL145="","",IF(ISNUMBER(SEARCH(":",HL145)),MID(HL145,FIND(":",HL145)+2,FIND("(",HL145)-FIND(":",HL145)-3),LEFT(HL145,FIND("(",HL145)-2)))</f>
        <v/>
      </c>
      <c r="HF145" s="2" t="str">
        <f t="shared" ref="HF145:HF151" si="1442">IF(HL145="","",MID(HL145,FIND("(",HL145)+1,4))</f>
        <v/>
      </c>
      <c r="HG145" s="2" t="str">
        <f t="shared" ref="HG145:HG151" si="1443">IF(ISNUMBER(SEARCH("*female*",HL145)),"female",IF(ISNUMBER(SEARCH("*male*",HL145)),"male",""))</f>
        <v/>
      </c>
      <c r="HH145" s="2" t="str">
        <f t="shared" ref="HH145:HH151" si="1444">IF(HL145="","",IF(ISERROR(MID(HL145,FIND("male,",HL145)+6,(FIND(")",HL145)-(FIND("male,",HL145)+6))))=TRUE,"missing/error",MID(HL145,FIND("male,",HL145)+6,(FIND(")",HL145)-(FIND("male,",HL145)+6)))))</f>
        <v/>
      </c>
      <c r="HI145" s="2" t="str">
        <f t="shared" ref="HI145:HI151" si="1445">IF(HE145="","",(MID(HE145,(SEARCH("^^",SUBSTITUTE(HE145," ","^^",LEN(HE145)-LEN(SUBSTITUTE(HE145," ","")))))+1,99)&amp;"_"&amp;LEFT(HE145,FIND(" ",HE145)-1)&amp;"_"&amp;HF145))</f>
        <v/>
      </c>
      <c r="HJ145" s="2" t="str">
        <f t="shared" ref="HJ145:HJ151" si="1446">IF(HL145="","",IF((LEN(HL145)-LEN(SUBSTITUTE(HL145,"male","")))/LEN("male")&gt;1,"!",IF(RIGHT(HL145,1)=")","",IF(RIGHT(HL145,2)=") ","",IF(RIGHT(HL145,2)=").","","!!")))))</f>
        <v/>
      </c>
      <c r="HM145" s="2" t="str">
        <f t="shared" ref="HM145:HM151" si="1447">IF(HQ145="","",HM$3)</f>
        <v/>
      </c>
      <c r="HN145" s="2" t="str">
        <f t="shared" ref="HN145:HN151" si="1448">IF(HQ145="","",HM$1)</f>
        <v/>
      </c>
      <c r="HQ145" s="2" t="str">
        <f t="shared" ref="HQ145:HQ151" si="1449">IF(HX145="","",IF(ISNUMBER(SEARCH(":",HX145)),MID(HX145,FIND(":",HX145)+2,FIND("(",HX145)-FIND(":",HX145)-3),LEFT(HX145,FIND("(",HX145)-2)))</f>
        <v/>
      </c>
      <c r="HR145" s="2" t="str">
        <f t="shared" ref="HR145:HR151" si="1450">IF(HX145="","",MID(HX145,FIND("(",HX145)+1,4))</f>
        <v/>
      </c>
      <c r="HS145" s="2" t="str">
        <f t="shared" ref="HS145:HS151" si="1451">IF(ISNUMBER(SEARCH("*female*",HX145)),"female",IF(ISNUMBER(SEARCH("*male*",HX145)),"male",""))</f>
        <v/>
      </c>
      <c r="HT145" s="2" t="str">
        <f t="shared" ref="HT145:HT151" si="1452">IF(HX145="","",IF(ISERROR(MID(HX145,FIND("male,",HX145)+6,(FIND(")",HX145)-(FIND("male,",HX145)+6))))=TRUE,"missing/error",MID(HX145,FIND("male,",HX145)+6,(FIND(")",HX145)-(FIND("male,",HX145)+6)))))</f>
        <v/>
      </c>
      <c r="HU145" s="2" t="str">
        <f t="shared" ref="HU145:HU151" si="1453">IF(HQ145="","",(MID(HQ145,(SEARCH("^^",SUBSTITUTE(HQ145," ","^^",LEN(HQ145)-LEN(SUBSTITUTE(HQ145," ","")))))+1,99)&amp;"_"&amp;LEFT(HQ145,FIND(" ",HQ145)-1)&amp;"_"&amp;HR145))</f>
        <v/>
      </c>
      <c r="HV145" s="2" t="str">
        <f t="shared" ref="HV145:HV151" si="1454">IF(HX145="","",IF((LEN(HX145)-LEN(SUBSTITUTE(HX145,"male","")))/LEN("male")&gt;1,"!",IF(RIGHT(HX145,1)=")","",IF(RIGHT(HX145,2)=") ","",IF(RIGHT(HX145,2)=").","","!!")))))</f>
        <v/>
      </c>
      <c r="HY145" s="2" t="str">
        <f t="shared" ref="HY145:HY151" si="1455">IF(IC145="","",HY$3)</f>
        <v/>
      </c>
      <c r="HZ145" s="2" t="str">
        <f t="shared" ref="HZ145:HZ151" si="1456">IF(IC145="","",HY$1)</f>
        <v/>
      </c>
      <c r="IC145" s="2" t="str">
        <f t="shared" ref="IC145:IC151" si="1457">IF(IJ145="","",IF(ISNUMBER(SEARCH(":",IJ145)),MID(IJ145,FIND(":",IJ145)+2,FIND("(",IJ145)-FIND(":",IJ145)-3),LEFT(IJ145,FIND("(",IJ145)-2)))</f>
        <v/>
      </c>
      <c r="ID145" s="2" t="str">
        <f t="shared" ref="ID145:ID151" si="1458">IF(IJ145="","",MID(IJ145,FIND("(",IJ145)+1,4))</f>
        <v/>
      </c>
      <c r="IE145" s="2" t="str">
        <f t="shared" ref="IE145:IE151" si="1459">IF(ISNUMBER(SEARCH("*female*",IJ145)),"female",IF(ISNUMBER(SEARCH("*male*",IJ145)),"male",""))</f>
        <v/>
      </c>
      <c r="IF145" s="2" t="str">
        <f t="shared" ref="IF145:IF151" si="1460">IF(IJ145="","",IF(ISERROR(MID(IJ145,FIND("male,",IJ145)+6,(FIND(")",IJ145)-(FIND("male,",IJ145)+6))))=TRUE,"missing/error",MID(IJ145,FIND("male,",IJ145)+6,(FIND(")",IJ145)-(FIND("male,",IJ145)+6)))))</f>
        <v/>
      </c>
      <c r="IG145" s="2" t="str">
        <f t="shared" ref="IG145:IG151" si="1461">IF(IC145="","",(MID(IC145,(SEARCH("^^",SUBSTITUTE(IC145," ","^^",LEN(IC145)-LEN(SUBSTITUTE(IC145," ","")))))+1,99)&amp;"_"&amp;LEFT(IC145,FIND(" ",IC145)-1)&amp;"_"&amp;ID145))</f>
        <v/>
      </c>
      <c r="IH145" s="2" t="str">
        <f t="shared" ref="IH145:IH151" si="1462">IF(IJ145="","",IF((LEN(IJ145)-LEN(SUBSTITUTE(IJ145,"male","")))/LEN("male")&gt;1,"!",IF(RIGHT(IJ145,1)=")","",IF(RIGHT(IJ145,2)=") ","",IF(RIGHT(IJ145,2)=").","","!!")))))</f>
        <v/>
      </c>
      <c r="IK145" s="2" t="str">
        <f t="shared" ref="IK145:IK151" si="1463">IF(IO145="","",IK$3)</f>
        <v/>
      </c>
      <c r="IL145" s="2" t="str">
        <f t="shared" ref="IL145:IL151" si="1464">IF(IO145="","",IK$1)</f>
        <v/>
      </c>
      <c r="IO145" s="2" t="str">
        <f t="shared" ref="IO145:IO151" si="1465">IF(IV145="","",IF(ISNUMBER(SEARCH(":",IV145)),MID(IV145,FIND(":",IV145)+2,FIND("(",IV145)-FIND(":",IV145)-3),LEFT(IV145,FIND("(",IV145)-2)))</f>
        <v/>
      </c>
      <c r="IP145" s="2" t="str">
        <f t="shared" ref="IP145:IP151" si="1466">IF(IV145="","",MID(IV145,FIND("(",IV145)+1,4))</f>
        <v/>
      </c>
      <c r="IQ145" s="2" t="str">
        <f t="shared" ref="IQ145:IQ151" si="1467">IF(ISNUMBER(SEARCH("*female*",IV145)),"female",IF(ISNUMBER(SEARCH("*male*",IV145)),"male",""))</f>
        <v/>
      </c>
      <c r="IR145" s="2" t="str">
        <f t="shared" ref="IR145:IR151" si="1468">IF(IV145="","",IF(ISERROR(MID(IV145,FIND("male,",IV145)+6,(FIND(")",IV145)-(FIND("male,",IV145)+6))))=TRUE,"missing/error",MID(IV145,FIND("male,",IV145)+6,(FIND(")",IV145)-(FIND("male,",IV145)+6)))))</f>
        <v/>
      </c>
      <c r="IS145" s="2" t="str">
        <f t="shared" ref="IS145:IS151" si="1469">IF(IO145="","",(MID(IO145,(SEARCH("^^",SUBSTITUTE(IO145," ","^^",LEN(IO145)-LEN(SUBSTITUTE(IO145," ","")))))+1,99)&amp;"_"&amp;LEFT(IO145,FIND(" ",IO145)-1)&amp;"_"&amp;IP145))</f>
        <v/>
      </c>
      <c r="IT145" s="2" t="str">
        <f t="shared" ref="IT145:IT151" si="1470">IF(IV145="","",IF((LEN(IV145)-LEN(SUBSTITUTE(IV145,"male","")))/LEN("male")&gt;1,"!",IF(RIGHT(IV145,1)=")","",IF(RIGHT(IV145,2)=") ","",IF(RIGHT(IV145,2)=").","","!!")))))</f>
        <v/>
      </c>
      <c r="IW145" s="2" t="str">
        <f t="shared" ref="IW145:IW151" si="1471">IF(JA145="","",IW$3)</f>
        <v/>
      </c>
      <c r="IX145" s="2" t="str">
        <f t="shared" ref="IX145:IX151" si="1472">IF(JA145="","",IW$1)</f>
        <v/>
      </c>
      <c r="JA145" s="2" t="str">
        <f t="shared" ref="JA145:JA151" si="1473">IF(JH145="","",IF(ISNUMBER(SEARCH(":",JH145)),MID(JH145,FIND(":",JH145)+2,FIND("(",JH145)-FIND(":",JH145)-3),LEFT(JH145,FIND("(",JH145)-2)))</f>
        <v/>
      </c>
      <c r="JB145" s="2" t="str">
        <f t="shared" ref="JB145:JB151" si="1474">IF(JH145="","",MID(JH145,FIND("(",JH145)+1,4))</f>
        <v/>
      </c>
      <c r="JC145" s="2" t="str">
        <f t="shared" ref="JC145:JC151" si="1475">IF(ISNUMBER(SEARCH("*female*",JH145)),"female",IF(ISNUMBER(SEARCH("*male*",JH145)),"male",""))</f>
        <v/>
      </c>
      <c r="JD145" s="2" t="str">
        <f t="shared" ref="JD145:JD151" si="1476">IF(JH145="","",IF(ISERROR(MID(JH145,FIND("male,",JH145)+6,(FIND(")",JH145)-(FIND("male,",JH145)+6))))=TRUE,"missing/error",MID(JH145,FIND("male,",JH145)+6,(FIND(")",JH145)-(FIND("male,",JH145)+6)))))</f>
        <v/>
      </c>
      <c r="JE145" s="2" t="str">
        <f t="shared" ref="JE145:JE151" si="1477">IF(JA145="","",(MID(JA145,(SEARCH("^^",SUBSTITUTE(JA145," ","^^",LEN(JA145)-LEN(SUBSTITUTE(JA145," ","")))))+1,99)&amp;"_"&amp;LEFT(JA145,FIND(" ",JA145)-1)&amp;"_"&amp;JB145))</f>
        <v/>
      </c>
      <c r="JF145" s="2" t="str">
        <f t="shared" ref="JF145:JF151" si="1478">IF(JH145="","",IF((LEN(JH145)-LEN(SUBSTITUTE(JH145,"male","")))/LEN("male")&gt;1,"!",IF(RIGHT(JH145,1)=")","",IF(RIGHT(JH145,2)=") ","",IF(RIGHT(JH145,2)=").","","!!")))))</f>
        <v/>
      </c>
      <c r="JI145" s="2" t="str">
        <f t="shared" ref="JI145:JI151" si="1479">IF(JM145="","",JI$3)</f>
        <v/>
      </c>
      <c r="JJ145" s="2" t="str">
        <f t="shared" ref="JJ145:JJ151" si="1480">IF(JM145="","",JI$1)</f>
        <v/>
      </c>
      <c r="JM145" s="2" t="str">
        <f t="shared" ref="JM145:JM151" si="1481">IF(JT145="","",IF(ISNUMBER(SEARCH(":",JT145)),MID(JT145,FIND(":",JT145)+2,FIND("(",JT145)-FIND(":",JT145)-3),LEFT(JT145,FIND("(",JT145)-2)))</f>
        <v/>
      </c>
      <c r="JN145" s="2" t="str">
        <f t="shared" ref="JN145:JN151" si="1482">IF(JT145="","",MID(JT145,FIND("(",JT145)+1,4))</f>
        <v/>
      </c>
      <c r="JO145" s="2" t="str">
        <f t="shared" ref="JO145:JO151" si="1483">IF(ISNUMBER(SEARCH("*female*",JT145)),"female",IF(ISNUMBER(SEARCH("*male*",JT145)),"male",""))</f>
        <v/>
      </c>
      <c r="JP145" s="2" t="str">
        <f t="shared" ref="JP145:JP151" si="1484">IF(JT145="","",IF(ISERROR(MID(JT145,FIND("male,",JT145)+6,(FIND(")",JT145)-(FIND("male,",JT145)+6))))=TRUE,"missing/error",MID(JT145,FIND("male,",JT145)+6,(FIND(")",JT145)-(FIND("male,",JT145)+6)))))</f>
        <v/>
      </c>
      <c r="JQ145" s="2" t="str">
        <f t="shared" ref="JQ145:JQ151" si="1485">IF(JM145="","",(MID(JM145,(SEARCH("^^",SUBSTITUTE(JM145," ","^^",LEN(JM145)-LEN(SUBSTITUTE(JM145," ","")))))+1,99)&amp;"_"&amp;LEFT(JM145,FIND(" ",JM145)-1)&amp;"_"&amp;JN145))</f>
        <v/>
      </c>
      <c r="JR145" s="2" t="str">
        <f t="shared" ref="JR145:JR151" si="1486">IF(JT145="","",IF((LEN(JT145)-LEN(SUBSTITUTE(JT145,"male","")))/LEN("male")&gt;1,"!",IF(RIGHT(JT145,1)=")","",IF(RIGHT(JT145,2)=") ","",IF(RIGHT(JT145,2)=").","","!!")))))</f>
        <v/>
      </c>
      <c r="JU145" s="2" t="str">
        <f t="shared" ref="JU145:JU151" si="1487">IF(JY145="","",JU$3)</f>
        <v/>
      </c>
      <c r="JV145" s="2" t="str">
        <f t="shared" ref="JV145:JV151" si="1488">IF(JY145="","",JU$1)</f>
        <v/>
      </c>
      <c r="JY145" s="2" t="str">
        <f t="shared" ref="JY145:JY151" si="1489">IF(KF145="","",IF(ISNUMBER(SEARCH(":",KF145)),MID(KF145,FIND(":",KF145)+2,FIND("(",KF145)-FIND(":",KF145)-3),LEFT(KF145,FIND("(",KF145)-2)))</f>
        <v/>
      </c>
      <c r="JZ145" s="2" t="str">
        <f t="shared" ref="JZ145:JZ151" si="1490">IF(KF145="","",MID(KF145,FIND("(",KF145)+1,4))</f>
        <v/>
      </c>
      <c r="KA145" s="2" t="str">
        <f t="shared" ref="KA145:KA151" si="1491">IF(ISNUMBER(SEARCH("*female*",KF145)),"female",IF(ISNUMBER(SEARCH("*male*",KF145)),"male",""))</f>
        <v/>
      </c>
      <c r="KB145" s="2" t="str">
        <f t="shared" ref="KB145:KB151" si="1492">IF(KF145="","",IF(ISERROR(MID(KF145,FIND("male,",KF145)+6,(FIND(")",KF145)-(FIND("male,",KF145)+6))))=TRUE,"missing/error",MID(KF145,FIND("male,",KF145)+6,(FIND(")",KF145)-(FIND("male,",KF145)+6)))))</f>
        <v/>
      </c>
      <c r="KC145" s="2" t="str">
        <f t="shared" ref="KC145:KC151" si="1493">IF(JY145="","",(MID(JY145,(SEARCH("^^",SUBSTITUTE(JY145," ","^^",LEN(JY145)-LEN(SUBSTITUTE(JY145," ","")))))+1,99)&amp;"_"&amp;LEFT(JY145,FIND(" ",JY145)-1)&amp;"_"&amp;JZ145))</f>
        <v/>
      </c>
      <c r="KD145" s="2" t="str">
        <f t="shared" ref="KD145:KD151" si="1494">IF(KF145="","",IF((LEN(KF145)-LEN(SUBSTITUTE(KF145,"male","")))/LEN("male")&gt;1,"!",IF(RIGHT(KF145,1)=")","",IF(RIGHT(KF145,2)=") ","",IF(RIGHT(KF145,2)=").","","!!")))))</f>
        <v/>
      </c>
    </row>
    <row r="146" spans="5:290" ht="13.5" customHeight="1" x14ac:dyDescent="0.25">
      <c r="E146" s="2" t="str">
        <f t="shared" si="1305"/>
        <v/>
      </c>
      <c r="F146" s="2" t="str">
        <f t="shared" si="1306"/>
        <v/>
      </c>
      <c r="I146" s="2" t="str">
        <f t="shared" si="1307"/>
        <v/>
      </c>
      <c r="J146" s="2" t="str">
        <f t="shared" si="1308"/>
        <v/>
      </c>
      <c r="K146" s="2" t="str">
        <f t="shared" si="1309"/>
        <v/>
      </c>
      <c r="L146" s="2" t="str">
        <f t="shared" si="1310"/>
        <v/>
      </c>
      <c r="M146" s="2" t="str">
        <f t="shared" si="1311"/>
        <v/>
      </c>
      <c r="N146" s="2" t="str">
        <f t="shared" si="1312"/>
        <v/>
      </c>
      <c r="Q146" s="64" t="str">
        <f t="shared" si="1313"/>
        <v/>
      </c>
      <c r="R146" s="2" t="str">
        <f t="shared" si="1314"/>
        <v/>
      </c>
      <c r="U146" s="2" t="str">
        <f t="shared" si="1315"/>
        <v/>
      </c>
      <c r="V146" s="2" t="str">
        <f t="shared" si="1316"/>
        <v/>
      </c>
      <c r="W146" s="2" t="str">
        <f t="shared" si="1317"/>
        <v/>
      </c>
      <c r="X146" s="2" t="str">
        <f t="shared" si="1318"/>
        <v/>
      </c>
      <c r="Y146" s="2" t="str">
        <f t="shared" si="1319"/>
        <v/>
      </c>
      <c r="Z146" s="2" t="str">
        <f t="shared" si="1320"/>
        <v/>
      </c>
      <c r="AC146" s="2" t="str">
        <f t="shared" si="1321"/>
        <v/>
      </c>
      <c r="AD146" s="2" t="str">
        <f t="shared" si="1322"/>
        <v/>
      </c>
      <c r="AG146" s="2" t="str">
        <f t="shared" si="1323"/>
        <v/>
      </c>
      <c r="AH146" s="2" t="str">
        <f t="shared" si="1324"/>
        <v/>
      </c>
      <c r="AI146" s="2" t="str">
        <f t="shared" si="1325"/>
        <v/>
      </c>
      <c r="AJ146" s="2" t="str">
        <f t="shared" si="1326"/>
        <v/>
      </c>
      <c r="AK146" s="2" t="str">
        <f t="shared" si="1327"/>
        <v/>
      </c>
      <c r="AL146" s="2" t="str">
        <f t="shared" si="1328"/>
        <v/>
      </c>
      <c r="AP146" s="2" t="str">
        <f t="shared" si="1329"/>
        <v/>
      </c>
      <c r="AS146" s="2" t="str">
        <f t="shared" si="1330"/>
        <v/>
      </c>
      <c r="AT146" s="2" t="str">
        <f t="shared" si="1331"/>
        <v/>
      </c>
      <c r="AU146" s="2" t="str">
        <f t="shared" si="1332"/>
        <v/>
      </c>
      <c r="AV146" s="2" t="str">
        <f t="shared" si="1333"/>
        <v/>
      </c>
      <c r="AW146" s="2" t="str">
        <f t="shared" si="1334"/>
        <v/>
      </c>
      <c r="AX146" s="2" t="str">
        <f t="shared" si="1335"/>
        <v/>
      </c>
      <c r="BA146" s="2" t="str">
        <f t="shared" si="1336"/>
        <v/>
      </c>
      <c r="BB146" s="2" t="str">
        <f t="shared" si="1337"/>
        <v/>
      </c>
      <c r="BE146" s="2" t="str">
        <f t="shared" si="1338"/>
        <v/>
      </c>
      <c r="BF146" s="2" t="str">
        <f t="shared" si="1339"/>
        <v/>
      </c>
      <c r="BG146" s="2" t="str">
        <f t="shared" si="1340"/>
        <v/>
      </c>
      <c r="BH146" s="2" t="str">
        <f t="shared" si="1341"/>
        <v/>
      </c>
      <c r="BI146" s="2" t="str">
        <f t="shared" si="1342"/>
        <v/>
      </c>
      <c r="BJ146" s="2" t="str">
        <f t="shared" si="1343"/>
        <v/>
      </c>
      <c r="BM146" s="2" t="str">
        <f t="shared" si="1344"/>
        <v/>
      </c>
      <c r="BN146" s="2" t="str">
        <f t="shared" si="1345"/>
        <v/>
      </c>
      <c r="BQ146" s="2" t="str">
        <f t="shared" si="1346"/>
        <v/>
      </c>
      <c r="BR146" s="2" t="str">
        <f t="shared" si="1347"/>
        <v/>
      </c>
      <c r="BS146" s="2" t="str">
        <f t="shared" si="1348"/>
        <v/>
      </c>
      <c r="BT146" s="2" t="str">
        <f t="shared" si="1349"/>
        <v/>
      </c>
      <c r="BU146" s="2" t="str">
        <f t="shared" si="1350"/>
        <v/>
      </c>
      <c r="BV146" s="2" t="str">
        <f t="shared" si="1351"/>
        <v/>
      </c>
      <c r="BY146" s="2" t="str">
        <f t="shared" si="1352"/>
        <v/>
      </c>
      <c r="BZ146" s="2" t="str">
        <f t="shared" si="1353"/>
        <v/>
      </c>
      <c r="CC146" s="2" t="str">
        <f t="shared" si="1354"/>
        <v/>
      </c>
      <c r="CD146" s="2" t="str">
        <f t="shared" si="1355"/>
        <v/>
      </c>
      <c r="CE146" s="2" t="str">
        <f t="shared" si="1356"/>
        <v/>
      </c>
      <c r="CF146" s="2" t="str">
        <f t="shared" si="1357"/>
        <v/>
      </c>
      <c r="CG146" s="2" t="str">
        <f t="shared" si="1358"/>
        <v/>
      </c>
      <c r="CH146" s="2" t="str">
        <f t="shared" si="1359"/>
        <v/>
      </c>
      <c r="CK146" s="2" t="str">
        <f t="shared" si="1360"/>
        <v/>
      </c>
      <c r="CL146" s="2" t="str">
        <f t="shared" si="1361"/>
        <v/>
      </c>
      <c r="CO146" s="2" t="str">
        <f t="shared" si="1362"/>
        <v/>
      </c>
      <c r="CP146" s="2" t="str">
        <f t="shared" si="1363"/>
        <v/>
      </c>
      <c r="CQ146" s="2" t="str">
        <f t="shared" si="1364"/>
        <v/>
      </c>
      <c r="CR146" s="2" t="str">
        <f t="shared" si="1365"/>
        <v/>
      </c>
      <c r="CS146" s="2" t="str">
        <f t="shared" si="1366"/>
        <v/>
      </c>
      <c r="CT146" s="2" t="str">
        <f t="shared" si="1367"/>
        <v/>
      </c>
      <c r="CW146" s="2" t="str">
        <f t="shared" si="1368"/>
        <v/>
      </c>
      <c r="CX146" s="2" t="str">
        <f t="shared" si="1369"/>
        <v/>
      </c>
      <c r="DA146" s="2" t="str">
        <f t="shared" si="1370"/>
        <v/>
      </c>
      <c r="DB146" s="2" t="str">
        <f t="shared" si="1371"/>
        <v/>
      </c>
      <c r="DC146" s="2" t="str">
        <f t="shared" si="1372"/>
        <v/>
      </c>
      <c r="DD146" s="2" t="str">
        <f t="shared" si="1373"/>
        <v/>
      </c>
      <c r="DE146" s="2" t="str">
        <f t="shared" si="1374"/>
        <v/>
      </c>
      <c r="DF146" s="2" t="str">
        <f t="shared" si="1375"/>
        <v/>
      </c>
      <c r="DI146" s="2" t="str">
        <f t="shared" si="1376"/>
        <v/>
      </c>
      <c r="DJ146" s="2" t="str">
        <f t="shared" si="1377"/>
        <v/>
      </c>
      <c r="DM146" s="2" t="str">
        <f t="shared" si="1378"/>
        <v/>
      </c>
      <c r="DN146" s="2" t="str">
        <f t="shared" si="1379"/>
        <v/>
      </c>
      <c r="DO146" s="2" t="str">
        <f t="shared" si="1380"/>
        <v/>
      </c>
      <c r="DP146" s="2" t="str">
        <f t="shared" si="1381"/>
        <v/>
      </c>
      <c r="DQ146" s="2" t="str">
        <f t="shared" si="1382"/>
        <v/>
      </c>
      <c r="DR146" s="2" t="str">
        <f t="shared" si="1383"/>
        <v/>
      </c>
      <c r="DU146" s="2" t="str">
        <f t="shared" si="1384"/>
        <v/>
      </c>
      <c r="DV146" s="2" t="str">
        <f t="shared" si="1385"/>
        <v/>
      </c>
      <c r="DY146" s="2" t="str">
        <f t="shared" si="1386"/>
        <v/>
      </c>
      <c r="DZ146" s="2" t="str">
        <f t="shared" si="1387"/>
        <v/>
      </c>
      <c r="EA146" s="2" t="str">
        <f t="shared" si="1388"/>
        <v/>
      </c>
      <c r="EB146" s="2" t="str">
        <f t="shared" si="1389"/>
        <v/>
      </c>
      <c r="EC146" s="2" t="str">
        <f t="shared" si="1390"/>
        <v/>
      </c>
      <c r="ED146" s="2" t="str">
        <f t="shared" si="1391"/>
        <v/>
      </c>
      <c r="EG146" s="2" t="str">
        <f t="shared" si="1392"/>
        <v/>
      </c>
      <c r="EH146" s="2" t="str">
        <f t="shared" si="1393"/>
        <v/>
      </c>
      <c r="EK146" s="2" t="str">
        <f t="shared" si="1394"/>
        <v/>
      </c>
      <c r="EL146" s="2" t="str">
        <f t="shared" si="1395"/>
        <v/>
      </c>
      <c r="EM146" s="2" t="str">
        <f t="shared" si="1396"/>
        <v/>
      </c>
      <c r="EN146" s="2" t="str">
        <f t="shared" si="1397"/>
        <v/>
      </c>
      <c r="EO146" s="2" t="str">
        <f t="shared" si="1398"/>
        <v/>
      </c>
      <c r="EP146" s="2" t="str">
        <f t="shared" si="1399"/>
        <v/>
      </c>
      <c r="ES146" s="2" t="str">
        <f t="shared" si="1400"/>
        <v/>
      </c>
      <c r="ET146" s="2" t="str">
        <f t="shared" si="1401"/>
        <v/>
      </c>
      <c r="EW146" s="2" t="str">
        <f t="shared" si="1402"/>
        <v/>
      </c>
      <c r="EX146" s="2" t="str">
        <f t="shared" si="1403"/>
        <v/>
      </c>
      <c r="EY146" s="2" t="str">
        <f t="shared" si="1404"/>
        <v/>
      </c>
      <c r="EZ146" s="2" t="str">
        <f t="shared" si="1405"/>
        <v/>
      </c>
      <c r="FA146" s="2" t="str">
        <f t="shared" si="1406"/>
        <v/>
      </c>
      <c r="FB146" s="2" t="str">
        <f t="shared" si="1407"/>
        <v/>
      </c>
      <c r="FE146" s="2" t="str">
        <f t="shared" si="1408"/>
        <v/>
      </c>
      <c r="FF146" s="2" t="str">
        <f t="shared" si="1409"/>
        <v/>
      </c>
      <c r="FI146" s="2" t="str">
        <f t="shared" si="1410"/>
        <v/>
      </c>
      <c r="FJ146" s="2" t="str">
        <f t="shared" si="1411"/>
        <v/>
      </c>
      <c r="FK146" s="2" t="str">
        <f t="shared" si="1412"/>
        <v/>
      </c>
      <c r="FL146" s="2" t="str">
        <f t="shared" si="1413"/>
        <v/>
      </c>
      <c r="FM146" s="2" t="str">
        <f t="shared" si="1414"/>
        <v/>
      </c>
      <c r="FN146" s="2" t="str">
        <f t="shared" si="1415"/>
        <v/>
      </c>
      <c r="FQ146" s="2" t="str">
        <f>IF(FU146="","",#REF!)</f>
        <v/>
      </c>
      <c r="FR146" s="2" t="str">
        <f t="shared" si="1416"/>
        <v/>
      </c>
      <c r="FU146" s="2" t="str">
        <f t="shared" si="1417"/>
        <v/>
      </c>
      <c r="FV146" s="2" t="str">
        <f t="shared" si="1418"/>
        <v/>
      </c>
      <c r="FW146" s="2" t="str">
        <f t="shared" si="1419"/>
        <v/>
      </c>
      <c r="FX146" s="2" t="str">
        <f t="shared" si="1420"/>
        <v/>
      </c>
      <c r="FY146" s="2" t="str">
        <f t="shared" si="1421"/>
        <v/>
      </c>
      <c r="FZ146" s="2" t="str">
        <f t="shared" si="1422"/>
        <v/>
      </c>
      <c r="GC146" s="2" t="str">
        <f t="shared" si="1423"/>
        <v/>
      </c>
      <c r="GD146" s="2" t="str">
        <f t="shared" si="1424"/>
        <v/>
      </c>
      <c r="GG146" s="2" t="str">
        <f t="shared" si="1425"/>
        <v/>
      </c>
      <c r="GH146" s="2" t="str">
        <f t="shared" si="1426"/>
        <v/>
      </c>
      <c r="GI146" s="2" t="str">
        <f t="shared" si="1427"/>
        <v/>
      </c>
      <c r="GJ146" s="2" t="str">
        <f t="shared" si="1428"/>
        <v/>
      </c>
      <c r="GK146" s="2" t="str">
        <f t="shared" si="1429"/>
        <v/>
      </c>
      <c r="GL146" s="2" t="str">
        <f t="shared" si="1430"/>
        <v/>
      </c>
      <c r="GO146" s="2" t="str">
        <f t="shared" si="1431"/>
        <v/>
      </c>
      <c r="GP146" s="2" t="str">
        <f t="shared" si="1432"/>
        <v/>
      </c>
      <c r="GS146" s="2" t="str">
        <f t="shared" si="1433"/>
        <v/>
      </c>
      <c r="GT146" s="2" t="str">
        <f t="shared" si="1434"/>
        <v/>
      </c>
      <c r="GU146" s="2" t="str">
        <f t="shared" si="1435"/>
        <v/>
      </c>
      <c r="GV146" s="2" t="str">
        <f t="shared" si="1436"/>
        <v/>
      </c>
      <c r="GW146" s="2" t="str">
        <f t="shared" si="1437"/>
        <v/>
      </c>
      <c r="GX146" s="2" t="str">
        <f t="shared" si="1438"/>
        <v/>
      </c>
      <c r="HA146" s="2" t="str">
        <f t="shared" si="1439"/>
        <v/>
      </c>
      <c r="HB146" s="2" t="str">
        <f t="shared" si="1440"/>
        <v/>
      </c>
      <c r="HE146" s="2" t="str">
        <f t="shared" si="1441"/>
        <v/>
      </c>
      <c r="HF146" s="2" t="str">
        <f t="shared" si="1442"/>
        <v/>
      </c>
      <c r="HG146" s="2" t="str">
        <f t="shared" si="1443"/>
        <v/>
      </c>
      <c r="HH146" s="2" t="str">
        <f t="shared" si="1444"/>
        <v/>
      </c>
      <c r="HI146" s="2" t="str">
        <f t="shared" si="1445"/>
        <v/>
      </c>
      <c r="HJ146" s="2" t="str">
        <f t="shared" si="1446"/>
        <v/>
      </c>
      <c r="HM146" s="2" t="str">
        <f t="shared" si="1447"/>
        <v/>
      </c>
      <c r="HN146" s="2" t="str">
        <f t="shared" si="1448"/>
        <v/>
      </c>
      <c r="HQ146" s="2" t="str">
        <f t="shared" si="1449"/>
        <v/>
      </c>
      <c r="HR146" s="2" t="str">
        <f t="shared" si="1450"/>
        <v/>
      </c>
      <c r="HS146" s="2" t="str">
        <f t="shared" si="1451"/>
        <v/>
      </c>
      <c r="HT146" s="2" t="str">
        <f t="shared" si="1452"/>
        <v/>
      </c>
      <c r="HU146" s="2" t="str">
        <f t="shared" si="1453"/>
        <v/>
      </c>
      <c r="HV146" s="2" t="str">
        <f t="shared" si="1454"/>
        <v/>
      </c>
      <c r="HY146" s="2" t="str">
        <f t="shared" si="1455"/>
        <v/>
      </c>
      <c r="HZ146" s="2" t="str">
        <f t="shared" si="1456"/>
        <v/>
      </c>
      <c r="IC146" s="2" t="str">
        <f t="shared" si="1457"/>
        <v/>
      </c>
      <c r="ID146" s="2" t="str">
        <f t="shared" si="1458"/>
        <v/>
      </c>
      <c r="IE146" s="2" t="str">
        <f t="shared" si="1459"/>
        <v/>
      </c>
      <c r="IF146" s="2" t="str">
        <f t="shared" si="1460"/>
        <v/>
      </c>
      <c r="IG146" s="2" t="str">
        <f t="shared" si="1461"/>
        <v/>
      </c>
      <c r="IH146" s="2" t="str">
        <f t="shared" si="1462"/>
        <v/>
      </c>
      <c r="IK146" s="2" t="str">
        <f t="shared" si="1463"/>
        <v/>
      </c>
      <c r="IL146" s="2" t="str">
        <f t="shared" si="1464"/>
        <v/>
      </c>
      <c r="IO146" s="2" t="str">
        <f t="shared" si="1465"/>
        <v/>
      </c>
      <c r="IP146" s="2" t="str">
        <f t="shared" si="1466"/>
        <v/>
      </c>
      <c r="IQ146" s="2" t="str">
        <f t="shared" si="1467"/>
        <v/>
      </c>
      <c r="IR146" s="2" t="str">
        <f t="shared" si="1468"/>
        <v/>
      </c>
      <c r="IS146" s="2" t="str">
        <f t="shared" si="1469"/>
        <v/>
      </c>
      <c r="IT146" s="2" t="str">
        <f t="shared" si="1470"/>
        <v/>
      </c>
      <c r="IW146" s="2" t="str">
        <f t="shared" si="1471"/>
        <v/>
      </c>
      <c r="IX146" s="2" t="str">
        <f t="shared" si="1472"/>
        <v/>
      </c>
      <c r="JA146" s="2" t="str">
        <f t="shared" si="1473"/>
        <v/>
      </c>
      <c r="JB146" s="2" t="str">
        <f t="shared" si="1474"/>
        <v/>
      </c>
      <c r="JC146" s="2" t="str">
        <f t="shared" si="1475"/>
        <v/>
      </c>
      <c r="JD146" s="2" t="str">
        <f t="shared" si="1476"/>
        <v/>
      </c>
      <c r="JE146" s="2" t="str">
        <f t="shared" si="1477"/>
        <v/>
      </c>
      <c r="JF146" s="2" t="str">
        <f t="shared" si="1478"/>
        <v/>
      </c>
      <c r="JI146" s="2" t="str">
        <f t="shared" si="1479"/>
        <v/>
      </c>
      <c r="JJ146" s="2" t="str">
        <f t="shared" si="1480"/>
        <v/>
      </c>
      <c r="JM146" s="2" t="str">
        <f t="shared" si="1481"/>
        <v/>
      </c>
      <c r="JN146" s="2" t="str">
        <f t="shared" si="1482"/>
        <v/>
      </c>
      <c r="JO146" s="2" t="str">
        <f t="shared" si="1483"/>
        <v/>
      </c>
      <c r="JP146" s="2" t="str">
        <f t="shared" si="1484"/>
        <v/>
      </c>
      <c r="JQ146" s="2" t="str">
        <f t="shared" si="1485"/>
        <v/>
      </c>
      <c r="JR146" s="2" t="str">
        <f t="shared" si="1486"/>
        <v/>
      </c>
      <c r="JU146" s="2" t="str">
        <f t="shared" si="1487"/>
        <v/>
      </c>
      <c r="JV146" s="2" t="str">
        <f t="shared" si="1488"/>
        <v/>
      </c>
      <c r="JY146" s="2" t="str">
        <f t="shared" si="1489"/>
        <v/>
      </c>
      <c r="JZ146" s="2" t="str">
        <f t="shared" si="1490"/>
        <v/>
      </c>
      <c r="KA146" s="2" t="str">
        <f t="shared" si="1491"/>
        <v/>
      </c>
      <c r="KB146" s="2" t="str">
        <f t="shared" si="1492"/>
        <v/>
      </c>
      <c r="KC146" s="2" t="str">
        <f t="shared" si="1493"/>
        <v/>
      </c>
      <c r="KD146" s="2" t="str">
        <f t="shared" si="1494"/>
        <v/>
      </c>
    </row>
    <row r="147" spans="5:290" ht="13.5" customHeight="1" x14ac:dyDescent="0.25">
      <c r="E147" s="2" t="str">
        <f t="shared" si="1305"/>
        <v/>
      </c>
      <c r="F147" s="2" t="str">
        <f t="shared" si="1306"/>
        <v/>
      </c>
      <c r="I147" s="2" t="str">
        <f t="shared" si="1307"/>
        <v/>
      </c>
      <c r="J147" s="2" t="str">
        <f t="shared" si="1308"/>
        <v/>
      </c>
      <c r="K147" s="2" t="str">
        <f t="shared" si="1309"/>
        <v/>
      </c>
      <c r="L147" s="2" t="str">
        <f t="shared" si="1310"/>
        <v/>
      </c>
      <c r="M147" s="2" t="str">
        <f t="shared" si="1311"/>
        <v/>
      </c>
      <c r="N147" s="2" t="str">
        <f t="shared" si="1312"/>
        <v/>
      </c>
      <c r="Q147" s="64" t="str">
        <f t="shared" si="1313"/>
        <v/>
      </c>
      <c r="R147" s="2" t="str">
        <f t="shared" si="1314"/>
        <v/>
      </c>
      <c r="U147" s="2" t="str">
        <f t="shared" si="1315"/>
        <v/>
      </c>
      <c r="V147" s="2" t="str">
        <f t="shared" si="1316"/>
        <v/>
      </c>
      <c r="W147" s="2" t="str">
        <f t="shared" si="1317"/>
        <v/>
      </c>
      <c r="X147" s="2" t="str">
        <f t="shared" si="1318"/>
        <v/>
      </c>
      <c r="Y147" s="2" t="str">
        <f t="shared" si="1319"/>
        <v/>
      </c>
      <c r="Z147" s="2" t="str">
        <f t="shared" si="1320"/>
        <v/>
      </c>
      <c r="AC147" s="2" t="str">
        <f t="shared" si="1321"/>
        <v/>
      </c>
      <c r="AD147" s="2" t="str">
        <f t="shared" si="1322"/>
        <v/>
      </c>
      <c r="AG147" s="2" t="str">
        <f t="shared" si="1323"/>
        <v/>
      </c>
      <c r="AH147" s="2" t="str">
        <f t="shared" si="1324"/>
        <v/>
      </c>
      <c r="AI147" s="2" t="str">
        <f t="shared" si="1325"/>
        <v/>
      </c>
      <c r="AJ147" s="2" t="str">
        <f t="shared" si="1326"/>
        <v/>
      </c>
      <c r="AK147" s="2" t="str">
        <f t="shared" si="1327"/>
        <v/>
      </c>
      <c r="AL147" s="2" t="str">
        <f t="shared" si="1328"/>
        <v/>
      </c>
      <c r="AP147" s="2" t="str">
        <f t="shared" si="1329"/>
        <v/>
      </c>
      <c r="AS147" s="2" t="str">
        <f t="shared" si="1330"/>
        <v/>
      </c>
      <c r="AT147" s="2" t="str">
        <f t="shared" si="1331"/>
        <v/>
      </c>
      <c r="AU147" s="2" t="str">
        <f t="shared" si="1332"/>
        <v/>
      </c>
      <c r="AV147" s="2" t="str">
        <f t="shared" si="1333"/>
        <v/>
      </c>
      <c r="AW147" s="2" t="str">
        <f t="shared" si="1334"/>
        <v/>
      </c>
      <c r="AX147" s="2" t="str">
        <f t="shared" si="1335"/>
        <v/>
      </c>
      <c r="BA147" s="2" t="str">
        <f t="shared" si="1336"/>
        <v/>
      </c>
      <c r="BB147" s="2" t="str">
        <f t="shared" si="1337"/>
        <v/>
      </c>
      <c r="BE147" s="2" t="str">
        <f t="shared" si="1338"/>
        <v/>
      </c>
      <c r="BF147" s="2" t="str">
        <f t="shared" si="1339"/>
        <v/>
      </c>
      <c r="BG147" s="2" t="str">
        <f t="shared" si="1340"/>
        <v/>
      </c>
      <c r="BH147" s="2" t="str">
        <f t="shared" si="1341"/>
        <v/>
      </c>
      <c r="BI147" s="2" t="str">
        <f t="shared" si="1342"/>
        <v/>
      </c>
      <c r="BJ147" s="2" t="str">
        <f t="shared" si="1343"/>
        <v/>
      </c>
      <c r="BM147" s="2" t="str">
        <f t="shared" si="1344"/>
        <v/>
      </c>
      <c r="BN147" s="2" t="str">
        <f t="shared" si="1345"/>
        <v/>
      </c>
      <c r="BQ147" s="2" t="str">
        <f t="shared" si="1346"/>
        <v/>
      </c>
      <c r="BR147" s="2" t="str">
        <f t="shared" si="1347"/>
        <v/>
      </c>
      <c r="BS147" s="2" t="str">
        <f t="shared" si="1348"/>
        <v/>
      </c>
      <c r="BT147" s="2" t="str">
        <f t="shared" si="1349"/>
        <v/>
      </c>
      <c r="BU147" s="2" t="str">
        <f t="shared" si="1350"/>
        <v/>
      </c>
      <c r="BV147" s="2" t="str">
        <f t="shared" si="1351"/>
        <v/>
      </c>
      <c r="BY147" s="2" t="str">
        <f t="shared" si="1352"/>
        <v/>
      </c>
      <c r="BZ147" s="2" t="str">
        <f t="shared" si="1353"/>
        <v/>
      </c>
      <c r="CC147" s="2" t="str">
        <f t="shared" si="1354"/>
        <v/>
      </c>
      <c r="CD147" s="2" t="str">
        <f t="shared" si="1355"/>
        <v/>
      </c>
      <c r="CE147" s="2" t="str">
        <f t="shared" si="1356"/>
        <v/>
      </c>
      <c r="CF147" s="2" t="str">
        <f t="shared" si="1357"/>
        <v/>
      </c>
      <c r="CG147" s="2" t="str">
        <f t="shared" si="1358"/>
        <v/>
      </c>
      <c r="CH147" s="2" t="str">
        <f t="shared" si="1359"/>
        <v/>
      </c>
      <c r="CK147" s="2" t="str">
        <f t="shared" si="1360"/>
        <v/>
      </c>
      <c r="CL147" s="2" t="str">
        <f t="shared" si="1361"/>
        <v/>
      </c>
      <c r="CO147" s="2" t="str">
        <f t="shared" si="1362"/>
        <v/>
      </c>
      <c r="CP147" s="2" t="str">
        <f t="shared" si="1363"/>
        <v/>
      </c>
      <c r="CQ147" s="2" t="str">
        <f t="shared" si="1364"/>
        <v/>
      </c>
      <c r="CR147" s="2" t="str">
        <f t="shared" si="1365"/>
        <v/>
      </c>
      <c r="CS147" s="2" t="str">
        <f t="shared" si="1366"/>
        <v/>
      </c>
      <c r="CT147" s="2" t="str">
        <f t="shared" si="1367"/>
        <v/>
      </c>
      <c r="CW147" s="2" t="str">
        <f t="shared" si="1368"/>
        <v/>
      </c>
      <c r="CX147" s="2" t="str">
        <f t="shared" si="1369"/>
        <v/>
      </c>
      <c r="DA147" s="2" t="str">
        <f t="shared" si="1370"/>
        <v/>
      </c>
      <c r="DB147" s="2" t="str">
        <f t="shared" si="1371"/>
        <v/>
      </c>
      <c r="DC147" s="2" t="str">
        <f t="shared" si="1372"/>
        <v/>
      </c>
      <c r="DD147" s="2" t="str">
        <f t="shared" si="1373"/>
        <v/>
      </c>
      <c r="DE147" s="2" t="str">
        <f t="shared" si="1374"/>
        <v/>
      </c>
      <c r="DF147" s="2" t="str">
        <f t="shared" si="1375"/>
        <v/>
      </c>
      <c r="DI147" s="2" t="str">
        <f t="shared" si="1376"/>
        <v/>
      </c>
      <c r="DJ147" s="2" t="str">
        <f t="shared" si="1377"/>
        <v/>
      </c>
      <c r="DM147" s="2" t="str">
        <f t="shared" si="1378"/>
        <v/>
      </c>
      <c r="DN147" s="2" t="str">
        <f t="shared" si="1379"/>
        <v/>
      </c>
      <c r="DO147" s="2" t="str">
        <f t="shared" si="1380"/>
        <v/>
      </c>
      <c r="DP147" s="2" t="str">
        <f t="shared" si="1381"/>
        <v/>
      </c>
      <c r="DQ147" s="2" t="str">
        <f t="shared" si="1382"/>
        <v/>
      </c>
      <c r="DR147" s="2" t="str">
        <f t="shared" si="1383"/>
        <v/>
      </c>
      <c r="DU147" s="2" t="str">
        <f t="shared" si="1384"/>
        <v/>
      </c>
      <c r="DV147" s="2" t="str">
        <f t="shared" si="1385"/>
        <v/>
      </c>
      <c r="DY147" s="2" t="str">
        <f t="shared" si="1386"/>
        <v/>
      </c>
      <c r="DZ147" s="2" t="str">
        <f t="shared" si="1387"/>
        <v/>
      </c>
      <c r="EA147" s="2" t="str">
        <f t="shared" si="1388"/>
        <v/>
      </c>
      <c r="EB147" s="2" t="str">
        <f t="shared" si="1389"/>
        <v/>
      </c>
      <c r="EC147" s="2" t="str">
        <f t="shared" si="1390"/>
        <v/>
      </c>
      <c r="ED147" s="2" t="str">
        <f t="shared" si="1391"/>
        <v/>
      </c>
      <c r="EG147" s="2" t="str">
        <f t="shared" si="1392"/>
        <v/>
      </c>
      <c r="EH147" s="2" t="str">
        <f t="shared" si="1393"/>
        <v/>
      </c>
      <c r="EK147" s="2" t="str">
        <f t="shared" si="1394"/>
        <v/>
      </c>
      <c r="EL147" s="2" t="str">
        <f t="shared" si="1395"/>
        <v/>
      </c>
      <c r="EM147" s="2" t="str">
        <f t="shared" si="1396"/>
        <v/>
      </c>
      <c r="EN147" s="2" t="str">
        <f t="shared" si="1397"/>
        <v/>
      </c>
      <c r="EO147" s="2" t="str">
        <f t="shared" si="1398"/>
        <v/>
      </c>
      <c r="EP147" s="2" t="str">
        <f t="shared" si="1399"/>
        <v/>
      </c>
      <c r="ES147" s="2" t="str">
        <f t="shared" si="1400"/>
        <v/>
      </c>
      <c r="ET147" s="2" t="str">
        <f t="shared" si="1401"/>
        <v/>
      </c>
      <c r="EW147" s="2" t="str">
        <f t="shared" si="1402"/>
        <v/>
      </c>
      <c r="EX147" s="2" t="str">
        <f t="shared" si="1403"/>
        <v/>
      </c>
      <c r="EY147" s="2" t="str">
        <f t="shared" si="1404"/>
        <v/>
      </c>
      <c r="EZ147" s="2" t="str">
        <f t="shared" si="1405"/>
        <v/>
      </c>
      <c r="FA147" s="2" t="str">
        <f t="shared" si="1406"/>
        <v/>
      </c>
      <c r="FB147" s="2" t="str">
        <f t="shared" si="1407"/>
        <v/>
      </c>
      <c r="FE147" s="2" t="str">
        <f t="shared" si="1408"/>
        <v/>
      </c>
      <c r="FF147" s="2" t="str">
        <f t="shared" si="1409"/>
        <v/>
      </c>
      <c r="FI147" s="2" t="str">
        <f t="shared" si="1410"/>
        <v/>
      </c>
      <c r="FJ147" s="2" t="str">
        <f t="shared" si="1411"/>
        <v/>
      </c>
      <c r="FK147" s="2" t="str">
        <f t="shared" si="1412"/>
        <v/>
      </c>
      <c r="FL147" s="2" t="str">
        <f t="shared" si="1413"/>
        <v/>
      </c>
      <c r="FM147" s="2" t="str">
        <f t="shared" si="1414"/>
        <v/>
      </c>
      <c r="FN147" s="2" t="str">
        <f t="shared" si="1415"/>
        <v/>
      </c>
      <c r="FQ147" s="2" t="str">
        <f>IF(FU147="","",#REF!)</f>
        <v/>
      </c>
      <c r="FR147" s="2" t="str">
        <f t="shared" si="1416"/>
        <v/>
      </c>
      <c r="FU147" s="2" t="str">
        <f t="shared" si="1417"/>
        <v/>
      </c>
      <c r="FV147" s="2" t="str">
        <f t="shared" si="1418"/>
        <v/>
      </c>
      <c r="FW147" s="2" t="str">
        <f t="shared" si="1419"/>
        <v/>
      </c>
      <c r="FX147" s="2" t="str">
        <f t="shared" si="1420"/>
        <v/>
      </c>
      <c r="FY147" s="2" t="str">
        <f t="shared" si="1421"/>
        <v/>
      </c>
      <c r="FZ147" s="2" t="str">
        <f t="shared" si="1422"/>
        <v/>
      </c>
      <c r="GC147" s="2" t="str">
        <f t="shared" si="1423"/>
        <v/>
      </c>
      <c r="GD147" s="2" t="str">
        <f t="shared" si="1424"/>
        <v/>
      </c>
      <c r="GG147" s="2" t="str">
        <f t="shared" si="1425"/>
        <v/>
      </c>
      <c r="GH147" s="2" t="str">
        <f t="shared" si="1426"/>
        <v/>
      </c>
      <c r="GI147" s="2" t="str">
        <f t="shared" si="1427"/>
        <v/>
      </c>
      <c r="GJ147" s="2" t="str">
        <f t="shared" si="1428"/>
        <v/>
      </c>
      <c r="GK147" s="2" t="str">
        <f t="shared" si="1429"/>
        <v/>
      </c>
      <c r="GL147" s="2" t="str">
        <f t="shared" si="1430"/>
        <v/>
      </c>
      <c r="GO147" s="2" t="str">
        <f t="shared" si="1431"/>
        <v/>
      </c>
      <c r="GP147" s="2" t="str">
        <f t="shared" si="1432"/>
        <v/>
      </c>
      <c r="GS147" s="2" t="str">
        <f t="shared" si="1433"/>
        <v/>
      </c>
      <c r="GT147" s="2" t="str">
        <f t="shared" si="1434"/>
        <v/>
      </c>
      <c r="GU147" s="2" t="str">
        <f t="shared" si="1435"/>
        <v/>
      </c>
      <c r="GV147" s="2" t="str">
        <f t="shared" si="1436"/>
        <v/>
      </c>
      <c r="GW147" s="2" t="str">
        <f t="shared" si="1437"/>
        <v/>
      </c>
      <c r="GX147" s="2" t="str">
        <f t="shared" si="1438"/>
        <v/>
      </c>
      <c r="HA147" s="2" t="str">
        <f t="shared" si="1439"/>
        <v/>
      </c>
      <c r="HB147" s="2" t="str">
        <f t="shared" si="1440"/>
        <v/>
      </c>
      <c r="HE147" s="2" t="str">
        <f t="shared" si="1441"/>
        <v/>
      </c>
      <c r="HF147" s="2" t="str">
        <f t="shared" si="1442"/>
        <v/>
      </c>
      <c r="HG147" s="2" t="str">
        <f t="shared" si="1443"/>
        <v/>
      </c>
      <c r="HH147" s="2" t="str">
        <f t="shared" si="1444"/>
        <v/>
      </c>
      <c r="HI147" s="2" t="str">
        <f t="shared" si="1445"/>
        <v/>
      </c>
      <c r="HJ147" s="2" t="str">
        <f t="shared" si="1446"/>
        <v/>
      </c>
      <c r="HM147" s="2" t="str">
        <f t="shared" si="1447"/>
        <v/>
      </c>
      <c r="HN147" s="2" t="str">
        <f t="shared" si="1448"/>
        <v/>
      </c>
      <c r="HQ147" s="2" t="str">
        <f t="shared" si="1449"/>
        <v/>
      </c>
      <c r="HR147" s="2" t="str">
        <f t="shared" si="1450"/>
        <v/>
      </c>
      <c r="HS147" s="2" t="str">
        <f t="shared" si="1451"/>
        <v/>
      </c>
      <c r="HT147" s="2" t="str">
        <f t="shared" si="1452"/>
        <v/>
      </c>
      <c r="HU147" s="2" t="str">
        <f t="shared" si="1453"/>
        <v/>
      </c>
      <c r="HV147" s="2" t="str">
        <f t="shared" si="1454"/>
        <v/>
      </c>
      <c r="HY147" s="2" t="str">
        <f t="shared" si="1455"/>
        <v/>
      </c>
      <c r="HZ147" s="2" t="str">
        <f t="shared" si="1456"/>
        <v/>
      </c>
      <c r="IC147" s="2" t="str">
        <f t="shared" si="1457"/>
        <v/>
      </c>
      <c r="ID147" s="2" t="str">
        <f t="shared" si="1458"/>
        <v/>
      </c>
      <c r="IE147" s="2" t="str">
        <f t="shared" si="1459"/>
        <v/>
      </c>
      <c r="IF147" s="2" t="str">
        <f t="shared" si="1460"/>
        <v/>
      </c>
      <c r="IG147" s="2" t="str">
        <f t="shared" si="1461"/>
        <v/>
      </c>
      <c r="IH147" s="2" t="str">
        <f t="shared" si="1462"/>
        <v/>
      </c>
      <c r="IK147" s="2" t="str">
        <f t="shared" si="1463"/>
        <v/>
      </c>
      <c r="IL147" s="2" t="str">
        <f t="shared" si="1464"/>
        <v/>
      </c>
      <c r="IO147" s="2" t="str">
        <f t="shared" si="1465"/>
        <v/>
      </c>
      <c r="IP147" s="2" t="str">
        <f t="shared" si="1466"/>
        <v/>
      </c>
      <c r="IQ147" s="2" t="str">
        <f t="shared" si="1467"/>
        <v/>
      </c>
      <c r="IR147" s="2" t="str">
        <f t="shared" si="1468"/>
        <v/>
      </c>
      <c r="IS147" s="2" t="str">
        <f t="shared" si="1469"/>
        <v/>
      </c>
      <c r="IT147" s="2" t="str">
        <f t="shared" si="1470"/>
        <v/>
      </c>
      <c r="IW147" s="2" t="str">
        <f t="shared" si="1471"/>
        <v/>
      </c>
      <c r="IX147" s="2" t="str">
        <f t="shared" si="1472"/>
        <v/>
      </c>
      <c r="JA147" s="2" t="str">
        <f t="shared" si="1473"/>
        <v/>
      </c>
      <c r="JB147" s="2" t="str">
        <f t="shared" si="1474"/>
        <v/>
      </c>
      <c r="JC147" s="2" t="str">
        <f t="shared" si="1475"/>
        <v/>
      </c>
      <c r="JD147" s="2" t="str">
        <f t="shared" si="1476"/>
        <v/>
      </c>
      <c r="JE147" s="2" t="str">
        <f t="shared" si="1477"/>
        <v/>
      </c>
      <c r="JF147" s="2" t="str">
        <f t="shared" si="1478"/>
        <v/>
      </c>
      <c r="JI147" s="2" t="str">
        <f t="shared" si="1479"/>
        <v/>
      </c>
      <c r="JJ147" s="2" t="str">
        <f t="shared" si="1480"/>
        <v/>
      </c>
      <c r="JM147" s="2" t="str">
        <f t="shared" si="1481"/>
        <v/>
      </c>
      <c r="JN147" s="2" t="str">
        <f t="shared" si="1482"/>
        <v/>
      </c>
      <c r="JO147" s="2" t="str">
        <f t="shared" si="1483"/>
        <v/>
      </c>
      <c r="JP147" s="2" t="str">
        <f t="shared" si="1484"/>
        <v/>
      </c>
      <c r="JQ147" s="2" t="str">
        <f t="shared" si="1485"/>
        <v/>
      </c>
      <c r="JR147" s="2" t="str">
        <f t="shared" si="1486"/>
        <v/>
      </c>
      <c r="JU147" s="2" t="str">
        <f t="shared" si="1487"/>
        <v/>
      </c>
      <c r="JV147" s="2" t="str">
        <f t="shared" si="1488"/>
        <v/>
      </c>
      <c r="JY147" s="2" t="str">
        <f t="shared" si="1489"/>
        <v/>
      </c>
      <c r="JZ147" s="2" t="str">
        <f t="shared" si="1490"/>
        <v/>
      </c>
      <c r="KA147" s="2" t="str">
        <f t="shared" si="1491"/>
        <v/>
      </c>
      <c r="KB147" s="2" t="str">
        <f t="shared" si="1492"/>
        <v/>
      </c>
      <c r="KC147" s="2" t="str">
        <f t="shared" si="1493"/>
        <v/>
      </c>
      <c r="KD147" s="2" t="str">
        <f t="shared" si="1494"/>
        <v/>
      </c>
    </row>
    <row r="148" spans="5:290" ht="13.5" customHeight="1" x14ac:dyDescent="0.25">
      <c r="E148" s="2" t="str">
        <f t="shared" si="1305"/>
        <v/>
      </c>
      <c r="F148" s="2" t="str">
        <f t="shared" si="1306"/>
        <v/>
      </c>
      <c r="I148" s="2" t="str">
        <f t="shared" si="1307"/>
        <v/>
      </c>
      <c r="J148" s="2" t="str">
        <f t="shared" si="1308"/>
        <v/>
      </c>
      <c r="K148" s="2" t="str">
        <f t="shared" si="1309"/>
        <v/>
      </c>
      <c r="L148" s="2" t="str">
        <f t="shared" si="1310"/>
        <v/>
      </c>
      <c r="M148" s="2" t="str">
        <f t="shared" si="1311"/>
        <v/>
      </c>
      <c r="N148" s="2" t="str">
        <f t="shared" si="1312"/>
        <v/>
      </c>
      <c r="Q148" s="64" t="str">
        <f t="shared" si="1313"/>
        <v/>
      </c>
      <c r="R148" s="2" t="str">
        <f t="shared" si="1314"/>
        <v/>
      </c>
      <c r="U148" s="2" t="str">
        <f t="shared" si="1315"/>
        <v/>
      </c>
      <c r="V148" s="2" t="str">
        <f t="shared" si="1316"/>
        <v/>
      </c>
      <c r="W148" s="2" t="str">
        <f t="shared" si="1317"/>
        <v/>
      </c>
      <c r="X148" s="2" t="str">
        <f t="shared" si="1318"/>
        <v/>
      </c>
      <c r="Y148" s="2" t="str">
        <f t="shared" si="1319"/>
        <v/>
      </c>
      <c r="Z148" s="2" t="str">
        <f t="shared" si="1320"/>
        <v/>
      </c>
      <c r="AC148" s="2" t="str">
        <f t="shared" si="1321"/>
        <v/>
      </c>
      <c r="AD148" s="2" t="str">
        <f t="shared" si="1322"/>
        <v/>
      </c>
      <c r="AG148" s="2" t="str">
        <f t="shared" si="1323"/>
        <v/>
      </c>
      <c r="AH148" s="2" t="str">
        <f t="shared" si="1324"/>
        <v/>
      </c>
      <c r="AI148" s="2" t="str">
        <f t="shared" si="1325"/>
        <v/>
      </c>
      <c r="AJ148" s="2" t="str">
        <f t="shared" si="1326"/>
        <v/>
      </c>
      <c r="AK148" s="2" t="str">
        <f t="shared" si="1327"/>
        <v/>
      </c>
      <c r="AL148" s="2" t="str">
        <f t="shared" si="1328"/>
        <v/>
      </c>
      <c r="AP148" s="2" t="str">
        <f t="shared" si="1329"/>
        <v/>
      </c>
      <c r="AS148" s="2" t="str">
        <f t="shared" si="1330"/>
        <v/>
      </c>
      <c r="AT148" s="2" t="str">
        <f t="shared" si="1331"/>
        <v/>
      </c>
      <c r="AU148" s="2" t="str">
        <f t="shared" si="1332"/>
        <v/>
      </c>
      <c r="AV148" s="2" t="str">
        <f t="shared" si="1333"/>
        <v/>
      </c>
      <c r="AW148" s="2" t="str">
        <f t="shared" si="1334"/>
        <v/>
      </c>
      <c r="AX148" s="2" t="str">
        <f t="shared" si="1335"/>
        <v/>
      </c>
      <c r="BA148" s="2" t="str">
        <f t="shared" si="1336"/>
        <v/>
      </c>
      <c r="BB148" s="2" t="str">
        <f t="shared" si="1337"/>
        <v/>
      </c>
      <c r="BE148" s="2" t="str">
        <f t="shared" si="1338"/>
        <v/>
      </c>
      <c r="BF148" s="2" t="str">
        <f t="shared" si="1339"/>
        <v/>
      </c>
      <c r="BG148" s="2" t="str">
        <f t="shared" si="1340"/>
        <v/>
      </c>
      <c r="BH148" s="2" t="str">
        <f t="shared" si="1341"/>
        <v/>
      </c>
      <c r="BI148" s="2" t="str">
        <f t="shared" si="1342"/>
        <v/>
      </c>
      <c r="BJ148" s="2" t="str">
        <f t="shared" si="1343"/>
        <v/>
      </c>
      <c r="BM148" s="2" t="str">
        <f t="shared" si="1344"/>
        <v/>
      </c>
      <c r="BN148" s="2" t="str">
        <f t="shared" si="1345"/>
        <v/>
      </c>
      <c r="BQ148" s="2" t="str">
        <f t="shared" si="1346"/>
        <v/>
      </c>
      <c r="BR148" s="2" t="str">
        <f t="shared" si="1347"/>
        <v/>
      </c>
      <c r="BS148" s="2" t="str">
        <f t="shared" si="1348"/>
        <v/>
      </c>
      <c r="BT148" s="2" t="str">
        <f t="shared" si="1349"/>
        <v/>
      </c>
      <c r="BU148" s="2" t="str">
        <f t="shared" si="1350"/>
        <v/>
      </c>
      <c r="BV148" s="2" t="str">
        <f t="shared" si="1351"/>
        <v/>
      </c>
      <c r="BY148" s="2" t="str">
        <f t="shared" si="1352"/>
        <v/>
      </c>
      <c r="BZ148" s="2" t="str">
        <f t="shared" si="1353"/>
        <v/>
      </c>
      <c r="CC148" s="2" t="str">
        <f t="shared" si="1354"/>
        <v/>
      </c>
      <c r="CD148" s="2" t="str">
        <f t="shared" si="1355"/>
        <v/>
      </c>
      <c r="CE148" s="2" t="str">
        <f t="shared" si="1356"/>
        <v/>
      </c>
      <c r="CF148" s="2" t="str">
        <f t="shared" si="1357"/>
        <v/>
      </c>
      <c r="CG148" s="2" t="str">
        <f t="shared" si="1358"/>
        <v/>
      </c>
      <c r="CH148" s="2" t="str">
        <f t="shared" si="1359"/>
        <v/>
      </c>
      <c r="CK148" s="2" t="str">
        <f t="shared" si="1360"/>
        <v/>
      </c>
      <c r="CL148" s="2" t="str">
        <f t="shared" si="1361"/>
        <v/>
      </c>
      <c r="CO148" s="2" t="str">
        <f t="shared" si="1362"/>
        <v/>
      </c>
      <c r="CP148" s="2" t="str">
        <f t="shared" si="1363"/>
        <v/>
      </c>
      <c r="CQ148" s="2" t="str">
        <f t="shared" si="1364"/>
        <v/>
      </c>
      <c r="CR148" s="2" t="str">
        <f t="shared" si="1365"/>
        <v/>
      </c>
      <c r="CS148" s="2" t="str">
        <f t="shared" si="1366"/>
        <v/>
      </c>
      <c r="CT148" s="2" t="str">
        <f t="shared" si="1367"/>
        <v/>
      </c>
      <c r="CW148" s="2" t="str">
        <f t="shared" si="1368"/>
        <v/>
      </c>
      <c r="CX148" s="2" t="str">
        <f t="shared" si="1369"/>
        <v/>
      </c>
      <c r="DA148" s="2" t="str">
        <f t="shared" si="1370"/>
        <v/>
      </c>
      <c r="DB148" s="2" t="str">
        <f t="shared" si="1371"/>
        <v/>
      </c>
      <c r="DC148" s="2" t="str">
        <f t="shared" si="1372"/>
        <v/>
      </c>
      <c r="DD148" s="2" t="str">
        <f t="shared" si="1373"/>
        <v/>
      </c>
      <c r="DE148" s="2" t="str">
        <f t="shared" si="1374"/>
        <v/>
      </c>
      <c r="DF148" s="2" t="str">
        <f t="shared" si="1375"/>
        <v/>
      </c>
      <c r="DI148" s="2" t="str">
        <f t="shared" si="1376"/>
        <v/>
      </c>
      <c r="DJ148" s="2" t="str">
        <f t="shared" si="1377"/>
        <v/>
      </c>
      <c r="DM148" s="2" t="str">
        <f t="shared" si="1378"/>
        <v/>
      </c>
      <c r="DN148" s="2" t="str">
        <f t="shared" si="1379"/>
        <v/>
      </c>
      <c r="DO148" s="2" t="str">
        <f t="shared" si="1380"/>
        <v/>
      </c>
      <c r="DP148" s="2" t="str">
        <f t="shared" si="1381"/>
        <v/>
      </c>
      <c r="DQ148" s="2" t="str">
        <f t="shared" si="1382"/>
        <v/>
      </c>
      <c r="DR148" s="2" t="str">
        <f t="shared" si="1383"/>
        <v/>
      </c>
      <c r="DU148" s="2" t="str">
        <f t="shared" si="1384"/>
        <v/>
      </c>
      <c r="DV148" s="2" t="str">
        <f t="shared" si="1385"/>
        <v/>
      </c>
      <c r="DY148" s="2" t="str">
        <f t="shared" si="1386"/>
        <v/>
      </c>
      <c r="DZ148" s="2" t="str">
        <f t="shared" si="1387"/>
        <v/>
      </c>
      <c r="EA148" s="2" t="str">
        <f t="shared" si="1388"/>
        <v/>
      </c>
      <c r="EB148" s="2" t="str">
        <f t="shared" si="1389"/>
        <v/>
      </c>
      <c r="EC148" s="2" t="str">
        <f t="shared" si="1390"/>
        <v/>
      </c>
      <c r="ED148" s="2" t="str">
        <f t="shared" si="1391"/>
        <v/>
      </c>
      <c r="EG148" s="2" t="str">
        <f t="shared" si="1392"/>
        <v/>
      </c>
      <c r="EH148" s="2" t="str">
        <f t="shared" si="1393"/>
        <v/>
      </c>
      <c r="EK148" s="2" t="str">
        <f t="shared" si="1394"/>
        <v/>
      </c>
      <c r="EL148" s="2" t="str">
        <f t="shared" si="1395"/>
        <v/>
      </c>
      <c r="EM148" s="2" t="str">
        <f t="shared" si="1396"/>
        <v/>
      </c>
      <c r="EN148" s="2" t="str">
        <f t="shared" si="1397"/>
        <v/>
      </c>
      <c r="EO148" s="2" t="str">
        <f t="shared" si="1398"/>
        <v/>
      </c>
      <c r="EP148" s="2" t="str">
        <f t="shared" si="1399"/>
        <v/>
      </c>
      <c r="ES148" s="2" t="str">
        <f t="shared" si="1400"/>
        <v/>
      </c>
      <c r="ET148" s="2" t="str">
        <f t="shared" si="1401"/>
        <v/>
      </c>
      <c r="EW148" s="2" t="str">
        <f t="shared" si="1402"/>
        <v/>
      </c>
      <c r="EX148" s="2" t="str">
        <f t="shared" si="1403"/>
        <v/>
      </c>
      <c r="EY148" s="2" t="str">
        <f t="shared" si="1404"/>
        <v/>
      </c>
      <c r="EZ148" s="2" t="str">
        <f t="shared" si="1405"/>
        <v/>
      </c>
      <c r="FA148" s="2" t="str">
        <f t="shared" si="1406"/>
        <v/>
      </c>
      <c r="FB148" s="2" t="str">
        <f t="shared" si="1407"/>
        <v/>
      </c>
      <c r="FE148" s="2" t="str">
        <f t="shared" si="1408"/>
        <v/>
      </c>
      <c r="FF148" s="2" t="str">
        <f t="shared" si="1409"/>
        <v/>
      </c>
      <c r="FI148" s="2" t="str">
        <f t="shared" si="1410"/>
        <v/>
      </c>
      <c r="FJ148" s="2" t="str">
        <f t="shared" si="1411"/>
        <v/>
      </c>
      <c r="FK148" s="2" t="str">
        <f t="shared" si="1412"/>
        <v/>
      </c>
      <c r="FL148" s="2" t="str">
        <f t="shared" si="1413"/>
        <v/>
      </c>
      <c r="FM148" s="2" t="str">
        <f t="shared" si="1414"/>
        <v/>
      </c>
      <c r="FN148" s="2" t="str">
        <f t="shared" si="1415"/>
        <v/>
      </c>
      <c r="FQ148" s="2" t="str">
        <f>IF(FU148="","",#REF!)</f>
        <v/>
      </c>
      <c r="FR148" s="2" t="str">
        <f t="shared" si="1416"/>
        <v/>
      </c>
      <c r="FU148" s="2" t="str">
        <f t="shared" si="1417"/>
        <v/>
      </c>
      <c r="FV148" s="2" t="str">
        <f t="shared" si="1418"/>
        <v/>
      </c>
      <c r="FW148" s="2" t="str">
        <f t="shared" si="1419"/>
        <v/>
      </c>
      <c r="FX148" s="2" t="str">
        <f t="shared" si="1420"/>
        <v/>
      </c>
      <c r="FY148" s="2" t="str">
        <f t="shared" si="1421"/>
        <v/>
      </c>
      <c r="FZ148" s="2" t="str">
        <f t="shared" si="1422"/>
        <v/>
      </c>
      <c r="GC148" s="2" t="str">
        <f t="shared" si="1423"/>
        <v/>
      </c>
      <c r="GD148" s="2" t="str">
        <f t="shared" si="1424"/>
        <v/>
      </c>
      <c r="GG148" s="2" t="str">
        <f t="shared" si="1425"/>
        <v/>
      </c>
      <c r="GH148" s="2" t="str">
        <f t="shared" si="1426"/>
        <v/>
      </c>
      <c r="GI148" s="2" t="str">
        <f t="shared" si="1427"/>
        <v/>
      </c>
      <c r="GJ148" s="2" t="str">
        <f t="shared" si="1428"/>
        <v/>
      </c>
      <c r="GK148" s="2" t="str">
        <f t="shared" si="1429"/>
        <v/>
      </c>
      <c r="GL148" s="2" t="str">
        <f t="shared" si="1430"/>
        <v/>
      </c>
      <c r="GO148" s="2" t="str">
        <f t="shared" si="1431"/>
        <v/>
      </c>
      <c r="GP148" s="2" t="str">
        <f t="shared" si="1432"/>
        <v/>
      </c>
      <c r="GS148" s="2" t="str">
        <f t="shared" si="1433"/>
        <v/>
      </c>
      <c r="GT148" s="2" t="str">
        <f t="shared" si="1434"/>
        <v/>
      </c>
      <c r="GU148" s="2" t="str">
        <f t="shared" si="1435"/>
        <v/>
      </c>
      <c r="GV148" s="2" t="str">
        <f t="shared" si="1436"/>
        <v/>
      </c>
      <c r="GW148" s="2" t="str">
        <f t="shared" si="1437"/>
        <v/>
      </c>
      <c r="GX148" s="2" t="str">
        <f t="shared" si="1438"/>
        <v/>
      </c>
      <c r="HA148" s="2" t="str">
        <f t="shared" si="1439"/>
        <v/>
      </c>
      <c r="HB148" s="2" t="str">
        <f t="shared" si="1440"/>
        <v/>
      </c>
      <c r="HE148" s="2" t="str">
        <f t="shared" si="1441"/>
        <v/>
      </c>
      <c r="HF148" s="2" t="str">
        <f t="shared" si="1442"/>
        <v/>
      </c>
      <c r="HG148" s="2" t="str">
        <f t="shared" si="1443"/>
        <v/>
      </c>
      <c r="HH148" s="2" t="str">
        <f t="shared" si="1444"/>
        <v/>
      </c>
      <c r="HI148" s="2" t="str">
        <f t="shared" si="1445"/>
        <v/>
      </c>
      <c r="HJ148" s="2" t="str">
        <f t="shared" si="1446"/>
        <v/>
      </c>
      <c r="HM148" s="2" t="str">
        <f t="shared" si="1447"/>
        <v/>
      </c>
      <c r="HN148" s="2" t="str">
        <f t="shared" si="1448"/>
        <v/>
      </c>
      <c r="HQ148" s="2" t="str">
        <f t="shared" si="1449"/>
        <v/>
      </c>
      <c r="HR148" s="2" t="str">
        <f t="shared" si="1450"/>
        <v/>
      </c>
      <c r="HS148" s="2" t="str">
        <f t="shared" si="1451"/>
        <v/>
      </c>
      <c r="HT148" s="2" t="str">
        <f t="shared" si="1452"/>
        <v/>
      </c>
      <c r="HU148" s="2" t="str">
        <f t="shared" si="1453"/>
        <v/>
      </c>
      <c r="HV148" s="2" t="str">
        <f t="shared" si="1454"/>
        <v/>
      </c>
      <c r="HY148" s="2" t="str">
        <f t="shared" si="1455"/>
        <v/>
      </c>
      <c r="HZ148" s="2" t="str">
        <f t="shared" si="1456"/>
        <v/>
      </c>
      <c r="IC148" s="2" t="str">
        <f t="shared" si="1457"/>
        <v/>
      </c>
      <c r="ID148" s="2" t="str">
        <f t="shared" si="1458"/>
        <v/>
      </c>
      <c r="IE148" s="2" t="str">
        <f t="shared" si="1459"/>
        <v/>
      </c>
      <c r="IF148" s="2" t="str">
        <f t="shared" si="1460"/>
        <v/>
      </c>
      <c r="IG148" s="2" t="str">
        <f t="shared" si="1461"/>
        <v/>
      </c>
      <c r="IH148" s="2" t="str">
        <f t="shared" si="1462"/>
        <v/>
      </c>
      <c r="IK148" s="2" t="str">
        <f t="shared" si="1463"/>
        <v/>
      </c>
      <c r="IL148" s="2" t="str">
        <f t="shared" si="1464"/>
        <v/>
      </c>
      <c r="IO148" s="2" t="str">
        <f t="shared" si="1465"/>
        <v/>
      </c>
      <c r="IP148" s="2" t="str">
        <f t="shared" si="1466"/>
        <v/>
      </c>
      <c r="IQ148" s="2" t="str">
        <f t="shared" si="1467"/>
        <v/>
      </c>
      <c r="IR148" s="2" t="str">
        <f t="shared" si="1468"/>
        <v/>
      </c>
      <c r="IS148" s="2" t="str">
        <f t="shared" si="1469"/>
        <v/>
      </c>
      <c r="IT148" s="2" t="str">
        <f t="shared" si="1470"/>
        <v/>
      </c>
      <c r="IW148" s="2" t="str">
        <f t="shared" si="1471"/>
        <v/>
      </c>
      <c r="IX148" s="2" t="str">
        <f t="shared" si="1472"/>
        <v/>
      </c>
      <c r="JA148" s="2" t="str">
        <f t="shared" si="1473"/>
        <v/>
      </c>
      <c r="JB148" s="2" t="str">
        <f t="shared" si="1474"/>
        <v/>
      </c>
      <c r="JC148" s="2" t="str">
        <f t="shared" si="1475"/>
        <v/>
      </c>
      <c r="JD148" s="2" t="str">
        <f t="shared" si="1476"/>
        <v/>
      </c>
      <c r="JE148" s="2" t="str">
        <f t="shared" si="1477"/>
        <v/>
      </c>
      <c r="JF148" s="2" t="str">
        <f t="shared" si="1478"/>
        <v/>
      </c>
      <c r="JI148" s="2" t="str">
        <f t="shared" si="1479"/>
        <v/>
      </c>
      <c r="JJ148" s="2" t="str">
        <f t="shared" si="1480"/>
        <v/>
      </c>
      <c r="JM148" s="2" t="str">
        <f t="shared" si="1481"/>
        <v/>
      </c>
      <c r="JN148" s="2" t="str">
        <f t="shared" si="1482"/>
        <v/>
      </c>
      <c r="JO148" s="2" t="str">
        <f t="shared" si="1483"/>
        <v/>
      </c>
      <c r="JP148" s="2" t="str">
        <f t="shared" si="1484"/>
        <v/>
      </c>
      <c r="JQ148" s="2" t="str">
        <f t="shared" si="1485"/>
        <v/>
      </c>
      <c r="JR148" s="2" t="str">
        <f t="shared" si="1486"/>
        <v/>
      </c>
      <c r="JU148" s="2" t="str">
        <f t="shared" si="1487"/>
        <v/>
      </c>
      <c r="JV148" s="2" t="str">
        <f t="shared" si="1488"/>
        <v/>
      </c>
      <c r="JY148" s="2" t="str">
        <f t="shared" si="1489"/>
        <v/>
      </c>
      <c r="JZ148" s="2" t="str">
        <f t="shared" si="1490"/>
        <v/>
      </c>
      <c r="KA148" s="2" t="str">
        <f t="shared" si="1491"/>
        <v/>
      </c>
      <c r="KB148" s="2" t="str">
        <f t="shared" si="1492"/>
        <v/>
      </c>
      <c r="KC148" s="2" t="str">
        <f t="shared" si="1493"/>
        <v/>
      </c>
      <c r="KD148" s="2" t="str">
        <f t="shared" si="1494"/>
        <v/>
      </c>
    </row>
    <row r="149" spans="5:290" ht="13.5" customHeight="1" x14ac:dyDescent="0.25">
      <c r="E149" s="2" t="str">
        <f t="shared" si="1305"/>
        <v/>
      </c>
      <c r="F149" s="2" t="str">
        <f t="shared" si="1306"/>
        <v/>
      </c>
      <c r="I149" s="2" t="str">
        <f t="shared" si="1307"/>
        <v/>
      </c>
      <c r="J149" s="2" t="str">
        <f t="shared" si="1308"/>
        <v/>
      </c>
      <c r="K149" s="2" t="str">
        <f t="shared" si="1309"/>
        <v/>
      </c>
      <c r="L149" s="2" t="str">
        <f t="shared" si="1310"/>
        <v/>
      </c>
      <c r="M149" s="2" t="str">
        <f t="shared" si="1311"/>
        <v/>
      </c>
      <c r="N149" s="2" t="str">
        <f t="shared" si="1312"/>
        <v/>
      </c>
      <c r="Q149" s="64" t="str">
        <f t="shared" si="1313"/>
        <v/>
      </c>
      <c r="R149" s="2" t="str">
        <f t="shared" si="1314"/>
        <v/>
      </c>
      <c r="U149" s="2" t="str">
        <f t="shared" si="1315"/>
        <v/>
      </c>
      <c r="V149" s="2" t="str">
        <f t="shared" si="1316"/>
        <v/>
      </c>
      <c r="W149" s="2" t="str">
        <f t="shared" si="1317"/>
        <v/>
      </c>
      <c r="X149" s="2" t="str">
        <f t="shared" si="1318"/>
        <v/>
      </c>
      <c r="Y149" s="2" t="str">
        <f t="shared" si="1319"/>
        <v/>
      </c>
      <c r="Z149" s="2" t="str">
        <f t="shared" si="1320"/>
        <v/>
      </c>
      <c r="AC149" s="2" t="str">
        <f t="shared" si="1321"/>
        <v/>
      </c>
      <c r="AD149" s="2" t="str">
        <f t="shared" si="1322"/>
        <v/>
      </c>
      <c r="AG149" s="2" t="str">
        <f t="shared" si="1323"/>
        <v/>
      </c>
      <c r="AH149" s="2" t="str">
        <f t="shared" si="1324"/>
        <v/>
      </c>
      <c r="AI149" s="2" t="str">
        <f t="shared" si="1325"/>
        <v/>
      </c>
      <c r="AJ149" s="2" t="str">
        <f t="shared" si="1326"/>
        <v/>
      </c>
      <c r="AK149" s="2" t="str">
        <f t="shared" si="1327"/>
        <v/>
      </c>
      <c r="AL149" s="2" t="str">
        <f t="shared" si="1328"/>
        <v/>
      </c>
      <c r="AP149" s="2" t="str">
        <f t="shared" si="1329"/>
        <v/>
      </c>
      <c r="AS149" s="2" t="str">
        <f t="shared" si="1330"/>
        <v/>
      </c>
      <c r="AT149" s="2" t="str">
        <f t="shared" si="1331"/>
        <v/>
      </c>
      <c r="AU149" s="2" t="str">
        <f t="shared" si="1332"/>
        <v/>
      </c>
      <c r="AV149" s="2" t="str">
        <f t="shared" si="1333"/>
        <v/>
      </c>
      <c r="AW149" s="2" t="str">
        <f t="shared" si="1334"/>
        <v/>
      </c>
      <c r="AX149" s="2" t="str">
        <f t="shared" si="1335"/>
        <v/>
      </c>
      <c r="BA149" s="2" t="str">
        <f t="shared" si="1336"/>
        <v/>
      </c>
      <c r="BB149" s="2" t="str">
        <f t="shared" si="1337"/>
        <v/>
      </c>
      <c r="BE149" s="2" t="str">
        <f t="shared" si="1338"/>
        <v/>
      </c>
      <c r="BF149" s="2" t="str">
        <f t="shared" si="1339"/>
        <v/>
      </c>
      <c r="BG149" s="2" t="str">
        <f t="shared" si="1340"/>
        <v/>
      </c>
      <c r="BH149" s="2" t="str">
        <f t="shared" si="1341"/>
        <v/>
      </c>
      <c r="BI149" s="2" t="str">
        <f t="shared" si="1342"/>
        <v/>
      </c>
      <c r="BJ149" s="2" t="str">
        <f t="shared" si="1343"/>
        <v/>
      </c>
      <c r="BM149" s="2" t="str">
        <f t="shared" si="1344"/>
        <v/>
      </c>
      <c r="BN149" s="2" t="str">
        <f t="shared" si="1345"/>
        <v/>
      </c>
      <c r="BQ149" s="2" t="str">
        <f t="shared" si="1346"/>
        <v/>
      </c>
      <c r="BR149" s="2" t="str">
        <f t="shared" si="1347"/>
        <v/>
      </c>
      <c r="BS149" s="2" t="str">
        <f t="shared" si="1348"/>
        <v/>
      </c>
      <c r="BT149" s="2" t="str">
        <f t="shared" si="1349"/>
        <v/>
      </c>
      <c r="BU149" s="2" t="str">
        <f t="shared" si="1350"/>
        <v/>
      </c>
      <c r="BV149" s="2" t="str">
        <f t="shared" si="1351"/>
        <v/>
      </c>
      <c r="BY149" s="2" t="str">
        <f t="shared" si="1352"/>
        <v/>
      </c>
      <c r="BZ149" s="2" t="str">
        <f t="shared" si="1353"/>
        <v/>
      </c>
      <c r="CC149" s="2" t="str">
        <f t="shared" si="1354"/>
        <v/>
      </c>
      <c r="CD149" s="2" t="str">
        <f t="shared" si="1355"/>
        <v/>
      </c>
      <c r="CE149" s="2" t="str">
        <f t="shared" si="1356"/>
        <v/>
      </c>
      <c r="CF149" s="2" t="str">
        <f t="shared" si="1357"/>
        <v/>
      </c>
      <c r="CG149" s="2" t="str">
        <f t="shared" si="1358"/>
        <v/>
      </c>
      <c r="CH149" s="2" t="str">
        <f t="shared" si="1359"/>
        <v/>
      </c>
      <c r="CK149" s="2" t="str">
        <f t="shared" si="1360"/>
        <v/>
      </c>
      <c r="CL149" s="2" t="str">
        <f t="shared" si="1361"/>
        <v/>
      </c>
      <c r="CO149" s="2" t="str">
        <f t="shared" si="1362"/>
        <v/>
      </c>
      <c r="CP149" s="2" t="str">
        <f t="shared" si="1363"/>
        <v/>
      </c>
      <c r="CQ149" s="2" t="str">
        <f t="shared" si="1364"/>
        <v/>
      </c>
      <c r="CR149" s="2" t="str">
        <f t="shared" si="1365"/>
        <v/>
      </c>
      <c r="CS149" s="2" t="str">
        <f t="shared" si="1366"/>
        <v/>
      </c>
      <c r="CT149" s="2" t="str">
        <f t="shared" si="1367"/>
        <v/>
      </c>
      <c r="CW149" s="2" t="str">
        <f t="shared" si="1368"/>
        <v/>
      </c>
      <c r="CX149" s="2" t="str">
        <f t="shared" si="1369"/>
        <v/>
      </c>
      <c r="DA149" s="2" t="str">
        <f t="shared" si="1370"/>
        <v/>
      </c>
      <c r="DB149" s="2" t="str">
        <f t="shared" si="1371"/>
        <v/>
      </c>
      <c r="DC149" s="2" t="str">
        <f t="shared" si="1372"/>
        <v/>
      </c>
      <c r="DD149" s="2" t="str">
        <f t="shared" si="1373"/>
        <v/>
      </c>
      <c r="DE149" s="2" t="str">
        <f t="shared" si="1374"/>
        <v/>
      </c>
      <c r="DF149" s="2" t="str">
        <f t="shared" si="1375"/>
        <v/>
      </c>
      <c r="DI149" s="2" t="str">
        <f t="shared" si="1376"/>
        <v/>
      </c>
      <c r="DJ149" s="2" t="str">
        <f t="shared" si="1377"/>
        <v/>
      </c>
      <c r="DM149" s="2" t="str">
        <f t="shared" si="1378"/>
        <v/>
      </c>
      <c r="DN149" s="2" t="str">
        <f t="shared" si="1379"/>
        <v/>
      </c>
      <c r="DO149" s="2" t="str">
        <f t="shared" si="1380"/>
        <v/>
      </c>
      <c r="DP149" s="2" t="str">
        <f t="shared" si="1381"/>
        <v/>
      </c>
      <c r="DQ149" s="2" t="str">
        <f t="shared" si="1382"/>
        <v/>
      </c>
      <c r="DR149" s="2" t="str">
        <f t="shared" si="1383"/>
        <v/>
      </c>
      <c r="DU149" s="2" t="str">
        <f t="shared" si="1384"/>
        <v/>
      </c>
      <c r="DV149" s="2" t="str">
        <f t="shared" si="1385"/>
        <v/>
      </c>
      <c r="DY149" s="2" t="str">
        <f t="shared" si="1386"/>
        <v/>
      </c>
      <c r="DZ149" s="2" t="str">
        <f t="shared" si="1387"/>
        <v/>
      </c>
      <c r="EA149" s="2" t="str">
        <f t="shared" si="1388"/>
        <v/>
      </c>
      <c r="EB149" s="2" t="str">
        <f t="shared" si="1389"/>
        <v/>
      </c>
      <c r="EC149" s="2" t="str">
        <f t="shared" si="1390"/>
        <v/>
      </c>
      <c r="ED149" s="2" t="str">
        <f t="shared" si="1391"/>
        <v/>
      </c>
      <c r="EG149" s="2" t="str">
        <f t="shared" si="1392"/>
        <v/>
      </c>
      <c r="EH149" s="2" t="str">
        <f t="shared" si="1393"/>
        <v/>
      </c>
      <c r="EK149" s="2" t="str">
        <f t="shared" si="1394"/>
        <v/>
      </c>
      <c r="EL149" s="2" t="str">
        <f t="shared" si="1395"/>
        <v/>
      </c>
      <c r="EM149" s="2" t="str">
        <f t="shared" si="1396"/>
        <v/>
      </c>
      <c r="EN149" s="2" t="str">
        <f t="shared" si="1397"/>
        <v/>
      </c>
      <c r="EO149" s="2" t="str">
        <f t="shared" si="1398"/>
        <v/>
      </c>
      <c r="EP149" s="2" t="str">
        <f t="shared" si="1399"/>
        <v/>
      </c>
      <c r="ES149" s="2" t="str">
        <f t="shared" si="1400"/>
        <v/>
      </c>
      <c r="ET149" s="2" t="str">
        <f t="shared" si="1401"/>
        <v/>
      </c>
      <c r="EW149" s="2" t="str">
        <f t="shared" si="1402"/>
        <v/>
      </c>
      <c r="EX149" s="2" t="str">
        <f t="shared" si="1403"/>
        <v/>
      </c>
      <c r="EY149" s="2" t="str">
        <f t="shared" si="1404"/>
        <v/>
      </c>
      <c r="EZ149" s="2" t="str">
        <f t="shared" si="1405"/>
        <v/>
      </c>
      <c r="FA149" s="2" t="str">
        <f t="shared" si="1406"/>
        <v/>
      </c>
      <c r="FB149" s="2" t="str">
        <f t="shared" si="1407"/>
        <v/>
      </c>
      <c r="FE149" s="2" t="str">
        <f t="shared" si="1408"/>
        <v/>
      </c>
      <c r="FF149" s="2" t="str">
        <f t="shared" si="1409"/>
        <v/>
      </c>
      <c r="FI149" s="2" t="str">
        <f t="shared" si="1410"/>
        <v/>
      </c>
      <c r="FJ149" s="2" t="str">
        <f t="shared" si="1411"/>
        <v/>
      </c>
      <c r="FK149" s="2" t="str">
        <f t="shared" si="1412"/>
        <v/>
      </c>
      <c r="FL149" s="2" t="str">
        <f t="shared" si="1413"/>
        <v/>
      </c>
      <c r="FM149" s="2" t="str">
        <f t="shared" si="1414"/>
        <v/>
      </c>
      <c r="FN149" s="2" t="str">
        <f t="shared" si="1415"/>
        <v/>
      </c>
      <c r="FQ149" s="2" t="str">
        <f>IF(FU149="","",#REF!)</f>
        <v/>
      </c>
      <c r="FR149" s="2" t="str">
        <f t="shared" si="1416"/>
        <v/>
      </c>
      <c r="FU149" s="2" t="str">
        <f t="shared" si="1417"/>
        <v/>
      </c>
      <c r="FV149" s="2" t="str">
        <f t="shared" si="1418"/>
        <v/>
      </c>
      <c r="FW149" s="2" t="str">
        <f t="shared" si="1419"/>
        <v/>
      </c>
      <c r="FX149" s="2" t="str">
        <f t="shared" si="1420"/>
        <v/>
      </c>
      <c r="FY149" s="2" t="str">
        <f t="shared" si="1421"/>
        <v/>
      </c>
      <c r="FZ149" s="2" t="str">
        <f t="shared" si="1422"/>
        <v/>
      </c>
      <c r="GC149" s="2" t="str">
        <f t="shared" si="1423"/>
        <v/>
      </c>
      <c r="GD149" s="2" t="str">
        <f t="shared" si="1424"/>
        <v/>
      </c>
      <c r="GG149" s="2" t="str">
        <f t="shared" si="1425"/>
        <v/>
      </c>
      <c r="GH149" s="2" t="str">
        <f t="shared" si="1426"/>
        <v/>
      </c>
      <c r="GI149" s="2" t="str">
        <f t="shared" si="1427"/>
        <v/>
      </c>
      <c r="GJ149" s="2" t="str">
        <f t="shared" si="1428"/>
        <v/>
      </c>
      <c r="GK149" s="2" t="str">
        <f t="shared" si="1429"/>
        <v/>
      </c>
      <c r="GL149" s="2" t="str">
        <f t="shared" si="1430"/>
        <v/>
      </c>
      <c r="GO149" s="2" t="str">
        <f t="shared" si="1431"/>
        <v/>
      </c>
      <c r="GP149" s="2" t="str">
        <f t="shared" si="1432"/>
        <v/>
      </c>
      <c r="GS149" s="2" t="str">
        <f t="shared" si="1433"/>
        <v/>
      </c>
      <c r="GT149" s="2" t="str">
        <f t="shared" si="1434"/>
        <v/>
      </c>
      <c r="GU149" s="2" t="str">
        <f t="shared" si="1435"/>
        <v/>
      </c>
      <c r="GV149" s="2" t="str">
        <f t="shared" si="1436"/>
        <v/>
      </c>
      <c r="GW149" s="2" t="str">
        <f t="shared" si="1437"/>
        <v/>
      </c>
      <c r="GX149" s="2" t="str">
        <f t="shared" si="1438"/>
        <v/>
      </c>
      <c r="HA149" s="2" t="str">
        <f t="shared" si="1439"/>
        <v/>
      </c>
      <c r="HB149" s="2" t="str">
        <f t="shared" si="1440"/>
        <v/>
      </c>
      <c r="HE149" s="2" t="str">
        <f t="shared" si="1441"/>
        <v/>
      </c>
      <c r="HF149" s="2" t="str">
        <f t="shared" si="1442"/>
        <v/>
      </c>
      <c r="HG149" s="2" t="str">
        <f t="shared" si="1443"/>
        <v/>
      </c>
      <c r="HH149" s="2" t="str">
        <f t="shared" si="1444"/>
        <v/>
      </c>
      <c r="HI149" s="2" t="str">
        <f t="shared" si="1445"/>
        <v/>
      </c>
      <c r="HJ149" s="2" t="str">
        <f t="shared" si="1446"/>
        <v/>
      </c>
      <c r="HM149" s="2" t="str">
        <f t="shared" si="1447"/>
        <v/>
      </c>
      <c r="HN149" s="2" t="str">
        <f t="shared" si="1448"/>
        <v/>
      </c>
      <c r="HQ149" s="2" t="str">
        <f t="shared" si="1449"/>
        <v/>
      </c>
      <c r="HR149" s="2" t="str">
        <f t="shared" si="1450"/>
        <v/>
      </c>
      <c r="HS149" s="2" t="str">
        <f t="shared" si="1451"/>
        <v/>
      </c>
      <c r="HT149" s="2" t="str">
        <f t="shared" si="1452"/>
        <v/>
      </c>
      <c r="HU149" s="2" t="str">
        <f t="shared" si="1453"/>
        <v/>
      </c>
      <c r="HV149" s="2" t="str">
        <f t="shared" si="1454"/>
        <v/>
      </c>
      <c r="HY149" s="2" t="str">
        <f t="shared" si="1455"/>
        <v/>
      </c>
      <c r="HZ149" s="2" t="str">
        <f t="shared" si="1456"/>
        <v/>
      </c>
      <c r="IC149" s="2" t="str">
        <f t="shared" si="1457"/>
        <v/>
      </c>
      <c r="ID149" s="2" t="str">
        <f t="shared" si="1458"/>
        <v/>
      </c>
      <c r="IE149" s="2" t="str">
        <f t="shared" si="1459"/>
        <v/>
      </c>
      <c r="IF149" s="2" t="str">
        <f t="shared" si="1460"/>
        <v/>
      </c>
      <c r="IG149" s="2" t="str">
        <f t="shared" si="1461"/>
        <v/>
      </c>
      <c r="IH149" s="2" t="str">
        <f t="shared" si="1462"/>
        <v/>
      </c>
      <c r="IK149" s="2" t="str">
        <f t="shared" si="1463"/>
        <v/>
      </c>
      <c r="IL149" s="2" t="str">
        <f t="shared" si="1464"/>
        <v/>
      </c>
      <c r="IO149" s="2" t="str">
        <f t="shared" si="1465"/>
        <v/>
      </c>
      <c r="IP149" s="2" t="str">
        <f t="shared" si="1466"/>
        <v/>
      </c>
      <c r="IQ149" s="2" t="str">
        <f t="shared" si="1467"/>
        <v/>
      </c>
      <c r="IR149" s="2" t="str">
        <f t="shared" si="1468"/>
        <v/>
      </c>
      <c r="IS149" s="2" t="str">
        <f t="shared" si="1469"/>
        <v/>
      </c>
      <c r="IT149" s="2" t="str">
        <f t="shared" si="1470"/>
        <v/>
      </c>
      <c r="IW149" s="2" t="str">
        <f t="shared" si="1471"/>
        <v/>
      </c>
      <c r="IX149" s="2" t="str">
        <f t="shared" si="1472"/>
        <v/>
      </c>
      <c r="JA149" s="2" t="str">
        <f t="shared" si="1473"/>
        <v/>
      </c>
      <c r="JB149" s="2" t="str">
        <f t="shared" si="1474"/>
        <v/>
      </c>
      <c r="JC149" s="2" t="str">
        <f t="shared" si="1475"/>
        <v/>
      </c>
      <c r="JD149" s="2" t="str">
        <f t="shared" si="1476"/>
        <v/>
      </c>
      <c r="JE149" s="2" t="str">
        <f t="shared" si="1477"/>
        <v/>
      </c>
      <c r="JF149" s="2" t="str">
        <f t="shared" si="1478"/>
        <v/>
      </c>
      <c r="JI149" s="2" t="str">
        <f t="shared" si="1479"/>
        <v/>
      </c>
      <c r="JJ149" s="2" t="str">
        <f t="shared" si="1480"/>
        <v/>
      </c>
      <c r="JM149" s="2" t="str">
        <f t="shared" si="1481"/>
        <v/>
      </c>
      <c r="JN149" s="2" t="str">
        <f t="shared" si="1482"/>
        <v/>
      </c>
      <c r="JO149" s="2" t="str">
        <f t="shared" si="1483"/>
        <v/>
      </c>
      <c r="JP149" s="2" t="str">
        <f t="shared" si="1484"/>
        <v/>
      </c>
      <c r="JQ149" s="2" t="str">
        <f t="shared" si="1485"/>
        <v/>
      </c>
      <c r="JR149" s="2" t="str">
        <f t="shared" si="1486"/>
        <v/>
      </c>
      <c r="JU149" s="2" t="str">
        <f t="shared" si="1487"/>
        <v/>
      </c>
      <c r="JV149" s="2" t="str">
        <f t="shared" si="1488"/>
        <v/>
      </c>
      <c r="JY149" s="2" t="str">
        <f t="shared" si="1489"/>
        <v/>
      </c>
      <c r="JZ149" s="2" t="str">
        <f t="shared" si="1490"/>
        <v/>
      </c>
      <c r="KA149" s="2" t="str">
        <f t="shared" si="1491"/>
        <v/>
      </c>
      <c r="KB149" s="2" t="str">
        <f t="shared" si="1492"/>
        <v/>
      </c>
      <c r="KC149" s="2" t="str">
        <f t="shared" si="1493"/>
        <v/>
      </c>
      <c r="KD149" s="2" t="str">
        <f t="shared" si="1494"/>
        <v/>
      </c>
    </row>
    <row r="150" spans="5:290" ht="13.5" customHeight="1" x14ac:dyDescent="0.25">
      <c r="E150" s="2" t="str">
        <f t="shared" si="1305"/>
        <v/>
      </c>
      <c r="F150" s="2" t="str">
        <f t="shared" si="1306"/>
        <v/>
      </c>
      <c r="I150" s="2" t="str">
        <f t="shared" si="1307"/>
        <v/>
      </c>
      <c r="J150" s="2" t="str">
        <f t="shared" si="1308"/>
        <v/>
      </c>
      <c r="K150" s="2" t="str">
        <f t="shared" si="1309"/>
        <v/>
      </c>
      <c r="L150" s="2" t="str">
        <f t="shared" si="1310"/>
        <v/>
      </c>
      <c r="M150" s="2" t="str">
        <f t="shared" si="1311"/>
        <v/>
      </c>
      <c r="N150" s="2" t="str">
        <f t="shared" si="1312"/>
        <v/>
      </c>
      <c r="Q150" s="64" t="str">
        <f t="shared" si="1313"/>
        <v/>
      </c>
      <c r="R150" s="2" t="str">
        <f t="shared" si="1314"/>
        <v/>
      </c>
      <c r="U150" s="2" t="str">
        <f t="shared" si="1315"/>
        <v/>
      </c>
      <c r="V150" s="2" t="str">
        <f t="shared" si="1316"/>
        <v/>
      </c>
      <c r="W150" s="2" t="str">
        <f t="shared" si="1317"/>
        <v/>
      </c>
      <c r="X150" s="2" t="str">
        <f t="shared" si="1318"/>
        <v/>
      </c>
      <c r="Y150" s="2" t="str">
        <f t="shared" si="1319"/>
        <v/>
      </c>
      <c r="Z150" s="2" t="str">
        <f t="shared" si="1320"/>
        <v/>
      </c>
      <c r="AC150" s="2" t="str">
        <f t="shared" si="1321"/>
        <v/>
      </c>
      <c r="AD150" s="2" t="str">
        <f t="shared" si="1322"/>
        <v/>
      </c>
      <c r="AG150" s="2" t="str">
        <f t="shared" si="1323"/>
        <v/>
      </c>
      <c r="AH150" s="2" t="str">
        <f t="shared" si="1324"/>
        <v/>
      </c>
      <c r="AI150" s="2" t="str">
        <f t="shared" si="1325"/>
        <v/>
      </c>
      <c r="AJ150" s="2" t="str">
        <f t="shared" si="1326"/>
        <v/>
      </c>
      <c r="AK150" s="2" t="str">
        <f t="shared" si="1327"/>
        <v/>
      </c>
      <c r="AL150" s="2" t="str">
        <f t="shared" si="1328"/>
        <v/>
      </c>
      <c r="AP150" s="2" t="str">
        <f t="shared" si="1329"/>
        <v/>
      </c>
      <c r="AS150" s="2" t="str">
        <f t="shared" si="1330"/>
        <v/>
      </c>
      <c r="AT150" s="2" t="str">
        <f t="shared" si="1331"/>
        <v/>
      </c>
      <c r="AU150" s="2" t="str">
        <f t="shared" si="1332"/>
        <v/>
      </c>
      <c r="AV150" s="2" t="str">
        <f t="shared" si="1333"/>
        <v/>
      </c>
      <c r="AW150" s="2" t="str">
        <f t="shared" si="1334"/>
        <v/>
      </c>
      <c r="AX150" s="2" t="str">
        <f t="shared" si="1335"/>
        <v/>
      </c>
      <c r="BA150" s="2" t="str">
        <f t="shared" si="1336"/>
        <v/>
      </c>
      <c r="BB150" s="2" t="str">
        <f t="shared" si="1337"/>
        <v/>
      </c>
      <c r="BE150" s="2" t="str">
        <f t="shared" si="1338"/>
        <v/>
      </c>
      <c r="BF150" s="2" t="str">
        <f t="shared" si="1339"/>
        <v/>
      </c>
      <c r="BG150" s="2" t="str">
        <f t="shared" si="1340"/>
        <v/>
      </c>
      <c r="BH150" s="2" t="str">
        <f t="shared" si="1341"/>
        <v/>
      </c>
      <c r="BI150" s="2" t="str">
        <f t="shared" si="1342"/>
        <v/>
      </c>
      <c r="BJ150" s="2" t="str">
        <f t="shared" si="1343"/>
        <v/>
      </c>
      <c r="BM150" s="2" t="str">
        <f t="shared" si="1344"/>
        <v/>
      </c>
      <c r="BN150" s="2" t="str">
        <f t="shared" si="1345"/>
        <v/>
      </c>
      <c r="BQ150" s="2" t="str">
        <f t="shared" si="1346"/>
        <v/>
      </c>
      <c r="BR150" s="2" t="str">
        <f t="shared" si="1347"/>
        <v/>
      </c>
      <c r="BS150" s="2" t="str">
        <f t="shared" si="1348"/>
        <v/>
      </c>
      <c r="BT150" s="2" t="str">
        <f t="shared" si="1349"/>
        <v/>
      </c>
      <c r="BU150" s="2" t="str">
        <f t="shared" si="1350"/>
        <v/>
      </c>
      <c r="BV150" s="2" t="str">
        <f t="shared" si="1351"/>
        <v/>
      </c>
      <c r="BY150" s="2" t="str">
        <f t="shared" si="1352"/>
        <v/>
      </c>
      <c r="BZ150" s="2" t="str">
        <f t="shared" si="1353"/>
        <v/>
      </c>
      <c r="CC150" s="2" t="str">
        <f t="shared" si="1354"/>
        <v/>
      </c>
      <c r="CD150" s="2" t="str">
        <f t="shared" si="1355"/>
        <v/>
      </c>
      <c r="CE150" s="2" t="str">
        <f t="shared" si="1356"/>
        <v/>
      </c>
      <c r="CF150" s="2" t="str">
        <f t="shared" si="1357"/>
        <v/>
      </c>
      <c r="CG150" s="2" t="str">
        <f t="shared" si="1358"/>
        <v/>
      </c>
      <c r="CH150" s="2" t="str">
        <f t="shared" si="1359"/>
        <v/>
      </c>
      <c r="CK150" s="2" t="str">
        <f t="shared" si="1360"/>
        <v/>
      </c>
      <c r="CL150" s="2" t="str">
        <f t="shared" si="1361"/>
        <v/>
      </c>
      <c r="CO150" s="2" t="str">
        <f t="shared" si="1362"/>
        <v/>
      </c>
      <c r="CP150" s="2" t="str">
        <f t="shared" si="1363"/>
        <v/>
      </c>
      <c r="CQ150" s="2" t="str">
        <f t="shared" si="1364"/>
        <v/>
      </c>
      <c r="CR150" s="2" t="str">
        <f t="shared" si="1365"/>
        <v/>
      </c>
      <c r="CS150" s="2" t="str">
        <f t="shared" si="1366"/>
        <v/>
      </c>
      <c r="CT150" s="2" t="str">
        <f t="shared" si="1367"/>
        <v/>
      </c>
      <c r="CW150" s="2" t="str">
        <f t="shared" si="1368"/>
        <v/>
      </c>
      <c r="CX150" s="2" t="str">
        <f t="shared" si="1369"/>
        <v/>
      </c>
      <c r="DA150" s="2" t="str">
        <f t="shared" si="1370"/>
        <v/>
      </c>
      <c r="DB150" s="2" t="str">
        <f t="shared" si="1371"/>
        <v/>
      </c>
      <c r="DC150" s="2" t="str">
        <f t="shared" si="1372"/>
        <v/>
      </c>
      <c r="DD150" s="2" t="str">
        <f t="shared" si="1373"/>
        <v/>
      </c>
      <c r="DE150" s="2" t="str">
        <f t="shared" si="1374"/>
        <v/>
      </c>
      <c r="DF150" s="2" t="str">
        <f t="shared" si="1375"/>
        <v/>
      </c>
      <c r="DI150" s="2" t="str">
        <f t="shared" si="1376"/>
        <v/>
      </c>
      <c r="DJ150" s="2" t="str">
        <f t="shared" si="1377"/>
        <v/>
      </c>
      <c r="DM150" s="2" t="str">
        <f t="shared" si="1378"/>
        <v/>
      </c>
      <c r="DN150" s="2" t="str">
        <f t="shared" si="1379"/>
        <v/>
      </c>
      <c r="DO150" s="2" t="str">
        <f t="shared" si="1380"/>
        <v/>
      </c>
      <c r="DP150" s="2" t="str">
        <f t="shared" si="1381"/>
        <v/>
      </c>
      <c r="DQ150" s="2" t="str">
        <f t="shared" si="1382"/>
        <v/>
      </c>
      <c r="DR150" s="2" t="str">
        <f t="shared" si="1383"/>
        <v/>
      </c>
      <c r="DU150" s="2" t="str">
        <f t="shared" si="1384"/>
        <v/>
      </c>
      <c r="DV150" s="2" t="str">
        <f t="shared" si="1385"/>
        <v/>
      </c>
      <c r="DY150" s="2" t="str">
        <f t="shared" si="1386"/>
        <v/>
      </c>
      <c r="DZ150" s="2" t="str">
        <f t="shared" si="1387"/>
        <v/>
      </c>
      <c r="EA150" s="2" t="str">
        <f t="shared" si="1388"/>
        <v/>
      </c>
      <c r="EB150" s="2" t="str">
        <f t="shared" si="1389"/>
        <v/>
      </c>
      <c r="EC150" s="2" t="str">
        <f t="shared" si="1390"/>
        <v/>
      </c>
      <c r="ED150" s="2" t="str">
        <f t="shared" si="1391"/>
        <v/>
      </c>
      <c r="EG150" s="2" t="str">
        <f t="shared" si="1392"/>
        <v/>
      </c>
      <c r="EH150" s="2" t="str">
        <f t="shared" si="1393"/>
        <v/>
      </c>
      <c r="EK150" s="2" t="str">
        <f t="shared" si="1394"/>
        <v/>
      </c>
      <c r="EL150" s="2" t="str">
        <f t="shared" si="1395"/>
        <v/>
      </c>
      <c r="EM150" s="2" t="str">
        <f t="shared" si="1396"/>
        <v/>
      </c>
      <c r="EN150" s="2" t="str">
        <f t="shared" si="1397"/>
        <v/>
      </c>
      <c r="EO150" s="2" t="str">
        <f t="shared" si="1398"/>
        <v/>
      </c>
      <c r="EP150" s="2" t="str">
        <f t="shared" si="1399"/>
        <v/>
      </c>
      <c r="ES150" s="2" t="str">
        <f t="shared" si="1400"/>
        <v/>
      </c>
      <c r="ET150" s="2" t="str">
        <f t="shared" si="1401"/>
        <v/>
      </c>
      <c r="EW150" s="2" t="str">
        <f t="shared" si="1402"/>
        <v/>
      </c>
      <c r="EX150" s="2" t="str">
        <f t="shared" si="1403"/>
        <v/>
      </c>
      <c r="EY150" s="2" t="str">
        <f t="shared" si="1404"/>
        <v/>
      </c>
      <c r="EZ150" s="2" t="str">
        <f t="shared" si="1405"/>
        <v/>
      </c>
      <c r="FA150" s="2" t="str">
        <f t="shared" si="1406"/>
        <v/>
      </c>
      <c r="FB150" s="2" t="str">
        <f t="shared" si="1407"/>
        <v/>
      </c>
      <c r="FE150" s="2" t="str">
        <f t="shared" si="1408"/>
        <v/>
      </c>
      <c r="FF150" s="2" t="str">
        <f t="shared" si="1409"/>
        <v/>
      </c>
      <c r="FI150" s="2" t="str">
        <f t="shared" si="1410"/>
        <v/>
      </c>
      <c r="FJ150" s="2" t="str">
        <f t="shared" si="1411"/>
        <v/>
      </c>
      <c r="FK150" s="2" t="str">
        <f t="shared" si="1412"/>
        <v/>
      </c>
      <c r="FL150" s="2" t="str">
        <f t="shared" si="1413"/>
        <v/>
      </c>
      <c r="FM150" s="2" t="str">
        <f t="shared" si="1414"/>
        <v/>
      </c>
      <c r="FN150" s="2" t="str">
        <f t="shared" si="1415"/>
        <v/>
      </c>
      <c r="FQ150" s="2" t="str">
        <f>IF(FU150="","",#REF!)</f>
        <v/>
      </c>
      <c r="FR150" s="2" t="str">
        <f t="shared" si="1416"/>
        <v/>
      </c>
      <c r="FU150" s="2" t="str">
        <f t="shared" si="1417"/>
        <v/>
      </c>
      <c r="FV150" s="2" t="str">
        <f t="shared" si="1418"/>
        <v/>
      </c>
      <c r="FW150" s="2" t="str">
        <f t="shared" si="1419"/>
        <v/>
      </c>
      <c r="FX150" s="2" t="str">
        <f t="shared" si="1420"/>
        <v/>
      </c>
      <c r="FY150" s="2" t="str">
        <f t="shared" si="1421"/>
        <v/>
      </c>
      <c r="FZ150" s="2" t="str">
        <f t="shared" si="1422"/>
        <v/>
      </c>
      <c r="GC150" s="2" t="str">
        <f t="shared" si="1423"/>
        <v/>
      </c>
      <c r="GD150" s="2" t="str">
        <f t="shared" si="1424"/>
        <v/>
      </c>
      <c r="GG150" s="2" t="str">
        <f t="shared" si="1425"/>
        <v/>
      </c>
      <c r="GH150" s="2" t="str">
        <f t="shared" si="1426"/>
        <v/>
      </c>
      <c r="GI150" s="2" t="str">
        <f t="shared" si="1427"/>
        <v/>
      </c>
      <c r="GJ150" s="2" t="str">
        <f t="shared" si="1428"/>
        <v/>
      </c>
      <c r="GK150" s="2" t="str">
        <f t="shared" si="1429"/>
        <v/>
      </c>
      <c r="GL150" s="2" t="str">
        <f t="shared" si="1430"/>
        <v/>
      </c>
      <c r="GO150" s="2" t="str">
        <f t="shared" si="1431"/>
        <v/>
      </c>
      <c r="GP150" s="2" t="str">
        <f t="shared" si="1432"/>
        <v/>
      </c>
      <c r="GS150" s="2" t="str">
        <f t="shared" si="1433"/>
        <v/>
      </c>
      <c r="GT150" s="2" t="str">
        <f t="shared" si="1434"/>
        <v/>
      </c>
      <c r="GU150" s="2" t="str">
        <f t="shared" si="1435"/>
        <v/>
      </c>
      <c r="GV150" s="2" t="str">
        <f t="shared" si="1436"/>
        <v/>
      </c>
      <c r="GW150" s="2" t="str">
        <f t="shared" si="1437"/>
        <v/>
      </c>
      <c r="GX150" s="2" t="str">
        <f t="shared" si="1438"/>
        <v/>
      </c>
      <c r="HA150" s="2" t="str">
        <f t="shared" si="1439"/>
        <v/>
      </c>
      <c r="HB150" s="2" t="str">
        <f t="shared" si="1440"/>
        <v/>
      </c>
      <c r="HE150" s="2" t="str">
        <f t="shared" si="1441"/>
        <v/>
      </c>
      <c r="HF150" s="2" t="str">
        <f t="shared" si="1442"/>
        <v/>
      </c>
      <c r="HG150" s="2" t="str">
        <f t="shared" si="1443"/>
        <v/>
      </c>
      <c r="HH150" s="2" t="str">
        <f t="shared" si="1444"/>
        <v/>
      </c>
      <c r="HI150" s="2" t="str">
        <f t="shared" si="1445"/>
        <v/>
      </c>
      <c r="HJ150" s="2" t="str">
        <f t="shared" si="1446"/>
        <v/>
      </c>
      <c r="HM150" s="2" t="str">
        <f t="shared" si="1447"/>
        <v/>
      </c>
      <c r="HN150" s="2" t="str">
        <f t="shared" si="1448"/>
        <v/>
      </c>
      <c r="HQ150" s="2" t="str">
        <f t="shared" si="1449"/>
        <v/>
      </c>
      <c r="HR150" s="2" t="str">
        <f t="shared" si="1450"/>
        <v/>
      </c>
      <c r="HS150" s="2" t="str">
        <f t="shared" si="1451"/>
        <v/>
      </c>
      <c r="HT150" s="2" t="str">
        <f t="shared" si="1452"/>
        <v/>
      </c>
      <c r="HU150" s="2" t="str">
        <f t="shared" si="1453"/>
        <v/>
      </c>
      <c r="HV150" s="2" t="str">
        <f t="shared" si="1454"/>
        <v/>
      </c>
      <c r="HY150" s="2" t="str">
        <f t="shared" si="1455"/>
        <v/>
      </c>
      <c r="HZ150" s="2" t="str">
        <f t="shared" si="1456"/>
        <v/>
      </c>
      <c r="IC150" s="2" t="str">
        <f t="shared" si="1457"/>
        <v/>
      </c>
      <c r="ID150" s="2" t="str">
        <f t="shared" si="1458"/>
        <v/>
      </c>
      <c r="IE150" s="2" t="str">
        <f t="shared" si="1459"/>
        <v/>
      </c>
      <c r="IF150" s="2" t="str">
        <f t="shared" si="1460"/>
        <v/>
      </c>
      <c r="IG150" s="2" t="str">
        <f t="shared" si="1461"/>
        <v/>
      </c>
      <c r="IH150" s="2" t="str">
        <f t="shared" si="1462"/>
        <v/>
      </c>
      <c r="IK150" s="2" t="str">
        <f t="shared" si="1463"/>
        <v/>
      </c>
      <c r="IL150" s="2" t="str">
        <f t="shared" si="1464"/>
        <v/>
      </c>
      <c r="IO150" s="2" t="str">
        <f t="shared" si="1465"/>
        <v/>
      </c>
      <c r="IP150" s="2" t="str">
        <f t="shared" si="1466"/>
        <v/>
      </c>
      <c r="IQ150" s="2" t="str">
        <f t="shared" si="1467"/>
        <v/>
      </c>
      <c r="IR150" s="2" t="str">
        <f t="shared" si="1468"/>
        <v/>
      </c>
      <c r="IS150" s="2" t="str">
        <f t="shared" si="1469"/>
        <v/>
      </c>
      <c r="IT150" s="2" t="str">
        <f t="shared" si="1470"/>
        <v/>
      </c>
      <c r="IW150" s="2" t="str">
        <f t="shared" si="1471"/>
        <v/>
      </c>
      <c r="IX150" s="2" t="str">
        <f t="shared" si="1472"/>
        <v/>
      </c>
      <c r="JA150" s="2" t="str">
        <f t="shared" si="1473"/>
        <v/>
      </c>
      <c r="JB150" s="2" t="str">
        <f t="shared" si="1474"/>
        <v/>
      </c>
      <c r="JC150" s="2" t="str">
        <f t="shared" si="1475"/>
        <v/>
      </c>
      <c r="JD150" s="2" t="str">
        <f t="shared" si="1476"/>
        <v/>
      </c>
      <c r="JE150" s="2" t="str">
        <f t="shared" si="1477"/>
        <v/>
      </c>
      <c r="JF150" s="2" t="str">
        <f t="shared" si="1478"/>
        <v/>
      </c>
      <c r="JI150" s="2" t="str">
        <f t="shared" si="1479"/>
        <v/>
      </c>
      <c r="JJ150" s="2" t="str">
        <f t="shared" si="1480"/>
        <v/>
      </c>
      <c r="JM150" s="2" t="str">
        <f t="shared" si="1481"/>
        <v/>
      </c>
      <c r="JN150" s="2" t="str">
        <f t="shared" si="1482"/>
        <v/>
      </c>
      <c r="JO150" s="2" t="str">
        <f t="shared" si="1483"/>
        <v/>
      </c>
      <c r="JP150" s="2" t="str">
        <f t="shared" si="1484"/>
        <v/>
      </c>
      <c r="JQ150" s="2" t="str">
        <f t="shared" si="1485"/>
        <v/>
      </c>
      <c r="JR150" s="2" t="str">
        <f t="shared" si="1486"/>
        <v/>
      </c>
      <c r="JU150" s="2" t="str">
        <f t="shared" si="1487"/>
        <v/>
      </c>
      <c r="JV150" s="2" t="str">
        <f t="shared" si="1488"/>
        <v/>
      </c>
      <c r="JY150" s="2" t="str">
        <f t="shared" si="1489"/>
        <v/>
      </c>
      <c r="JZ150" s="2" t="str">
        <f t="shared" si="1490"/>
        <v/>
      </c>
      <c r="KA150" s="2" t="str">
        <f t="shared" si="1491"/>
        <v/>
      </c>
      <c r="KB150" s="2" t="str">
        <f t="shared" si="1492"/>
        <v/>
      </c>
      <c r="KC150" s="2" t="str">
        <f t="shared" si="1493"/>
        <v/>
      </c>
      <c r="KD150" s="2" t="str">
        <f t="shared" si="1494"/>
        <v/>
      </c>
    </row>
    <row r="151" spans="5:290" ht="13.5" customHeight="1" x14ac:dyDescent="0.25">
      <c r="E151" s="2" t="str">
        <f t="shared" si="1305"/>
        <v/>
      </c>
      <c r="F151" s="2" t="str">
        <f t="shared" si="1306"/>
        <v/>
      </c>
      <c r="I151" s="2" t="str">
        <f t="shared" si="1307"/>
        <v/>
      </c>
      <c r="J151" s="2" t="str">
        <f t="shared" si="1308"/>
        <v/>
      </c>
      <c r="K151" s="2" t="str">
        <f t="shared" si="1309"/>
        <v/>
      </c>
      <c r="L151" s="2" t="str">
        <f t="shared" si="1310"/>
        <v/>
      </c>
      <c r="M151" s="2" t="str">
        <f t="shared" si="1311"/>
        <v/>
      </c>
      <c r="N151" s="2" t="str">
        <f t="shared" si="1312"/>
        <v/>
      </c>
      <c r="Q151" s="64" t="str">
        <f t="shared" si="1313"/>
        <v/>
      </c>
      <c r="R151" s="2" t="str">
        <f t="shared" si="1314"/>
        <v/>
      </c>
      <c r="U151" s="2" t="str">
        <f t="shared" si="1315"/>
        <v/>
      </c>
      <c r="V151" s="2" t="str">
        <f t="shared" si="1316"/>
        <v/>
      </c>
      <c r="W151" s="2" t="str">
        <f t="shared" si="1317"/>
        <v/>
      </c>
      <c r="X151" s="2" t="str">
        <f t="shared" si="1318"/>
        <v/>
      </c>
      <c r="Y151" s="2" t="str">
        <f t="shared" si="1319"/>
        <v/>
      </c>
      <c r="Z151" s="2" t="str">
        <f t="shared" si="1320"/>
        <v/>
      </c>
      <c r="AC151" s="2" t="str">
        <f t="shared" si="1321"/>
        <v/>
      </c>
      <c r="AD151" s="2" t="str">
        <f t="shared" si="1322"/>
        <v/>
      </c>
      <c r="AG151" s="2" t="str">
        <f t="shared" si="1323"/>
        <v/>
      </c>
      <c r="AH151" s="2" t="str">
        <f t="shared" si="1324"/>
        <v/>
      </c>
      <c r="AI151" s="2" t="str">
        <f t="shared" si="1325"/>
        <v/>
      </c>
      <c r="AJ151" s="2" t="str">
        <f t="shared" si="1326"/>
        <v/>
      </c>
      <c r="AK151" s="2" t="str">
        <f t="shared" si="1327"/>
        <v/>
      </c>
      <c r="AL151" s="2" t="str">
        <f t="shared" si="1328"/>
        <v/>
      </c>
      <c r="AP151" s="2" t="str">
        <f t="shared" si="1329"/>
        <v/>
      </c>
      <c r="AS151" s="2" t="str">
        <f t="shared" si="1330"/>
        <v/>
      </c>
      <c r="AT151" s="2" t="str">
        <f t="shared" si="1331"/>
        <v/>
      </c>
      <c r="AU151" s="2" t="str">
        <f t="shared" si="1332"/>
        <v/>
      </c>
      <c r="AV151" s="2" t="str">
        <f t="shared" si="1333"/>
        <v/>
      </c>
      <c r="AW151" s="2" t="str">
        <f t="shared" si="1334"/>
        <v/>
      </c>
      <c r="AX151" s="2" t="str">
        <f t="shared" si="1335"/>
        <v/>
      </c>
      <c r="BA151" s="2" t="str">
        <f t="shared" si="1336"/>
        <v/>
      </c>
      <c r="BB151" s="2" t="str">
        <f t="shared" si="1337"/>
        <v/>
      </c>
      <c r="BE151" s="2" t="str">
        <f t="shared" si="1338"/>
        <v/>
      </c>
      <c r="BF151" s="2" t="str">
        <f t="shared" si="1339"/>
        <v/>
      </c>
      <c r="BG151" s="2" t="str">
        <f t="shared" si="1340"/>
        <v/>
      </c>
      <c r="BH151" s="2" t="str">
        <f t="shared" si="1341"/>
        <v/>
      </c>
      <c r="BI151" s="2" t="str">
        <f t="shared" si="1342"/>
        <v/>
      </c>
      <c r="BJ151" s="2" t="str">
        <f t="shared" si="1343"/>
        <v/>
      </c>
      <c r="BM151" s="2" t="str">
        <f t="shared" si="1344"/>
        <v/>
      </c>
      <c r="BN151" s="2" t="str">
        <f t="shared" si="1345"/>
        <v/>
      </c>
      <c r="BQ151" s="2" t="str">
        <f t="shared" si="1346"/>
        <v/>
      </c>
      <c r="BR151" s="2" t="str">
        <f t="shared" si="1347"/>
        <v/>
      </c>
      <c r="BS151" s="2" t="str">
        <f t="shared" si="1348"/>
        <v/>
      </c>
      <c r="BT151" s="2" t="str">
        <f t="shared" si="1349"/>
        <v/>
      </c>
      <c r="BU151" s="2" t="str">
        <f t="shared" si="1350"/>
        <v/>
      </c>
      <c r="BV151" s="2" t="str">
        <f t="shared" si="1351"/>
        <v/>
      </c>
      <c r="BY151" s="2" t="str">
        <f t="shared" si="1352"/>
        <v/>
      </c>
      <c r="BZ151" s="2" t="str">
        <f t="shared" si="1353"/>
        <v/>
      </c>
      <c r="CC151" s="2" t="str">
        <f t="shared" si="1354"/>
        <v/>
      </c>
      <c r="CD151" s="2" t="str">
        <f t="shared" si="1355"/>
        <v/>
      </c>
      <c r="CE151" s="2" t="str">
        <f t="shared" si="1356"/>
        <v/>
      </c>
      <c r="CF151" s="2" t="str">
        <f t="shared" si="1357"/>
        <v/>
      </c>
      <c r="CG151" s="2" t="str">
        <f t="shared" si="1358"/>
        <v/>
      </c>
      <c r="CH151" s="2" t="str">
        <f t="shared" si="1359"/>
        <v/>
      </c>
      <c r="CK151" s="2" t="str">
        <f t="shared" si="1360"/>
        <v/>
      </c>
      <c r="CL151" s="2" t="str">
        <f t="shared" si="1361"/>
        <v/>
      </c>
      <c r="CO151" s="2" t="str">
        <f t="shared" si="1362"/>
        <v/>
      </c>
      <c r="CP151" s="2" t="str">
        <f t="shared" si="1363"/>
        <v/>
      </c>
      <c r="CQ151" s="2" t="str">
        <f t="shared" si="1364"/>
        <v/>
      </c>
      <c r="CR151" s="2" t="str">
        <f t="shared" si="1365"/>
        <v/>
      </c>
      <c r="CS151" s="2" t="str">
        <f t="shared" si="1366"/>
        <v/>
      </c>
      <c r="CT151" s="2" t="str">
        <f t="shared" si="1367"/>
        <v/>
      </c>
      <c r="CW151" s="2" t="str">
        <f t="shared" si="1368"/>
        <v/>
      </c>
      <c r="CX151" s="2" t="str">
        <f t="shared" si="1369"/>
        <v/>
      </c>
      <c r="DA151" s="2" t="str">
        <f t="shared" si="1370"/>
        <v/>
      </c>
      <c r="DB151" s="2" t="str">
        <f t="shared" si="1371"/>
        <v/>
      </c>
      <c r="DC151" s="2" t="str">
        <f t="shared" si="1372"/>
        <v/>
      </c>
      <c r="DD151" s="2" t="str">
        <f t="shared" si="1373"/>
        <v/>
      </c>
      <c r="DE151" s="2" t="str">
        <f t="shared" si="1374"/>
        <v/>
      </c>
      <c r="DF151" s="2" t="str">
        <f t="shared" si="1375"/>
        <v/>
      </c>
      <c r="DI151" s="2" t="str">
        <f t="shared" si="1376"/>
        <v/>
      </c>
      <c r="DJ151" s="2" t="str">
        <f t="shared" si="1377"/>
        <v/>
      </c>
      <c r="DM151" s="2" t="str">
        <f t="shared" si="1378"/>
        <v/>
      </c>
      <c r="DN151" s="2" t="str">
        <f t="shared" si="1379"/>
        <v/>
      </c>
      <c r="DO151" s="2" t="str">
        <f t="shared" si="1380"/>
        <v/>
      </c>
      <c r="DP151" s="2" t="str">
        <f t="shared" si="1381"/>
        <v/>
      </c>
      <c r="DQ151" s="2" t="str">
        <f t="shared" si="1382"/>
        <v/>
      </c>
      <c r="DR151" s="2" t="str">
        <f t="shared" si="1383"/>
        <v/>
      </c>
      <c r="DU151" s="2" t="str">
        <f t="shared" si="1384"/>
        <v/>
      </c>
      <c r="DV151" s="2" t="str">
        <f t="shared" si="1385"/>
        <v/>
      </c>
      <c r="DY151" s="2" t="str">
        <f t="shared" si="1386"/>
        <v/>
      </c>
      <c r="DZ151" s="2" t="str">
        <f t="shared" si="1387"/>
        <v/>
      </c>
      <c r="EA151" s="2" t="str">
        <f t="shared" si="1388"/>
        <v/>
      </c>
      <c r="EB151" s="2" t="str">
        <f t="shared" si="1389"/>
        <v/>
      </c>
      <c r="EC151" s="2" t="str">
        <f t="shared" si="1390"/>
        <v/>
      </c>
      <c r="ED151" s="2" t="str">
        <f t="shared" si="1391"/>
        <v/>
      </c>
      <c r="EG151" s="2" t="str">
        <f t="shared" si="1392"/>
        <v/>
      </c>
      <c r="EH151" s="2" t="str">
        <f t="shared" si="1393"/>
        <v/>
      </c>
      <c r="EK151" s="2" t="str">
        <f t="shared" si="1394"/>
        <v/>
      </c>
      <c r="EL151" s="2" t="str">
        <f t="shared" si="1395"/>
        <v/>
      </c>
      <c r="EM151" s="2" t="str">
        <f t="shared" si="1396"/>
        <v/>
      </c>
      <c r="EN151" s="2" t="str">
        <f t="shared" si="1397"/>
        <v/>
      </c>
      <c r="EO151" s="2" t="str">
        <f t="shared" si="1398"/>
        <v/>
      </c>
      <c r="EP151" s="2" t="str">
        <f t="shared" si="1399"/>
        <v/>
      </c>
      <c r="ES151" s="2" t="str">
        <f t="shared" si="1400"/>
        <v/>
      </c>
      <c r="ET151" s="2" t="str">
        <f t="shared" si="1401"/>
        <v/>
      </c>
      <c r="EW151" s="2" t="str">
        <f t="shared" si="1402"/>
        <v/>
      </c>
      <c r="EX151" s="2" t="str">
        <f t="shared" si="1403"/>
        <v/>
      </c>
      <c r="EY151" s="2" t="str">
        <f t="shared" si="1404"/>
        <v/>
      </c>
      <c r="EZ151" s="2" t="str">
        <f t="shared" si="1405"/>
        <v/>
      </c>
      <c r="FA151" s="2" t="str">
        <f t="shared" si="1406"/>
        <v/>
      </c>
      <c r="FB151" s="2" t="str">
        <f t="shared" si="1407"/>
        <v/>
      </c>
      <c r="FE151" s="2" t="str">
        <f t="shared" si="1408"/>
        <v/>
      </c>
      <c r="FF151" s="2" t="str">
        <f t="shared" si="1409"/>
        <v/>
      </c>
      <c r="FI151" s="2" t="str">
        <f t="shared" si="1410"/>
        <v/>
      </c>
      <c r="FJ151" s="2" t="str">
        <f t="shared" si="1411"/>
        <v/>
      </c>
      <c r="FK151" s="2" t="str">
        <f t="shared" si="1412"/>
        <v/>
      </c>
      <c r="FL151" s="2" t="str">
        <f t="shared" si="1413"/>
        <v/>
      </c>
      <c r="FM151" s="2" t="str">
        <f t="shared" si="1414"/>
        <v/>
      </c>
      <c r="FN151" s="2" t="str">
        <f t="shared" si="1415"/>
        <v/>
      </c>
      <c r="FQ151" s="2" t="str">
        <f>IF(FU151="","",#REF!)</f>
        <v/>
      </c>
      <c r="FR151" s="2" t="str">
        <f t="shared" si="1416"/>
        <v/>
      </c>
      <c r="FU151" s="2" t="str">
        <f t="shared" si="1417"/>
        <v/>
      </c>
      <c r="FV151" s="2" t="str">
        <f t="shared" si="1418"/>
        <v/>
      </c>
      <c r="FW151" s="2" t="str">
        <f t="shared" si="1419"/>
        <v/>
      </c>
      <c r="FX151" s="2" t="str">
        <f t="shared" si="1420"/>
        <v/>
      </c>
      <c r="FY151" s="2" t="str">
        <f t="shared" si="1421"/>
        <v/>
      </c>
      <c r="FZ151" s="2" t="str">
        <f t="shared" si="1422"/>
        <v/>
      </c>
      <c r="GC151" s="2" t="str">
        <f t="shared" si="1423"/>
        <v/>
      </c>
      <c r="GD151" s="2" t="str">
        <f t="shared" si="1424"/>
        <v/>
      </c>
      <c r="GG151" s="2" t="str">
        <f t="shared" si="1425"/>
        <v/>
      </c>
      <c r="GH151" s="2" t="str">
        <f t="shared" si="1426"/>
        <v/>
      </c>
      <c r="GI151" s="2" t="str">
        <f t="shared" si="1427"/>
        <v/>
      </c>
      <c r="GJ151" s="2" t="str">
        <f t="shared" si="1428"/>
        <v/>
      </c>
      <c r="GK151" s="2" t="str">
        <f t="shared" si="1429"/>
        <v/>
      </c>
      <c r="GL151" s="2" t="str">
        <f t="shared" si="1430"/>
        <v/>
      </c>
      <c r="GO151" s="2" t="str">
        <f t="shared" si="1431"/>
        <v/>
      </c>
      <c r="GP151" s="2" t="str">
        <f t="shared" si="1432"/>
        <v/>
      </c>
      <c r="GS151" s="2" t="str">
        <f t="shared" si="1433"/>
        <v/>
      </c>
      <c r="GT151" s="2" t="str">
        <f t="shared" si="1434"/>
        <v/>
      </c>
      <c r="GU151" s="2" t="str">
        <f t="shared" si="1435"/>
        <v/>
      </c>
      <c r="GV151" s="2" t="str">
        <f t="shared" si="1436"/>
        <v/>
      </c>
      <c r="GW151" s="2" t="str">
        <f t="shared" si="1437"/>
        <v/>
      </c>
      <c r="GX151" s="2" t="str">
        <f t="shared" si="1438"/>
        <v/>
      </c>
      <c r="HA151" s="2" t="str">
        <f t="shared" si="1439"/>
        <v/>
      </c>
      <c r="HB151" s="2" t="str">
        <f t="shared" si="1440"/>
        <v/>
      </c>
      <c r="HE151" s="2" t="str">
        <f t="shared" si="1441"/>
        <v/>
      </c>
      <c r="HF151" s="2" t="str">
        <f t="shared" si="1442"/>
        <v/>
      </c>
      <c r="HG151" s="2" t="str">
        <f t="shared" si="1443"/>
        <v/>
      </c>
      <c r="HH151" s="2" t="str">
        <f t="shared" si="1444"/>
        <v/>
      </c>
      <c r="HI151" s="2" t="str">
        <f t="shared" si="1445"/>
        <v/>
      </c>
      <c r="HJ151" s="2" t="str">
        <f t="shared" si="1446"/>
        <v/>
      </c>
      <c r="HM151" s="2" t="str">
        <f t="shared" si="1447"/>
        <v/>
      </c>
      <c r="HN151" s="2" t="str">
        <f t="shared" si="1448"/>
        <v/>
      </c>
      <c r="HQ151" s="2" t="str">
        <f t="shared" si="1449"/>
        <v/>
      </c>
      <c r="HR151" s="2" t="str">
        <f t="shared" si="1450"/>
        <v/>
      </c>
      <c r="HS151" s="2" t="str">
        <f t="shared" si="1451"/>
        <v/>
      </c>
      <c r="HT151" s="2" t="str">
        <f t="shared" si="1452"/>
        <v/>
      </c>
      <c r="HU151" s="2" t="str">
        <f t="shared" si="1453"/>
        <v/>
      </c>
      <c r="HV151" s="2" t="str">
        <f t="shared" si="1454"/>
        <v/>
      </c>
      <c r="HY151" s="2" t="str">
        <f t="shared" si="1455"/>
        <v/>
      </c>
      <c r="HZ151" s="2" t="str">
        <f t="shared" si="1456"/>
        <v/>
      </c>
      <c r="IC151" s="2" t="str">
        <f t="shared" si="1457"/>
        <v/>
      </c>
      <c r="ID151" s="2" t="str">
        <f t="shared" si="1458"/>
        <v/>
      </c>
      <c r="IE151" s="2" t="str">
        <f t="shared" si="1459"/>
        <v/>
      </c>
      <c r="IF151" s="2" t="str">
        <f t="shared" si="1460"/>
        <v/>
      </c>
      <c r="IG151" s="2" t="str">
        <f t="shared" si="1461"/>
        <v/>
      </c>
      <c r="IH151" s="2" t="str">
        <f t="shared" si="1462"/>
        <v/>
      </c>
      <c r="IK151" s="2" t="str">
        <f t="shared" si="1463"/>
        <v/>
      </c>
      <c r="IL151" s="2" t="str">
        <f t="shared" si="1464"/>
        <v/>
      </c>
      <c r="IO151" s="2" t="str">
        <f t="shared" si="1465"/>
        <v/>
      </c>
      <c r="IP151" s="2" t="str">
        <f t="shared" si="1466"/>
        <v/>
      </c>
      <c r="IQ151" s="2" t="str">
        <f t="shared" si="1467"/>
        <v/>
      </c>
      <c r="IR151" s="2" t="str">
        <f t="shared" si="1468"/>
        <v/>
      </c>
      <c r="IS151" s="2" t="str">
        <f t="shared" si="1469"/>
        <v/>
      </c>
      <c r="IT151" s="2" t="str">
        <f t="shared" si="1470"/>
        <v/>
      </c>
      <c r="IW151" s="2" t="str">
        <f t="shared" si="1471"/>
        <v/>
      </c>
      <c r="IX151" s="2" t="str">
        <f t="shared" si="1472"/>
        <v/>
      </c>
      <c r="JA151" s="2" t="str">
        <f t="shared" si="1473"/>
        <v/>
      </c>
      <c r="JB151" s="2" t="str">
        <f t="shared" si="1474"/>
        <v/>
      </c>
      <c r="JC151" s="2" t="str">
        <f t="shared" si="1475"/>
        <v/>
      </c>
      <c r="JD151" s="2" t="str">
        <f t="shared" si="1476"/>
        <v/>
      </c>
      <c r="JE151" s="2" t="str">
        <f t="shared" si="1477"/>
        <v/>
      </c>
      <c r="JF151" s="2" t="str">
        <f t="shared" si="1478"/>
        <v/>
      </c>
      <c r="JI151" s="2" t="str">
        <f t="shared" si="1479"/>
        <v/>
      </c>
      <c r="JJ151" s="2" t="str">
        <f t="shared" si="1480"/>
        <v/>
      </c>
      <c r="JM151" s="2" t="str">
        <f t="shared" si="1481"/>
        <v/>
      </c>
      <c r="JN151" s="2" t="str">
        <f t="shared" si="1482"/>
        <v/>
      </c>
      <c r="JO151" s="2" t="str">
        <f t="shared" si="1483"/>
        <v/>
      </c>
      <c r="JP151" s="2" t="str">
        <f t="shared" si="1484"/>
        <v/>
      </c>
      <c r="JQ151" s="2" t="str">
        <f t="shared" si="1485"/>
        <v/>
      </c>
      <c r="JR151" s="2" t="str">
        <f t="shared" si="1486"/>
        <v/>
      </c>
      <c r="JU151" s="2" t="str">
        <f t="shared" si="1487"/>
        <v/>
      </c>
      <c r="JV151" s="2" t="str">
        <f t="shared" si="1488"/>
        <v/>
      </c>
      <c r="JY151" s="2" t="str">
        <f t="shared" si="1489"/>
        <v/>
      </c>
      <c r="JZ151" s="2" t="str">
        <f t="shared" si="1490"/>
        <v/>
      </c>
      <c r="KA151" s="2" t="str">
        <f t="shared" si="1491"/>
        <v/>
      </c>
      <c r="KB151" s="2" t="str">
        <f t="shared" si="1492"/>
        <v/>
      </c>
      <c r="KC151" s="2" t="str">
        <f t="shared" si="1493"/>
        <v/>
      </c>
      <c r="KD151" s="2" t="str">
        <f t="shared" si="1494"/>
        <v/>
      </c>
    </row>
  </sheetData>
  <sortState xmlns:xlrd2="http://schemas.microsoft.com/office/spreadsheetml/2017/richdata2" ref="A11:KG96">
    <sortCondition ref="B11:B96"/>
  </sortState>
  <conditionalFormatting sqref="N11:N15 N97:N131 N17:N25 N76:N95 N66:N73 N40:N63 N28:N31 N34:N36 AL75:AL85">
    <cfRule type="containsText" dxfId="60" priority="62" operator="containsText" text="!">
      <formula>NOT(ISERROR(SEARCH("!",N11)))</formula>
    </cfRule>
  </conditionalFormatting>
  <conditionalFormatting sqref="Z11:Z15 Z97:Z131 Z17:Z31 Z34:Z95">
    <cfRule type="containsText" dxfId="59" priority="61" operator="containsText" text="!">
      <formula>NOT(ISERROR(SEARCH("!",Z11)))</formula>
    </cfRule>
  </conditionalFormatting>
  <conditionalFormatting sqref="AL11:AL15 AL97:AL131 AL17:AL26 AL52:AL74 AL87:AL95 AL28:AL50">
    <cfRule type="containsText" dxfId="58" priority="60" operator="containsText" text="!">
      <formula>NOT(ISERROR(SEARCH("!",AL11)))</formula>
    </cfRule>
  </conditionalFormatting>
  <conditionalFormatting sqref="AX11:AX15 AX31:AX43 AX58:AX69 AX71:AX131 AX45:AX56 AX17:AX29">
    <cfRule type="containsText" dxfId="57" priority="59" operator="containsText" text="!">
      <formula>NOT(ISERROR(SEARCH("!",AX11)))</formula>
    </cfRule>
  </conditionalFormatting>
  <conditionalFormatting sqref="BJ11:BJ15 BJ97:BJ131 BJ17:BJ95">
    <cfRule type="containsText" dxfId="56" priority="58" operator="containsText" text="!">
      <formula>NOT(ISERROR(SEARCH("!",BJ11)))</formula>
    </cfRule>
  </conditionalFormatting>
  <conditionalFormatting sqref="BV11:BV15 BV97:BV131 BV17:BV95">
    <cfRule type="containsText" dxfId="55" priority="57" operator="containsText" text="!">
      <formula>NOT(ISERROR(SEARCH("!",BV11)))</formula>
    </cfRule>
  </conditionalFormatting>
  <conditionalFormatting sqref="CH11:CH15 CH97:CH131 CH17:CH95">
    <cfRule type="containsText" dxfId="54" priority="56" operator="containsText" text="!">
      <formula>NOT(ISERROR(SEARCH("!",CH11)))</formula>
    </cfRule>
  </conditionalFormatting>
  <conditionalFormatting sqref="CT11:CT15 CT97:CT131 CT17:CT95">
    <cfRule type="containsText" dxfId="53" priority="55" operator="containsText" text="!">
      <formula>NOT(ISERROR(SEARCH("!",CT11)))</formula>
    </cfRule>
  </conditionalFormatting>
  <conditionalFormatting sqref="DF11:DF15 DF97:DF131 DF17:DF95">
    <cfRule type="containsText" dxfId="52" priority="54" operator="containsText" text="!">
      <formula>NOT(ISERROR(SEARCH("!",DF11)))</formula>
    </cfRule>
  </conditionalFormatting>
  <conditionalFormatting sqref="DR11:DR15 DR97:DR131 DR17:DR95">
    <cfRule type="containsText" dxfId="51" priority="53" operator="containsText" text="!">
      <formula>NOT(ISERROR(SEARCH("!",DR11)))</formula>
    </cfRule>
  </conditionalFormatting>
  <conditionalFormatting sqref="FB11:FB15 FB97:FB131 FB17:FB95">
    <cfRule type="containsText" dxfId="50" priority="52" operator="containsText" text="!">
      <formula>NOT(ISERROR(SEARCH("!",FB11)))</formula>
    </cfRule>
  </conditionalFormatting>
  <conditionalFormatting sqref="FN11:FN15 FN97:FN131 FN17:FN95">
    <cfRule type="containsText" dxfId="49" priority="51" operator="containsText" text="!">
      <formula>NOT(ISERROR(SEARCH("!",FN11)))</formula>
    </cfRule>
  </conditionalFormatting>
  <conditionalFormatting sqref="FZ11:FZ15 FZ97:FZ131 FZ17:FZ95">
    <cfRule type="containsText" dxfId="48" priority="50" operator="containsText" text="!">
      <formula>NOT(ISERROR(SEARCH("!",FZ11)))</formula>
    </cfRule>
  </conditionalFormatting>
  <conditionalFormatting sqref="GL11:GL15 GL97:GL131 GL17:GL95">
    <cfRule type="containsText" dxfId="47" priority="49" operator="containsText" text="!">
      <formula>NOT(ISERROR(SEARCH("!",GL11)))</formula>
    </cfRule>
  </conditionalFormatting>
  <conditionalFormatting sqref="GX11:GX15 GX97:GX131 GX17:GX95">
    <cfRule type="containsText" dxfId="46" priority="48" operator="containsText" text="!">
      <formula>NOT(ISERROR(SEARCH("!",GX11)))</formula>
    </cfRule>
  </conditionalFormatting>
  <conditionalFormatting sqref="HJ11:HJ15 HJ97:HJ131 HJ17:HJ95">
    <cfRule type="containsText" dxfId="45" priority="47" operator="containsText" text="!">
      <formula>NOT(ISERROR(SEARCH("!",HJ11)))</formula>
    </cfRule>
  </conditionalFormatting>
  <conditionalFormatting sqref="HV11:HV15 HV97:HV131 HV17:HV95">
    <cfRule type="containsText" dxfId="44" priority="46" operator="containsText" text="!">
      <formula>NOT(ISERROR(SEARCH("!",HV11)))</formula>
    </cfRule>
  </conditionalFormatting>
  <conditionalFormatting sqref="IH11:IH15 IH97:IH131 IH17:IH95">
    <cfRule type="containsText" dxfId="43" priority="45" operator="containsText" text="!">
      <formula>NOT(ISERROR(SEARCH("!",IH11)))</formula>
    </cfRule>
  </conditionalFormatting>
  <conditionalFormatting sqref="IT11:IT15 IT97:IT131 IT17:IT95">
    <cfRule type="containsText" dxfId="42" priority="44" operator="containsText" text="!">
      <formula>NOT(ISERROR(SEARCH("!",IT11)))</formula>
    </cfRule>
  </conditionalFormatting>
  <conditionalFormatting sqref="JF11:JF15 JF97:JF131 JF17:JF95">
    <cfRule type="containsText" dxfId="41" priority="43" operator="containsText" text="!">
      <formula>NOT(ISERROR(SEARCH("!",JF11)))</formula>
    </cfRule>
  </conditionalFormatting>
  <conditionalFormatting sqref="JR11:JR15 JR97:JR131 JR17:JR95">
    <cfRule type="containsText" dxfId="40" priority="42" operator="containsText" text="!">
      <formula>NOT(ISERROR(SEARCH("!",JR11)))</formula>
    </cfRule>
  </conditionalFormatting>
  <conditionalFormatting sqref="KD11:KD15 KD97:KD131 KD17:KD95">
    <cfRule type="containsText" dxfId="39" priority="41" operator="containsText" text="!">
      <formula>NOT(ISERROR(SEARCH("!",KD11)))</formula>
    </cfRule>
  </conditionalFormatting>
  <conditionalFormatting sqref="ED11:ED15 ED97:ED131 ED17:ED95">
    <cfRule type="containsText" dxfId="38" priority="40" operator="containsText" text="!">
      <formula>NOT(ISERROR(SEARCH("!",ED11)))</formula>
    </cfRule>
  </conditionalFormatting>
  <conditionalFormatting sqref="EP11:EP15 EP97:EP131 EP17:EP95">
    <cfRule type="containsText" dxfId="37" priority="39" operator="containsText" text="!">
      <formula>NOT(ISERROR(SEARCH("!",EP11)))</formula>
    </cfRule>
  </conditionalFormatting>
  <conditionalFormatting sqref="N16">
    <cfRule type="containsText" dxfId="36" priority="38" operator="containsText" text="!">
      <formula>NOT(ISERROR(SEARCH("!",N16)))</formula>
    </cfRule>
  </conditionalFormatting>
  <conditionalFormatting sqref="Z16">
    <cfRule type="containsText" dxfId="35" priority="37" operator="containsText" text="!">
      <formula>NOT(ISERROR(SEARCH("!",Z16)))</formula>
    </cfRule>
  </conditionalFormatting>
  <conditionalFormatting sqref="AL16">
    <cfRule type="containsText" dxfId="34" priority="36" operator="containsText" text="!">
      <formula>NOT(ISERROR(SEARCH("!",AL16)))</formula>
    </cfRule>
  </conditionalFormatting>
  <conditionalFormatting sqref="AX16">
    <cfRule type="containsText" dxfId="33" priority="35" operator="containsText" text="!">
      <formula>NOT(ISERROR(SEARCH("!",AX16)))</formula>
    </cfRule>
  </conditionalFormatting>
  <conditionalFormatting sqref="BJ16">
    <cfRule type="containsText" dxfId="32" priority="34" operator="containsText" text="!">
      <formula>NOT(ISERROR(SEARCH("!",BJ16)))</formula>
    </cfRule>
  </conditionalFormatting>
  <conditionalFormatting sqref="BV16">
    <cfRule type="containsText" dxfId="31" priority="33" operator="containsText" text="!">
      <formula>NOT(ISERROR(SEARCH("!",BV16)))</formula>
    </cfRule>
  </conditionalFormatting>
  <conditionalFormatting sqref="CH16">
    <cfRule type="containsText" dxfId="30" priority="32" operator="containsText" text="!">
      <formula>NOT(ISERROR(SEARCH("!",CH16)))</formula>
    </cfRule>
  </conditionalFormatting>
  <conditionalFormatting sqref="CT16">
    <cfRule type="containsText" dxfId="29" priority="31" operator="containsText" text="!">
      <formula>NOT(ISERROR(SEARCH("!",CT16)))</formula>
    </cfRule>
  </conditionalFormatting>
  <conditionalFormatting sqref="DF16">
    <cfRule type="containsText" dxfId="28" priority="30" operator="containsText" text="!">
      <formula>NOT(ISERROR(SEARCH("!",DF16)))</formula>
    </cfRule>
  </conditionalFormatting>
  <conditionalFormatting sqref="DR16">
    <cfRule type="containsText" dxfId="27" priority="29" operator="containsText" text="!">
      <formula>NOT(ISERROR(SEARCH("!",DR16)))</formula>
    </cfRule>
  </conditionalFormatting>
  <conditionalFormatting sqref="FB16">
    <cfRule type="containsText" dxfId="26" priority="28" operator="containsText" text="!">
      <formula>NOT(ISERROR(SEARCH("!",FB16)))</formula>
    </cfRule>
  </conditionalFormatting>
  <conditionalFormatting sqref="FN16">
    <cfRule type="containsText" dxfId="25" priority="27" operator="containsText" text="!">
      <formula>NOT(ISERROR(SEARCH("!",FN16)))</formula>
    </cfRule>
  </conditionalFormatting>
  <conditionalFormatting sqref="FZ16">
    <cfRule type="containsText" dxfId="24" priority="26" operator="containsText" text="!">
      <formula>NOT(ISERROR(SEARCH("!",FZ16)))</formula>
    </cfRule>
  </conditionalFormatting>
  <conditionalFormatting sqref="GL16">
    <cfRule type="containsText" dxfId="23" priority="25" operator="containsText" text="!">
      <formula>NOT(ISERROR(SEARCH("!",GL16)))</formula>
    </cfRule>
  </conditionalFormatting>
  <conditionalFormatting sqref="GX16">
    <cfRule type="containsText" dxfId="22" priority="24" operator="containsText" text="!">
      <formula>NOT(ISERROR(SEARCH("!",GX16)))</formula>
    </cfRule>
  </conditionalFormatting>
  <conditionalFormatting sqref="HJ16">
    <cfRule type="containsText" dxfId="21" priority="23" operator="containsText" text="!">
      <formula>NOT(ISERROR(SEARCH("!",HJ16)))</formula>
    </cfRule>
  </conditionalFormatting>
  <conditionalFormatting sqref="HV16">
    <cfRule type="containsText" dxfId="20" priority="22" operator="containsText" text="!">
      <formula>NOT(ISERROR(SEARCH("!",HV16)))</formula>
    </cfRule>
  </conditionalFormatting>
  <conditionalFormatting sqref="IH16">
    <cfRule type="containsText" dxfId="19" priority="21" operator="containsText" text="!">
      <formula>NOT(ISERROR(SEARCH("!",IH16)))</formula>
    </cfRule>
  </conditionalFormatting>
  <conditionalFormatting sqref="IT16">
    <cfRule type="containsText" dxfId="18" priority="20" operator="containsText" text="!">
      <formula>NOT(ISERROR(SEARCH("!",IT16)))</formula>
    </cfRule>
  </conditionalFormatting>
  <conditionalFormatting sqref="JF16">
    <cfRule type="containsText" dxfId="17" priority="19" operator="containsText" text="!">
      <formula>NOT(ISERROR(SEARCH("!",JF16)))</formula>
    </cfRule>
  </conditionalFormatting>
  <conditionalFormatting sqref="JR16">
    <cfRule type="containsText" dxfId="16" priority="18" operator="containsText" text="!">
      <formula>NOT(ISERROR(SEARCH("!",JR16)))</formula>
    </cfRule>
  </conditionalFormatting>
  <conditionalFormatting sqref="KD16">
    <cfRule type="containsText" dxfId="15" priority="17" operator="containsText" text="!">
      <formula>NOT(ISERROR(SEARCH("!",KD16)))</formula>
    </cfRule>
  </conditionalFormatting>
  <conditionalFormatting sqref="ED16">
    <cfRule type="containsText" dxfId="14" priority="16" operator="containsText" text="!">
      <formula>NOT(ISERROR(SEARCH("!",ED16)))</formula>
    </cfRule>
  </conditionalFormatting>
  <conditionalFormatting sqref="EP16">
    <cfRule type="containsText" dxfId="13" priority="15" operator="containsText" text="!">
      <formula>NOT(ISERROR(SEARCH("!",EP16)))</formula>
    </cfRule>
  </conditionalFormatting>
  <conditionalFormatting sqref="N74:N75">
    <cfRule type="containsText" dxfId="12" priority="14" operator="containsText" text="!">
      <formula>NOT(ISERROR(SEARCH("!",N74)))</formula>
    </cfRule>
  </conditionalFormatting>
  <conditionalFormatting sqref="N64:N65">
    <cfRule type="containsText" dxfId="11" priority="13" operator="containsText" text="!">
      <formula>NOT(ISERROR(SEARCH("!",N64)))</formula>
    </cfRule>
  </conditionalFormatting>
  <conditionalFormatting sqref="N37:N39">
    <cfRule type="containsText" dxfId="10" priority="12" operator="containsText" text="!">
      <formula>NOT(ISERROR(SEARCH("!",N37)))</formula>
    </cfRule>
  </conditionalFormatting>
  <conditionalFormatting sqref="N26:N27">
    <cfRule type="containsText" dxfId="9" priority="11" operator="containsText" text="!">
      <formula>NOT(ISERROR(SEARCH("!",N26)))</formula>
    </cfRule>
  </conditionalFormatting>
  <conditionalFormatting sqref="N32:N33">
    <cfRule type="containsText" dxfId="8" priority="10" operator="containsText" text="!">
      <formula>NOT(ISERROR(SEARCH("!",N32)))</formula>
    </cfRule>
  </conditionalFormatting>
  <conditionalFormatting sqref="Z32:Z33">
    <cfRule type="containsText" dxfId="7" priority="9" operator="containsText" text="!">
      <formula>NOT(ISERROR(SEARCH("!",Z32)))</formula>
    </cfRule>
  </conditionalFormatting>
  <conditionalFormatting sqref="AL51">
    <cfRule type="containsText" dxfId="6" priority="8" operator="containsText" text="!">
      <formula>NOT(ISERROR(SEARCH("!",AL51)))</formula>
    </cfRule>
  </conditionalFormatting>
  <conditionalFormatting sqref="AL86">
    <cfRule type="containsText" dxfId="5" priority="7" operator="containsText" text="!">
      <formula>NOT(ISERROR(SEARCH("!",AL86)))</formula>
    </cfRule>
  </conditionalFormatting>
  <conditionalFormatting sqref="AL27">
    <cfRule type="containsText" dxfId="4" priority="6" operator="containsText" text="!">
      <formula>NOT(ISERROR(SEARCH("!",AL27)))</formula>
    </cfRule>
  </conditionalFormatting>
  <conditionalFormatting sqref="AX30">
    <cfRule type="containsText" dxfId="3" priority="5" operator="containsText" text="!">
      <formula>NOT(ISERROR(SEARCH("!",AX30)))</formula>
    </cfRule>
  </conditionalFormatting>
  <conditionalFormatting sqref="AX57">
    <cfRule type="containsText" dxfId="2" priority="3" operator="containsText" text="!">
      <formula>NOT(ISERROR(SEARCH("!",AX57)))</formula>
    </cfRule>
  </conditionalFormatting>
  <conditionalFormatting sqref="AX70">
    <cfRule type="containsText" dxfId="1" priority="2" operator="containsText" text="!">
      <formula>NOT(ISERROR(SEARCH("!",AX70)))</formula>
    </cfRule>
  </conditionalFormatting>
  <conditionalFormatting sqref="AX44">
    <cfRule type="containsText" dxfId="0" priority="1" operator="containsText" text="!">
      <formula>NOT(ISERROR(SEARCH("!",AX44)))</formula>
    </cfRule>
  </conditionalFormatting>
  <hyperlinks>
    <hyperlink ref="E9" r:id="rId1" xr:uid="{00000000-0004-0000-0300-000000000000}"/>
    <hyperlink ref="Q9" r:id="rId2" xr:uid="{00000000-0004-0000-0300-000001000000}"/>
  </hyperlinks>
  <pageMargins left="0.75" right="0.75" top="1" bottom="1" header="0.5" footer="0.5"/>
  <pageSetup orientation="portrait" horizontalDpi="4294967292" verticalDpi="4294967292" r:id="rId3"/>
  <headerFooter alignWithMargins="0"/>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300-000000000000}">
          <x14:formula1>
            <xm:f>info_parties!$A$1:$A$89</xm:f>
          </x14:formula1>
          <xm:sqref>JD11:JD131 KB11:KB151 IR11:IR151 IF11:IF151 HT11:HT151 HH11:HH151 GV11:GV151 GJ11:GJ151 FX11:FX151 FL11:FL151 EZ11:EZ151 EN11:EN151 EB11:EB151 DP11:DP151 DD11:DD151 CR11:CR151 CF11:CF151 BT11:BT151 AV11:AV151 AJ11:AJ151 X11:X151 L11:L151 JP11:JP151 BH11:BH151</xm:sqref>
        </x14:dataValidation>
        <x14:dataValidation type="list" allowBlank="1" showInputMessage="1" showErrorMessage="1" xr:uid="{00000000-0002-0000-0300-000001000000}">
          <x14:formula1>
            <xm:f>info_parties!$A$1:$A$88</xm:f>
          </x14:formula1>
          <xm:sqref>JD132:JD151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0"/>
  <sheetViews>
    <sheetView zoomScaleNormal="100" workbookViewId="0">
      <pane xSplit="2" ySplit="10" topLeftCell="DB11"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17.453125" style="2" bestFit="1" customWidth="1"/>
    <col min="7" max="10" width="5.6328125" style="2"/>
    <col min="11" max="22" width="0.6328125" style="2" customWidth="1"/>
    <col min="23" max="23" width="11.453125" style="2" customWidth="1"/>
    <col min="24" max="24" width="5.6328125" style="2"/>
    <col min="25" max="25" width="11.453125" style="2" customWidth="1"/>
    <col min="26" max="30" width="5.6328125" style="2"/>
    <col min="31" max="42" width="0.54296875" style="2" customWidth="1"/>
    <col min="43" max="43" width="11.453125" style="2" customWidth="1"/>
    <col min="44" max="44" width="5.6328125" style="2"/>
    <col min="45" max="45" width="11.453125" style="2" customWidth="1"/>
    <col min="46" max="46" width="6.36328125" style="2" bestFit="1" customWidth="1"/>
    <col min="47" max="50" width="5.6328125" style="2"/>
    <col min="51" max="62" width="0.453125" style="2" customWidth="1"/>
    <col min="63" max="63" width="11.453125" style="2" customWidth="1"/>
    <col min="64" max="64" width="5.6328125" style="2"/>
    <col min="65" max="65" width="11.453125" style="2" customWidth="1"/>
    <col min="66" max="67" width="6" style="2" bestFit="1" customWidth="1"/>
    <col min="68" max="70" width="5.6328125" style="2"/>
    <col min="71" max="82" width="0.54296875" style="2" customWidth="1"/>
    <col min="83" max="83" width="11.453125" style="2" customWidth="1"/>
    <col min="84" max="84" width="5.6328125" style="2"/>
    <col min="85" max="85" width="11.453125" style="2" customWidth="1"/>
    <col min="86" max="88" width="5.6328125" style="2"/>
    <col min="89" max="89" width="6" style="2" bestFit="1" customWidth="1"/>
    <col min="90" max="90" width="5.6328125" style="2"/>
    <col min="91" max="102" width="0.90625" style="2" customWidth="1"/>
    <col min="103" max="103" width="11.453125" style="2" customWidth="1"/>
    <col min="104" max="104" width="5.6328125" style="2"/>
    <col min="105" max="105" width="11.453125" style="2" customWidth="1"/>
    <col min="106" max="106" width="6.90625" style="2" bestFit="1" customWidth="1"/>
    <col min="107" max="110" width="5.6328125" style="2"/>
    <col min="111" max="122" width="1" style="2" customWidth="1"/>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3" customFormat="1" ht="13.5" customHeight="1" x14ac:dyDescent="0.25">
      <c r="A1" s="8" t="s">
        <v>19</v>
      </c>
      <c r="B1" s="8"/>
      <c r="C1" s="9">
        <v>33933</v>
      </c>
      <c r="D1" s="10"/>
      <c r="E1" s="10"/>
      <c r="F1" s="10"/>
      <c r="G1" s="10"/>
      <c r="H1" s="10"/>
      <c r="I1" s="10"/>
      <c r="J1" s="10"/>
      <c r="K1" s="11"/>
      <c r="L1" s="10"/>
      <c r="M1" s="10"/>
      <c r="N1" s="10"/>
      <c r="O1" s="10"/>
      <c r="P1" s="12"/>
      <c r="Q1" s="10"/>
      <c r="R1" s="10"/>
      <c r="S1" s="10"/>
      <c r="T1" s="10"/>
      <c r="U1" s="10"/>
      <c r="V1" s="10"/>
      <c r="W1" s="9">
        <v>35587</v>
      </c>
      <c r="X1" s="10"/>
      <c r="Y1" s="10"/>
      <c r="Z1" s="10"/>
      <c r="AA1" s="10"/>
      <c r="AB1" s="10"/>
      <c r="AC1" s="10"/>
      <c r="AD1" s="10"/>
      <c r="AE1" s="11"/>
      <c r="AF1" s="10"/>
      <c r="AG1" s="10"/>
      <c r="AH1" s="10"/>
      <c r="AI1" s="10"/>
      <c r="AJ1" s="12"/>
      <c r="AK1" s="10"/>
      <c r="AL1" s="10"/>
      <c r="AM1" s="10"/>
      <c r="AN1" s="10"/>
      <c r="AO1" s="10" t="s">
        <v>118</v>
      </c>
      <c r="AP1" s="10"/>
      <c r="AQ1" s="9">
        <v>37393</v>
      </c>
      <c r="AR1" s="10"/>
      <c r="AS1" s="10"/>
      <c r="AT1" s="10"/>
      <c r="AU1" s="10"/>
      <c r="AV1" s="10"/>
      <c r="AW1" s="10"/>
      <c r="AX1" s="10"/>
      <c r="AY1" s="11"/>
      <c r="AZ1" s="10"/>
      <c r="BA1" s="10"/>
      <c r="BB1" s="10"/>
      <c r="BC1" s="10"/>
      <c r="BD1" s="12"/>
      <c r="BE1" s="10"/>
      <c r="BF1" s="10"/>
      <c r="BG1" s="10"/>
      <c r="BH1" s="10"/>
      <c r="BI1" s="10" t="s">
        <v>118</v>
      </c>
      <c r="BJ1" s="10"/>
      <c r="BK1" s="9">
        <v>39226</v>
      </c>
      <c r="BL1" s="10"/>
      <c r="BM1" s="10"/>
      <c r="BN1" s="10"/>
      <c r="BO1" s="10"/>
      <c r="BP1" s="10"/>
      <c r="BQ1" s="10"/>
      <c r="BR1" s="10"/>
      <c r="BS1" s="11"/>
      <c r="BT1" s="10"/>
      <c r="BU1" s="10"/>
      <c r="BV1" s="10"/>
      <c r="BW1" s="10"/>
      <c r="BX1" s="12"/>
      <c r="BY1" s="10"/>
      <c r="BZ1" s="10"/>
      <c r="CA1" s="10"/>
      <c r="CB1" s="10"/>
      <c r="CC1" s="10" t="s">
        <v>118</v>
      </c>
      <c r="CD1" s="10"/>
      <c r="CE1" s="9">
        <v>40599</v>
      </c>
      <c r="CF1" s="10"/>
      <c r="CG1" s="10"/>
      <c r="CH1" s="10"/>
      <c r="CI1" s="10"/>
      <c r="CJ1" s="10"/>
      <c r="CK1" s="10"/>
      <c r="CL1" s="10"/>
      <c r="CM1" s="11"/>
      <c r="CN1" s="10"/>
      <c r="CO1" s="10"/>
      <c r="CP1" s="10"/>
      <c r="CQ1" s="10"/>
      <c r="CR1" s="12"/>
      <c r="CS1" s="10"/>
      <c r="CT1" s="10"/>
      <c r="CU1" s="10"/>
      <c r="CV1" s="10"/>
      <c r="CW1" s="10" t="s">
        <v>118</v>
      </c>
      <c r="CX1" s="10"/>
      <c r="CY1" s="9">
        <v>42426</v>
      </c>
      <c r="CZ1" s="10"/>
      <c r="DA1" s="10"/>
      <c r="DB1" s="10"/>
      <c r="DC1" s="10"/>
      <c r="DD1" s="10"/>
      <c r="DE1" s="10"/>
      <c r="DF1" s="10"/>
      <c r="DG1" s="11"/>
      <c r="DH1" s="10"/>
      <c r="DI1" s="10"/>
      <c r="DJ1" s="10"/>
      <c r="DK1" s="10"/>
      <c r="DL1" s="12"/>
      <c r="DM1" s="10"/>
      <c r="DN1" s="10"/>
      <c r="DO1" s="10"/>
      <c r="DP1" s="10"/>
      <c r="DQ1" s="10"/>
      <c r="DR1" s="10"/>
      <c r="DS1" s="9">
        <v>43869</v>
      </c>
      <c r="DT1" s="10"/>
      <c r="DU1" s="10"/>
      <c r="DV1" s="10"/>
      <c r="DW1" s="10"/>
      <c r="DX1" s="10"/>
      <c r="DY1" s="10"/>
      <c r="DZ1" s="10"/>
      <c r="EA1" s="11"/>
      <c r="EB1" s="10"/>
      <c r="EC1" s="10"/>
      <c r="ED1" s="10"/>
      <c r="EE1" s="10"/>
      <c r="EF1" s="12"/>
      <c r="EG1" s="10"/>
      <c r="EH1" s="10"/>
      <c r="EI1" s="10"/>
      <c r="EJ1" s="10"/>
      <c r="EK1" s="10"/>
      <c r="EL1" s="10"/>
      <c r="EM1" s="9"/>
      <c r="EN1" s="10"/>
      <c r="EO1" s="10"/>
      <c r="EP1" s="10"/>
      <c r="EQ1" s="10"/>
      <c r="ER1" s="10"/>
      <c r="ES1" s="10"/>
      <c r="ET1" s="10"/>
      <c r="EU1" s="11"/>
      <c r="EV1" s="10"/>
      <c r="EW1" s="10"/>
      <c r="EX1" s="10"/>
      <c r="EY1" s="10"/>
      <c r="EZ1" s="12"/>
      <c r="FA1" s="10"/>
      <c r="FB1" s="10"/>
      <c r="FC1" s="10"/>
      <c r="FD1" s="10"/>
      <c r="FE1" s="10"/>
      <c r="FF1" s="10"/>
      <c r="FG1" s="9"/>
      <c r="FH1" s="10"/>
      <c r="FI1" s="10"/>
      <c r="FJ1" s="10"/>
      <c r="FK1" s="10"/>
      <c r="FL1" s="10"/>
      <c r="FM1" s="10"/>
      <c r="FN1" s="10"/>
      <c r="FO1" s="11"/>
      <c r="FP1" s="10"/>
      <c r="FQ1" s="10"/>
      <c r="FR1" s="10"/>
      <c r="FS1" s="10"/>
      <c r="FT1" s="12"/>
      <c r="FU1" s="10"/>
      <c r="FV1" s="10"/>
      <c r="FW1" s="10"/>
      <c r="FX1" s="10"/>
      <c r="FY1" s="10"/>
      <c r="FZ1" s="10"/>
      <c r="GA1" s="9"/>
      <c r="GB1" s="10"/>
      <c r="GC1" s="10"/>
      <c r="GD1" s="10"/>
      <c r="GE1" s="10"/>
      <c r="GF1" s="10"/>
      <c r="GG1" s="10"/>
      <c r="GH1" s="10"/>
      <c r="GI1" s="11"/>
      <c r="GJ1" s="10"/>
      <c r="GK1" s="10"/>
      <c r="GL1" s="10"/>
      <c r="GM1" s="10"/>
      <c r="GN1" s="12"/>
      <c r="GO1" s="10"/>
      <c r="GP1" s="10"/>
      <c r="GQ1" s="10"/>
      <c r="GR1" s="10"/>
      <c r="GS1" s="10"/>
      <c r="GT1" s="10"/>
      <c r="GU1" s="9"/>
      <c r="GV1" s="10"/>
      <c r="GW1" s="10"/>
      <c r="GX1" s="10"/>
      <c r="GY1" s="10"/>
      <c r="GZ1" s="10"/>
      <c r="HA1" s="10"/>
      <c r="HB1" s="10"/>
      <c r="HC1" s="11"/>
      <c r="HD1" s="10"/>
      <c r="HE1" s="10"/>
      <c r="HF1" s="10"/>
      <c r="HG1" s="10"/>
      <c r="HH1" s="12"/>
      <c r="HI1" s="10"/>
      <c r="HJ1" s="10"/>
      <c r="HK1" s="10"/>
      <c r="HL1" s="10"/>
      <c r="HM1" s="10"/>
      <c r="HN1" s="10"/>
      <c r="HO1" s="9"/>
      <c r="HP1" s="10"/>
      <c r="HQ1" s="10"/>
      <c r="HR1" s="10"/>
      <c r="HS1" s="10"/>
      <c r="HT1" s="10"/>
      <c r="HU1" s="10"/>
      <c r="HV1" s="10"/>
      <c r="HW1" s="11"/>
      <c r="HX1" s="10"/>
      <c r="HY1" s="10"/>
      <c r="HZ1" s="10"/>
      <c r="IA1" s="10"/>
      <c r="IB1" s="12"/>
      <c r="IC1" s="10"/>
      <c r="ID1" s="10"/>
      <c r="IE1" s="10"/>
      <c r="IF1" s="10"/>
      <c r="IG1" s="10"/>
      <c r="IH1" s="10"/>
      <c r="II1" s="9"/>
      <c r="IJ1" s="10"/>
      <c r="IK1" s="10"/>
      <c r="IL1" s="10"/>
      <c r="IM1" s="10"/>
      <c r="IN1" s="10"/>
      <c r="IO1" s="10"/>
      <c r="IP1" s="10"/>
      <c r="IQ1" s="11"/>
      <c r="IR1" s="10"/>
      <c r="IS1" s="10"/>
      <c r="IT1" s="10"/>
      <c r="IU1" s="10"/>
      <c r="IV1" s="12"/>
      <c r="IW1" s="10"/>
      <c r="IX1" s="10"/>
      <c r="IY1" s="10"/>
      <c r="IZ1" s="10"/>
      <c r="JA1" s="10"/>
      <c r="JB1" s="10"/>
    </row>
    <row r="2" spans="1:262" s="13" customFormat="1" ht="13.5" customHeight="1" x14ac:dyDescent="0.25">
      <c r="A2" s="8" t="s">
        <v>129</v>
      </c>
      <c r="B2" s="8"/>
      <c r="C2" s="9">
        <v>33933</v>
      </c>
      <c r="D2" s="10"/>
      <c r="E2" s="10"/>
      <c r="F2" s="10"/>
      <c r="G2" s="10"/>
      <c r="H2" s="10"/>
      <c r="I2" s="10"/>
      <c r="J2" s="10"/>
      <c r="K2" s="11"/>
      <c r="L2" s="10"/>
      <c r="M2" s="10"/>
      <c r="N2" s="10"/>
      <c r="O2" s="10"/>
      <c r="P2" s="12"/>
      <c r="Q2" s="10"/>
      <c r="R2" s="10"/>
      <c r="S2" s="10"/>
      <c r="T2" s="10"/>
      <c r="U2" s="10"/>
      <c r="V2" s="10"/>
      <c r="W2" s="9">
        <v>35587</v>
      </c>
      <c r="X2" s="10"/>
      <c r="Y2" s="10"/>
      <c r="Z2" s="10"/>
      <c r="AA2" s="10"/>
      <c r="AB2" s="10"/>
      <c r="AC2" s="10"/>
      <c r="AD2" s="10"/>
      <c r="AE2" s="11"/>
      <c r="AF2" s="10"/>
      <c r="AG2" s="10"/>
      <c r="AH2" s="10"/>
      <c r="AI2" s="10"/>
      <c r="AJ2" s="12"/>
      <c r="AK2" s="10"/>
      <c r="AL2" s="10"/>
      <c r="AM2" s="10"/>
      <c r="AN2" s="10"/>
      <c r="AO2" s="10"/>
      <c r="AP2" s="10"/>
      <c r="AQ2" s="9">
        <v>37393</v>
      </c>
      <c r="AR2" s="10"/>
      <c r="AS2" s="10"/>
      <c r="AT2" s="10"/>
      <c r="AU2" s="10"/>
      <c r="AV2" s="10"/>
      <c r="AW2" s="10"/>
      <c r="AX2" s="10"/>
      <c r="AY2" s="11"/>
      <c r="AZ2" s="10"/>
      <c r="BA2" s="10"/>
      <c r="BB2" s="10"/>
      <c r="BC2" s="10"/>
      <c r="BD2" s="12"/>
      <c r="BE2" s="10"/>
      <c r="BF2" s="10"/>
      <c r="BG2" s="10"/>
      <c r="BH2" s="10"/>
      <c r="BI2" s="10"/>
      <c r="BJ2" s="10"/>
      <c r="BK2" s="9">
        <v>39226</v>
      </c>
      <c r="BL2" s="10"/>
      <c r="BM2" s="10"/>
      <c r="BN2" s="10"/>
      <c r="BO2" s="10"/>
      <c r="BP2" s="10"/>
      <c r="BQ2" s="10"/>
      <c r="BR2" s="10"/>
      <c r="BS2" s="11"/>
      <c r="BT2" s="10"/>
      <c r="BU2" s="10"/>
      <c r="BV2" s="10"/>
      <c r="BW2" s="10"/>
      <c r="BX2" s="12"/>
      <c r="BY2" s="10"/>
      <c r="BZ2" s="10"/>
      <c r="CA2" s="10"/>
      <c r="CB2" s="10"/>
      <c r="CC2" s="10"/>
      <c r="CD2" s="10"/>
      <c r="CE2" s="9">
        <v>40599</v>
      </c>
      <c r="CF2" s="10"/>
      <c r="CG2" s="10"/>
      <c r="CH2" s="10"/>
      <c r="CI2" s="10"/>
      <c r="CJ2" s="10"/>
      <c r="CK2" s="10"/>
      <c r="CL2" s="10"/>
      <c r="CM2" s="11"/>
      <c r="CN2" s="10"/>
      <c r="CO2" s="10"/>
      <c r="CP2" s="10"/>
      <c r="CQ2" s="10"/>
      <c r="CR2" s="12"/>
      <c r="CS2" s="10"/>
      <c r="CT2" s="10"/>
      <c r="CU2" s="10"/>
      <c r="CV2" s="10"/>
      <c r="CW2" s="10"/>
      <c r="CX2" s="10"/>
      <c r="CY2" s="9">
        <v>42426</v>
      </c>
      <c r="CZ2" s="10"/>
      <c r="DA2" s="10"/>
      <c r="DB2" s="10"/>
      <c r="DC2" s="10"/>
      <c r="DD2" s="10"/>
      <c r="DE2" s="10"/>
      <c r="DF2" s="10"/>
      <c r="DG2" s="11"/>
      <c r="DH2" s="10"/>
      <c r="DI2" s="10"/>
      <c r="DJ2" s="10"/>
      <c r="DK2" s="10"/>
      <c r="DL2" s="12"/>
      <c r="DM2" s="10"/>
      <c r="DN2" s="10"/>
      <c r="DO2" s="10"/>
      <c r="DP2" s="10"/>
      <c r="DQ2" s="10"/>
      <c r="DR2" s="10"/>
      <c r="DS2" s="9">
        <v>43869</v>
      </c>
      <c r="DT2" s="10"/>
      <c r="DU2" s="10"/>
      <c r="DV2" s="10"/>
      <c r="DW2" s="10"/>
      <c r="DX2" s="10"/>
      <c r="DY2" s="10"/>
      <c r="DZ2" s="10"/>
      <c r="EA2" s="11"/>
      <c r="EB2" s="10"/>
      <c r="EC2" s="10"/>
      <c r="ED2" s="10"/>
      <c r="EE2" s="10"/>
      <c r="EF2" s="12"/>
      <c r="EG2" s="10"/>
      <c r="EH2" s="10"/>
      <c r="EI2" s="10"/>
      <c r="EJ2" s="10"/>
      <c r="EK2" s="10"/>
      <c r="EL2" s="10"/>
      <c r="EM2" s="9"/>
      <c r="EN2" s="10"/>
      <c r="EO2" s="10"/>
      <c r="EP2" s="10"/>
      <c r="EQ2" s="10"/>
      <c r="ER2" s="10"/>
      <c r="ES2" s="10"/>
      <c r="ET2" s="10"/>
      <c r="EU2" s="11"/>
      <c r="EV2" s="10"/>
      <c r="EW2" s="10"/>
      <c r="EX2" s="10"/>
      <c r="EY2" s="10"/>
      <c r="EZ2" s="12"/>
      <c r="FA2" s="10"/>
      <c r="FB2" s="10"/>
      <c r="FC2" s="10"/>
      <c r="FD2" s="10"/>
      <c r="FE2" s="10"/>
      <c r="FF2" s="10"/>
      <c r="FG2" s="9"/>
      <c r="FH2" s="10"/>
      <c r="FI2" s="10"/>
      <c r="FJ2" s="10"/>
      <c r="FK2" s="10"/>
      <c r="FL2" s="10"/>
      <c r="FM2" s="10"/>
      <c r="FN2" s="10"/>
      <c r="FO2" s="11"/>
      <c r="FP2" s="10"/>
      <c r="FQ2" s="10"/>
      <c r="FR2" s="10"/>
      <c r="FS2" s="10"/>
      <c r="FT2" s="12"/>
      <c r="FU2" s="10"/>
      <c r="FV2" s="10"/>
      <c r="FW2" s="10"/>
      <c r="FX2" s="10"/>
      <c r="FY2" s="10"/>
      <c r="FZ2" s="10"/>
      <c r="GA2" s="9"/>
      <c r="GB2" s="10"/>
      <c r="GC2" s="10"/>
      <c r="GD2" s="10"/>
      <c r="GE2" s="10"/>
      <c r="GF2" s="10"/>
      <c r="GG2" s="10"/>
      <c r="GH2" s="10"/>
      <c r="GI2" s="11"/>
      <c r="GJ2" s="10"/>
      <c r="GK2" s="10"/>
      <c r="GL2" s="10"/>
      <c r="GM2" s="10"/>
      <c r="GN2" s="12"/>
      <c r="GO2" s="10"/>
      <c r="GP2" s="10"/>
      <c r="GQ2" s="10"/>
      <c r="GR2" s="10"/>
      <c r="GS2" s="10"/>
      <c r="GT2" s="10"/>
      <c r="GU2" s="9"/>
      <c r="GV2" s="10"/>
      <c r="GW2" s="10"/>
      <c r="GX2" s="10"/>
      <c r="GY2" s="10"/>
      <c r="GZ2" s="10"/>
      <c r="HA2" s="10"/>
      <c r="HB2" s="10"/>
      <c r="HC2" s="11"/>
      <c r="HD2" s="10"/>
      <c r="HE2" s="10"/>
      <c r="HF2" s="10"/>
      <c r="HG2" s="10"/>
      <c r="HH2" s="12"/>
      <c r="HI2" s="10"/>
      <c r="HJ2" s="10"/>
      <c r="HK2" s="10"/>
      <c r="HL2" s="10"/>
      <c r="HM2" s="10"/>
      <c r="HN2" s="10"/>
      <c r="HO2" s="9"/>
      <c r="HP2" s="10"/>
      <c r="HQ2" s="10"/>
      <c r="HR2" s="10"/>
      <c r="HS2" s="10"/>
      <c r="HT2" s="10"/>
      <c r="HU2" s="10"/>
      <c r="HV2" s="10"/>
      <c r="HW2" s="11"/>
      <c r="HX2" s="10"/>
      <c r="HY2" s="10"/>
      <c r="HZ2" s="10"/>
      <c r="IA2" s="10"/>
      <c r="IB2" s="12"/>
      <c r="IC2" s="10"/>
      <c r="ID2" s="10"/>
      <c r="IE2" s="10"/>
      <c r="IF2" s="10"/>
      <c r="IG2" s="10"/>
      <c r="IH2" s="10"/>
      <c r="II2" s="9"/>
      <c r="IJ2" s="10"/>
      <c r="IK2" s="10"/>
      <c r="IL2" s="10"/>
      <c r="IM2" s="10"/>
      <c r="IN2" s="10"/>
      <c r="IO2" s="10"/>
      <c r="IP2" s="10"/>
      <c r="IQ2" s="11"/>
      <c r="IR2" s="10"/>
      <c r="IS2" s="10"/>
      <c r="IT2" s="10"/>
      <c r="IU2" s="10"/>
      <c r="IV2" s="12"/>
      <c r="IW2" s="10"/>
      <c r="IX2" s="10"/>
      <c r="IY2" s="10"/>
      <c r="IZ2" s="10"/>
      <c r="JA2" s="10"/>
      <c r="JB2" s="10"/>
    </row>
    <row r="3" spans="1:262" ht="13.5" customHeight="1" x14ac:dyDescent="0.25">
      <c r="A3" s="14" t="s">
        <v>21</v>
      </c>
      <c r="B3" s="14"/>
      <c r="C3" s="15">
        <v>166</v>
      </c>
      <c r="D3" s="16"/>
      <c r="E3" s="16"/>
      <c r="F3" s="16"/>
      <c r="G3" s="16"/>
      <c r="H3" s="16"/>
      <c r="I3" s="16"/>
      <c r="J3" s="16"/>
      <c r="K3" s="17"/>
      <c r="L3" s="16"/>
      <c r="M3" s="16"/>
      <c r="N3" s="16"/>
      <c r="O3" s="16"/>
      <c r="P3" s="18"/>
      <c r="Q3" s="16"/>
      <c r="R3" s="16"/>
      <c r="S3" s="16"/>
      <c r="T3" s="16"/>
      <c r="U3" s="16"/>
      <c r="V3" s="16"/>
      <c r="W3" s="15">
        <v>166</v>
      </c>
      <c r="X3" s="16"/>
      <c r="Y3" s="16"/>
      <c r="Z3" s="16"/>
      <c r="AA3" s="16"/>
      <c r="AB3" s="16"/>
      <c r="AC3" s="16"/>
      <c r="AD3" s="16"/>
      <c r="AE3" s="17"/>
      <c r="AF3" s="16"/>
      <c r="AG3" s="16"/>
      <c r="AH3" s="16"/>
      <c r="AI3" s="16"/>
      <c r="AJ3" s="18"/>
      <c r="AK3" s="16"/>
      <c r="AL3" s="16"/>
      <c r="AM3" s="16"/>
      <c r="AN3" s="16"/>
      <c r="AO3" s="16"/>
      <c r="AP3" s="16"/>
      <c r="AQ3" s="15">
        <v>166</v>
      </c>
      <c r="AR3" s="16"/>
      <c r="AS3" s="16"/>
      <c r="AT3" s="16"/>
      <c r="AU3" s="16"/>
      <c r="AV3" s="16"/>
      <c r="AW3" s="16"/>
      <c r="AX3" s="16"/>
      <c r="AY3" s="17"/>
      <c r="AZ3" s="16"/>
      <c r="BA3" s="16"/>
      <c r="BB3" s="16"/>
      <c r="BC3" s="16"/>
      <c r="BD3" s="18"/>
      <c r="BE3" s="16"/>
      <c r="BF3" s="16"/>
      <c r="BG3" s="16"/>
      <c r="BH3" s="16"/>
      <c r="BI3" s="16"/>
      <c r="BJ3" s="16"/>
      <c r="BK3" s="15">
        <v>166</v>
      </c>
      <c r="BL3" s="16"/>
      <c r="BM3" s="16"/>
      <c r="BN3" s="16"/>
      <c r="BO3" s="16"/>
      <c r="BP3" s="16"/>
      <c r="BQ3" s="16"/>
      <c r="BR3" s="16"/>
      <c r="BS3" s="17"/>
      <c r="BT3" s="16"/>
      <c r="BU3" s="16"/>
      <c r="BV3" s="16"/>
      <c r="BW3" s="16"/>
      <c r="BX3" s="18"/>
      <c r="BY3" s="16"/>
      <c r="BZ3" s="16"/>
      <c r="CA3" s="16"/>
      <c r="CB3" s="16"/>
      <c r="CC3" s="16"/>
      <c r="CD3" s="16"/>
      <c r="CE3" s="15">
        <v>166</v>
      </c>
      <c r="CF3" s="16"/>
      <c r="CG3" s="16"/>
      <c r="CH3" s="16"/>
      <c r="CI3" s="16"/>
      <c r="CJ3" s="16"/>
      <c r="CK3" s="16"/>
      <c r="CL3" s="16"/>
      <c r="CM3" s="17"/>
      <c r="CN3" s="16"/>
      <c r="CO3" s="16"/>
      <c r="CP3" s="16"/>
      <c r="CQ3" s="16"/>
      <c r="CR3" s="18"/>
      <c r="CS3" s="16"/>
      <c r="CT3" s="16"/>
      <c r="CU3" s="16"/>
      <c r="CV3" s="16"/>
      <c r="CW3" s="16"/>
      <c r="CX3" s="16"/>
      <c r="CY3" s="15">
        <v>158</v>
      </c>
      <c r="CZ3" s="16"/>
      <c r="DA3" s="16"/>
      <c r="DB3" s="16"/>
      <c r="DC3" s="16"/>
      <c r="DD3" s="16"/>
      <c r="DE3" s="16"/>
      <c r="DF3" s="16"/>
      <c r="DG3" s="17"/>
      <c r="DH3" s="16"/>
      <c r="DI3" s="16"/>
      <c r="DJ3" s="16"/>
      <c r="DK3" s="16"/>
      <c r="DL3" s="18"/>
      <c r="DM3" s="16"/>
      <c r="DN3" s="16"/>
      <c r="DO3" s="16"/>
      <c r="DP3" s="16"/>
      <c r="DQ3" s="16"/>
      <c r="DR3" s="16"/>
      <c r="DS3" s="15">
        <v>160</v>
      </c>
      <c r="DT3" s="16"/>
      <c r="DU3" s="16"/>
      <c r="DV3" s="16"/>
      <c r="DW3" s="16"/>
      <c r="DX3" s="16"/>
      <c r="DY3" s="16"/>
      <c r="DZ3" s="16"/>
      <c r="EA3" s="17"/>
      <c r="EB3" s="16"/>
      <c r="EC3" s="16"/>
      <c r="ED3" s="16"/>
      <c r="EE3" s="16"/>
      <c r="EF3" s="18"/>
      <c r="EG3" s="16"/>
      <c r="EH3" s="16"/>
      <c r="EI3" s="16"/>
      <c r="EJ3" s="16"/>
      <c r="EK3" s="16"/>
      <c r="EL3" s="16"/>
      <c r="EM3" s="15"/>
      <c r="EN3" s="16"/>
      <c r="EO3" s="16"/>
      <c r="EP3" s="16"/>
      <c r="EQ3" s="16"/>
      <c r="ER3" s="16"/>
      <c r="ES3" s="16"/>
      <c r="ET3" s="16"/>
      <c r="EU3" s="17"/>
      <c r="EV3" s="16"/>
      <c r="EW3" s="16"/>
      <c r="EX3" s="16"/>
      <c r="EY3" s="16"/>
      <c r="EZ3" s="18"/>
      <c r="FA3" s="16"/>
      <c r="FB3" s="16"/>
      <c r="FC3" s="16"/>
      <c r="FD3" s="16"/>
      <c r="FE3" s="16"/>
      <c r="FF3" s="16"/>
      <c r="FG3" s="15"/>
      <c r="FH3" s="16"/>
      <c r="FI3" s="16"/>
      <c r="FJ3" s="16"/>
      <c r="FK3" s="16"/>
      <c r="FL3" s="16"/>
      <c r="FM3" s="16"/>
      <c r="FN3" s="16"/>
      <c r="FO3" s="17"/>
      <c r="FP3" s="16"/>
      <c r="FQ3" s="16"/>
      <c r="FR3" s="16"/>
      <c r="FS3" s="16"/>
      <c r="FT3" s="18"/>
      <c r="FU3" s="16"/>
      <c r="FV3" s="16"/>
      <c r="FW3" s="16"/>
      <c r="FX3" s="16"/>
      <c r="FY3" s="16"/>
      <c r="FZ3" s="16"/>
      <c r="GA3" s="15"/>
      <c r="GB3" s="16"/>
      <c r="GC3" s="16"/>
      <c r="GD3" s="16"/>
      <c r="GE3" s="16"/>
      <c r="GF3" s="16"/>
      <c r="GG3" s="16"/>
      <c r="GH3" s="16"/>
      <c r="GI3" s="17"/>
      <c r="GJ3" s="16"/>
      <c r="GK3" s="16"/>
      <c r="GL3" s="16"/>
      <c r="GM3" s="16"/>
      <c r="GN3" s="18"/>
      <c r="GO3" s="16"/>
      <c r="GP3" s="16"/>
      <c r="GQ3" s="16"/>
      <c r="GR3" s="16"/>
      <c r="GS3" s="16"/>
      <c r="GT3" s="16"/>
      <c r="GU3" s="15"/>
      <c r="GV3" s="16"/>
      <c r="GW3" s="16"/>
      <c r="GX3" s="16"/>
      <c r="GY3" s="16"/>
      <c r="GZ3" s="16"/>
      <c r="HA3" s="16"/>
      <c r="HB3" s="16"/>
      <c r="HC3" s="17"/>
      <c r="HD3" s="16"/>
      <c r="HE3" s="16"/>
      <c r="HF3" s="16"/>
      <c r="HG3" s="16"/>
      <c r="HH3" s="18"/>
      <c r="HI3" s="16"/>
      <c r="HJ3" s="16"/>
      <c r="HK3" s="16"/>
      <c r="HL3" s="16"/>
      <c r="HM3" s="16"/>
      <c r="HN3" s="16"/>
      <c r="HO3" s="15"/>
      <c r="HP3" s="16"/>
      <c r="HQ3" s="16"/>
      <c r="HR3" s="16"/>
      <c r="HS3" s="16"/>
      <c r="HT3" s="16"/>
      <c r="HU3" s="16"/>
      <c r="HV3" s="16"/>
      <c r="HW3" s="17"/>
      <c r="HX3" s="16"/>
      <c r="HY3" s="16"/>
      <c r="HZ3" s="16"/>
      <c r="IA3" s="16"/>
      <c r="IB3" s="18"/>
      <c r="IC3" s="16"/>
      <c r="ID3" s="16"/>
      <c r="IE3" s="16"/>
      <c r="IF3" s="16"/>
      <c r="IG3" s="16"/>
      <c r="IH3" s="16"/>
      <c r="II3" s="15"/>
      <c r="IJ3" s="16"/>
      <c r="IK3" s="16"/>
      <c r="IL3" s="16"/>
      <c r="IM3" s="16"/>
      <c r="IN3" s="16"/>
      <c r="IO3" s="16"/>
      <c r="IP3" s="16"/>
      <c r="IQ3" s="17"/>
      <c r="IR3" s="16"/>
      <c r="IS3" s="16"/>
      <c r="IT3" s="16"/>
      <c r="IU3" s="16"/>
      <c r="IV3" s="18"/>
      <c r="IW3" s="16"/>
      <c r="IX3" s="16"/>
      <c r="IY3" s="16"/>
      <c r="IZ3" s="16"/>
      <c r="JA3" s="16"/>
      <c r="JB3" s="16"/>
    </row>
    <row r="4" spans="1:262" s="25" customFormat="1" ht="13.5" customHeight="1" x14ac:dyDescent="0.25">
      <c r="A4" s="19" t="s">
        <v>22</v>
      </c>
      <c r="B4" s="20"/>
      <c r="C4" s="21">
        <v>2557036</v>
      </c>
      <c r="D4" s="22"/>
      <c r="E4" s="22"/>
      <c r="F4" s="22"/>
      <c r="G4" s="22"/>
      <c r="H4" s="22"/>
      <c r="I4" s="22"/>
      <c r="J4" s="22"/>
      <c r="K4" s="23"/>
      <c r="L4" s="22"/>
      <c r="M4" s="22"/>
      <c r="N4" s="22"/>
      <c r="O4" s="22"/>
      <c r="P4" s="24"/>
      <c r="Q4" s="22"/>
      <c r="R4" s="22"/>
      <c r="S4" s="22"/>
      <c r="T4" s="22"/>
      <c r="U4" s="22"/>
      <c r="V4" s="22"/>
      <c r="W4" s="21">
        <v>2741262</v>
      </c>
      <c r="X4" s="22"/>
      <c r="Y4" s="22"/>
      <c r="Z4" s="22"/>
      <c r="AA4" s="22"/>
      <c r="AB4" s="22"/>
      <c r="AC4" s="22"/>
      <c r="AD4" s="22"/>
      <c r="AE4" s="23"/>
      <c r="AF4" s="22"/>
      <c r="AG4" s="22"/>
      <c r="AH4" s="22"/>
      <c r="AI4" s="22"/>
      <c r="AJ4" s="24"/>
      <c r="AK4" s="22"/>
      <c r="AL4" s="22"/>
      <c r="AM4" s="22"/>
      <c r="AN4" s="22"/>
      <c r="AO4" s="22"/>
      <c r="AP4" s="22"/>
      <c r="AQ4" s="21">
        <v>3002173</v>
      </c>
      <c r="AR4" s="22"/>
      <c r="AS4" s="22"/>
      <c r="AT4" s="22"/>
      <c r="AU4" s="22"/>
      <c r="AV4" s="22"/>
      <c r="AW4" s="22"/>
      <c r="AX4" s="22"/>
      <c r="AY4" s="23"/>
      <c r="AZ4" s="22"/>
      <c r="BA4" s="22"/>
      <c r="BB4" s="22"/>
      <c r="BC4" s="22"/>
      <c r="BD4" s="24"/>
      <c r="BE4" s="22"/>
      <c r="BF4" s="22"/>
      <c r="BG4" s="22"/>
      <c r="BH4" s="22"/>
      <c r="BI4" s="22"/>
      <c r="BJ4" s="22"/>
      <c r="BK4" s="21">
        <v>3110914</v>
      </c>
      <c r="BL4" s="22"/>
      <c r="BM4" s="22"/>
      <c r="BN4" s="22"/>
      <c r="BO4" s="22"/>
      <c r="BP4" s="22"/>
      <c r="BQ4" s="22"/>
      <c r="BR4" s="22"/>
      <c r="BS4" s="23"/>
      <c r="BT4" s="22"/>
      <c r="BU4" s="22"/>
      <c r="BV4" s="22"/>
      <c r="BW4" s="22"/>
      <c r="BX4" s="24"/>
      <c r="BY4" s="22"/>
      <c r="BZ4" s="22"/>
      <c r="CA4" s="22"/>
      <c r="CB4" s="22"/>
      <c r="CC4" s="22"/>
      <c r="CD4" s="22"/>
      <c r="CE4" s="21">
        <v>3209604</v>
      </c>
      <c r="CF4" s="22"/>
      <c r="CG4" s="22"/>
      <c r="CH4" s="22"/>
      <c r="CI4" s="22"/>
      <c r="CJ4" s="22"/>
      <c r="CK4" s="22"/>
      <c r="CL4" s="22"/>
      <c r="CM4" s="23"/>
      <c r="CN4" s="22"/>
      <c r="CO4" s="22"/>
      <c r="CP4" s="22"/>
      <c r="CQ4" s="22"/>
      <c r="CR4" s="24"/>
      <c r="CS4" s="22"/>
      <c r="CT4" s="22"/>
      <c r="CU4" s="22"/>
      <c r="CV4" s="22"/>
      <c r="CW4" s="22"/>
      <c r="CX4" s="22"/>
      <c r="CY4" s="21">
        <v>3305110</v>
      </c>
      <c r="CZ4" s="22"/>
      <c r="DA4" s="22"/>
      <c r="DB4" s="22"/>
      <c r="DC4" s="22"/>
      <c r="DD4" s="22"/>
      <c r="DE4" s="22"/>
      <c r="DF4" s="22"/>
      <c r="DG4" s="23"/>
      <c r="DH4" s="22"/>
      <c r="DI4" s="22"/>
      <c r="DJ4" s="22"/>
      <c r="DK4" s="22"/>
      <c r="DL4" s="24"/>
      <c r="DM4" s="22"/>
      <c r="DN4" s="22"/>
      <c r="DO4" s="22"/>
      <c r="DP4" s="22"/>
      <c r="DQ4" s="22"/>
      <c r="DR4" s="22"/>
      <c r="DS4" s="21">
        <v>3509969</v>
      </c>
      <c r="DT4" s="22"/>
      <c r="DU4" s="22"/>
      <c r="DV4" s="22"/>
      <c r="DW4" s="22"/>
      <c r="DX4" s="22"/>
      <c r="DY4" s="22"/>
      <c r="DZ4" s="22"/>
      <c r="EA4" s="23"/>
      <c r="EB4" s="22"/>
      <c r="EC4" s="22"/>
      <c r="ED4" s="22"/>
      <c r="EE4" s="22"/>
      <c r="EF4" s="24"/>
      <c r="EG4" s="22"/>
      <c r="EH4" s="22"/>
      <c r="EI4" s="22"/>
      <c r="EJ4" s="22"/>
      <c r="EK4" s="22"/>
      <c r="EL4" s="22"/>
      <c r="EM4" s="21"/>
      <c r="EN4" s="22"/>
      <c r="EO4" s="22"/>
      <c r="EP4" s="22"/>
      <c r="EQ4" s="22"/>
      <c r="ER4" s="22"/>
      <c r="ES4" s="22"/>
      <c r="ET4" s="22"/>
      <c r="EU4" s="23"/>
      <c r="EV4" s="22"/>
      <c r="EW4" s="22"/>
      <c r="EX4" s="22"/>
      <c r="EY4" s="22"/>
      <c r="EZ4" s="24"/>
      <c r="FA4" s="22"/>
      <c r="FB4" s="22"/>
      <c r="FC4" s="22"/>
      <c r="FD4" s="22"/>
      <c r="FE4" s="22"/>
      <c r="FF4" s="22"/>
      <c r="FG4" s="21"/>
      <c r="FH4" s="22"/>
      <c r="FI4" s="22"/>
      <c r="FJ4" s="22"/>
      <c r="FK4" s="22"/>
      <c r="FL4" s="22"/>
      <c r="FM4" s="22"/>
      <c r="FN4" s="22"/>
      <c r="FO4" s="23"/>
      <c r="FP4" s="22"/>
      <c r="FQ4" s="22"/>
      <c r="FR4" s="22"/>
      <c r="FS4" s="22"/>
      <c r="FT4" s="24"/>
      <c r="FU4" s="22"/>
      <c r="FV4" s="22"/>
      <c r="FW4" s="22"/>
      <c r="FX4" s="22"/>
      <c r="FY4" s="22"/>
      <c r="FZ4" s="22"/>
      <c r="GA4" s="21"/>
      <c r="GB4" s="22"/>
      <c r="GC4" s="22"/>
      <c r="GD4" s="22"/>
      <c r="GE4" s="22"/>
      <c r="GF4" s="22"/>
      <c r="GG4" s="22"/>
      <c r="GH4" s="22"/>
      <c r="GI4" s="23"/>
      <c r="GJ4" s="22"/>
      <c r="GK4" s="22"/>
      <c r="GL4" s="22"/>
      <c r="GM4" s="22"/>
      <c r="GN4" s="24"/>
      <c r="GO4" s="22"/>
      <c r="GP4" s="22"/>
      <c r="GQ4" s="22"/>
      <c r="GR4" s="22"/>
      <c r="GS4" s="22"/>
      <c r="GT4" s="22"/>
      <c r="GU4" s="21"/>
      <c r="GV4" s="22"/>
      <c r="GW4" s="22"/>
      <c r="GX4" s="22"/>
      <c r="GY4" s="22"/>
      <c r="GZ4" s="22"/>
      <c r="HA4" s="22"/>
      <c r="HB4" s="22"/>
      <c r="HC4" s="23"/>
      <c r="HD4" s="22"/>
      <c r="HE4" s="22"/>
      <c r="HF4" s="22"/>
      <c r="HG4" s="22"/>
      <c r="HH4" s="24"/>
      <c r="HI4" s="22"/>
      <c r="HJ4" s="22"/>
      <c r="HK4" s="22"/>
      <c r="HL4" s="22"/>
      <c r="HM4" s="22"/>
      <c r="HN4" s="22"/>
      <c r="HO4" s="21"/>
      <c r="HP4" s="22"/>
      <c r="HQ4" s="22"/>
      <c r="HR4" s="22"/>
      <c r="HS4" s="22"/>
      <c r="HT4" s="22"/>
      <c r="HU4" s="22"/>
      <c r="HV4" s="22"/>
      <c r="HW4" s="23"/>
      <c r="HX4" s="22"/>
      <c r="HY4" s="22"/>
      <c r="HZ4" s="22"/>
      <c r="IA4" s="22"/>
      <c r="IB4" s="24"/>
      <c r="IC4" s="22"/>
      <c r="ID4" s="22"/>
      <c r="IE4" s="22"/>
      <c r="IF4" s="22"/>
      <c r="IG4" s="22"/>
      <c r="IH4" s="22"/>
      <c r="II4" s="21"/>
      <c r="IJ4" s="22"/>
      <c r="IK4" s="22"/>
      <c r="IL4" s="22"/>
      <c r="IM4" s="22"/>
      <c r="IN4" s="22"/>
      <c r="IO4" s="22"/>
      <c r="IP4" s="22"/>
      <c r="IQ4" s="23"/>
      <c r="IR4" s="22"/>
      <c r="IS4" s="22"/>
      <c r="IT4" s="22"/>
      <c r="IU4" s="22"/>
      <c r="IV4" s="24"/>
      <c r="IW4" s="22"/>
      <c r="IX4" s="22"/>
      <c r="IY4" s="22"/>
      <c r="IZ4" s="22"/>
      <c r="JA4" s="22"/>
      <c r="JB4" s="22"/>
    </row>
    <row r="5" spans="1:262" s="25" customFormat="1" ht="13.5" customHeight="1" x14ac:dyDescent="0.25">
      <c r="A5" s="19" t="s">
        <v>23</v>
      </c>
      <c r="B5" s="20"/>
      <c r="C5" s="21">
        <v>1751351</v>
      </c>
      <c r="D5" s="22"/>
      <c r="E5" s="22"/>
      <c r="F5" s="22"/>
      <c r="G5" s="22"/>
      <c r="H5" s="22"/>
      <c r="I5" s="22"/>
      <c r="J5" s="22"/>
      <c r="K5" s="23"/>
      <c r="L5" s="22"/>
      <c r="M5" s="22"/>
      <c r="N5" s="22"/>
      <c r="O5" s="22"/>
      <c r="P5" s="24"/>
      <c r="Q5" s="22"/>
      <c r="R5" s="22"/>
      <c r="S5" s="22"/>
      <c r="T5" s="22"/>
      <c r="U5" s="22"/>
      <c r="V5" s="22"/>
      <c r="W5" s="21">
        <v>1806932</v>
      </c>
      <c r="X5" s="22"/>
      <c r="Y5" s="22"/>
      <c r="Z5" s="22"/>
      <c r="AA5" s="22"/>
      <c r="AB5" s="22"/>
      <c r="AC5" s="22"/>
      <c r="AD5" s="22"/>
      <c r="AE5" s="23"/>
      <c r="AF5" s="22"/>
      <c r="AG5" s="22"/>
      <c r="AH5" s="22"/>
      <c r="AI5" s="22"/>
      <c r="AJ5" s="24"/>
      <c r="AK5" s="22"/>
      <c r="AL5" s="22"/>
      <c r="AM5" s="22"/>
      <c r="AN5" s="22"/>
      <c r="AO5" s="22"/>
      <c r="AP5" s="22"/>
      <c r="AQ5" s="21">
        <v>1878182</v>
      </c>
      <c r="AR5" s="22"/>
      <c r="AS5" s="22"/>
      <c r="AT5" s="22"/>
      <c r="AU5" s="22"/>
      <c r="AV5" s="22"/>
      <c r="AW5" s="22"/>
      <c r="AX5" s="22"/>
      <c r="AY5" s="23"/>
      <c r="AZ5" s="22"/>
      <c r="BA5" s="22"/>
      <c r="BB5" s="22"/>
      <c r="BC5" s="22"/>
      <c r="BD5" s="24"/>
      <c r="BE5" s="22"/>
      <c r="BF5" s="22"/>
      <c r="BG5" s="22"/>
      <c r="BH5" s="22"/>
      <c r="BI5" s="22"/>
      <c r="BJ5" s="22"/>
      <c r="BK5" s="21">
        <v>2085245</v>
      </c>
      <c r="BL5" s="22"/>
      <c r="BM5" s="22"/>
      <c r="BN5" s="22"/>
      <c r="BO5" s="22"/>
      <c r="BP5" s="22"/>
      <c r="BQ5" s="22"/>
      <c r="BR5" s="22"/>
      <c r="BS5" s="23"/>
      <c r="BT5" s="22"/>
      <c r="BU5" s="22"/>
      <c r="BV5" s="22"/>
      <c r="BW5" s="22"/>
      <c r="BX5" s="24"/>
      <c r="BY5" s="22"/>
      <c r="BZ5" s="22"/>
      <c r="CA5" s="22"/>
      <c r="CB5" s="22"/>
      <c r="CC5" s="22"/>
      <c r="CD5" s="22"/>
      <c r="CE5" s="21">
        <v>2243176</v>
      </c>
      <c r="CF5" s="22"/>
      <c r="CG5" s="22"/>
      <c r="CH5" s="22"/>
      <c r="CI5" s="22"/>
      <c r="CJ5" s="22"/>
      <c r="CK5" s="22"/>
      <c r="CL5" s="22"/>
      <c r="CM5" s="23"/>
      <c r="CN5" s="22"/>
      <c r="CO5" s="22"/>
      <c r="CP5" s="22"/>
      <c r="CQ5" s="22"/>
      <c r="CR5" s="24"/>
      <c r="CS5" s="22"/>
      <c r="CT5" s="22"/>
      <c r="CU5" s="22"/>
      <c r="CV5" s="22"/>
      <c r="CW5" s="22"/>
      <c r="CX5" s="22"/>
      <c r="CY5" s="21">
        <v>2151293</v>
      </c>
      <c r="CZ5" s="22"/>
      <c r="DA5" s="22"/>
      <c r="DB5" s="22"/>
      <c r="DC5" s="22"/>
      <c r="DD5" s="22"/>
      <c r="DE5" s="22"/>
      <c r="DF5" s="22"/>
      <c r="DG5" s="23"/>
      <c r="DH5" s="22"/>
      <c r="DI5" s="22"/>
      <c r="DJ5" s="22"/>
      <c r="DK5" s="22"/>
      <c r="DL5" s="24"/>
      <c r="DM5" s="22"/>
      <c r="DN5" s="22"/>
      <c r="DO5" s="22"/>
      <c r="DP5" s="22"/>
      <c r="DQ5" s="22"/>
      <c r="DR5" s="22"/>
      <c r="DS5" s="21">
        <v>2201192</v>
      </c>
      <c r="DT5" s="22"/>
      <c r="DU5" s="22"/>
      <c r="DV5" s="22"/>
      <c r="DW5" s="22"/>
      <c r="DX5" s="22"/>
      <c r="DY5" s="22"/>
      <c r="DZ5" s="22"/>
      <c r="EA5" s="23"/>
      <c r="EB5" s="22"/>
      <c r="EC5" s="22"/>
      <c r="ED5" s="22"/>
      <c r="EE5" s="22"/>
      <c r="EF5" s="24"/>
      <c r="EG5" s="22"/>
      <c r="EH5" s="22"/>
      <c r="EI5" s="22"/>
      <c r="EJ5" s="22"/>
      <c r="EK5" s="22"/>
      <c r="EL5" s="22"/>
      <c r="EM5" s="21"/>
      <c r="EN5" s="22"/>
      <c r="EO5" s="22"/>
      <c r="EP5" s="22"/>
      <c r="EQ5" s="22"/>
      <c r="ER5" s="22"/>
      <c r="ES5" s="22"/>
      <c r="ET5" s="22"/>
      <c r="EU5" s="23"/>
      <c r="EV5" s="22"/>
      <c r="EW5" s="22"/>
      <c r="EX5" s="22"/>
      <c r="EY5" s="22"/>
      <c r="EZ5" s="24"/>
      <c r="FA5" s="22"/>
      <c r="FB5" s="22"/>
      <c r="FC5" s="22"/>
      <c r="FD5" s="22"/>
      <c r="FE5" s="22"/>
      <c r="FF5" s="22"/>
      <c r="FG5" s="21"/>
      <c r="FH5" s="22"/>
      <c r="FI5" s="22"/>
      <c r="FJ5" s="22"/>
      <c r="FK5" s="22"/>
      <c r="FL5" s="22"/>
      <c r="FM5" s="22"/>
      <c r="FN5" s="22"/>
      <c r="FO5" s="23"/>
      <c r="FP5" s="22"/>
      <c r="FQ5" s="22"/>
      <c r="FR5" s="22"/>
      <c r="FS5" s="22"/>
      <c r="FT5" s="24"/>
      <c r="FU5" s="22"/>
      <c r="FV5" s="22"/>
      <c r="FW5" s="22"/>
      <c r="FX5" s="22"/>
      <c r="FY5" s="22"/>
      <c r="FZ5" s="22"/>
      <c r="GA5" s="21"/>
      <c r="GB5" s="22"/>
      <c r="GC5" s="22"/>
      <c r="GD5" s="22"/>
      <c r="GE5" s="22"/>
      <c r="GF5" s="22"/>
      <c r="GG5" s="22"/>
      <c r="GH5" s="22"/>
      <c r="GI5" s="23"/>
      <c r="GJ5" s="22"/>
      <c r="GK5" s="22"/>
      <c r="GL5" s="22"/>
      <c r="GM5" s="22"/>
      <c r="GN5" s="24"/>
      <c r="GO5" s="22"/>
      <c r="GP5" s="22"/>
      <c r="GQ5" s="22"/>
      <c r="GR5" s="22"/>
      <c r="GS5" s="22"/>
      <c r="GT5" s="22"/>
      <c r="GU5" s="21"/>
      <c r="GV5" s="22"/>
      <c r="GW5" s="22"/>
      <c r="GX5" s="22"/>
      <c r="GY5" s="22"/>
      <c r="GZ5" s="22"/>
      <c r="HA5" s="22"/>
      <c r="HB5" s="22"/>
      <c r="HC5" s="23"/>
      <c r="HD5" s="22"/>
      <c r="HE5" s="22"/>
      <c r="HF5" s="22"/>
      <c r="HG5" s="22"/>
      <c r="HH5" s="24"/>
      <c r="HI5" s="22"/>
      <c r="HJ5" s="22"/>
      <c r="HK5" s="22"/>
      <c r="HL5" s="22"/>
      <c r="HM5" s="22"/>
      <c r="HN5" s="22"/>
      <c r="HO5" s="21"/>
      <c r="HP5" s="22"/>
      <c r="HQ5" s="22"/>
      <c r="HR5" s="22"/>
      <c r="HS5" s="22"/>
      <c r="HT5" s="22"/>
      <c r="HU5" s="22"/>
      <c r="HV5" s="22"/>
      <c r="HW5" s="23"/>
      <c r="HX5" s="22"/>
      <c r="HY5" s="22"/>
      <c r="HZ5" s="22"/>
      <c r="IA5" s="22"/>
      <c r="IB5" s="24"/>
      <c r="IC5" s="22"/>
      <c r="ID5" s="22"/>
      <c r="IE5" s="22"/>
      <c r="IF5" s="22"/>
      <c r="IG5" s="22"/>
      <c r="IH5" s="22"/>
      <c r="II5" s="21"/>
      <c r="IJ5" s="22"/>
      <c r="IK5" s="22"/>
      <c r="IL5" s="22"/>
      <c r="IM5" s="22"/>
      <c r="IN5" s="22"/>
      <c r="IO5" s="22"/>
      <c r="IP5" s="22"/>
      <c r="IQ5" s="23"/>
      <c r="IR5" s="22"/>
      <c r="IS5" s="22"/>
      <c r="IT5" s="22"/>
      <c r="IU5" s="22"/>
      <c r="IV5" s="24"/>
      <c r="IW5" s="22"/>
      <c r="IX5" s="22"/>
      <c r="IY5" s="22"/>
      <c r="IZ5" s="22"/>
      <c r="JA5" s="22"/>
      <c r="JB5" s="22"/>
    </row>
    <row r="6" spans="1:262" s="34" customFormat="1" ht="13.5" customHeight="1" x14ac:dyDescent="0.25">
      <c r="A6" s="26" t="s">
        <v>60</v>
      </c>
      <c r="B6" s="27"/>
      <c r="C6" s="28">
        <v>0.68500000000000005</v>
      </c>
      <c r="D6" s="29"/>
      <c r="E6" s="29"/>
      <c r="F6" s="29"/>
      <c r="G6" s="29"/>
      <c r="H6" s="29"/>
      <c r="I6" s="29"/>
      <c r="J6" s="29"/>
      <c r="K6" s="30"/>
      <c r="L6" s="29"/>
      <c r="M6" s="29"/>
      <c r="N6" s="29"/>
      <c r="O6" s="29"/>
      <c r="P6" s="31"/>
      <c r="Q6" s="29"/>
      <c r="R6" s="29"/>
      <c r="S6" s="29"/>
      <c r="T6" s="29"/>
      <c r="U6" s="29"/>
      <c r="V6" s="29"/>
      <c r="W6" s="203">
        <v>0.65916063477332698</v>
      </c>
      <c r="X6" s="29"/>
      <c r="Y6" s="29"/>
      <c r="Z6" s="29"/>
      <c r="AA6" s="29"/>
      <c r="AB6" s="29"/>
      <c r="AC6" s="29"/>
      <c r="AD6" s="29"/>
      <c r="AE6" s="30"/>
      <c r="AF6" s="29"/>
      <c r="AG6" s="29"/>
      <c r="AH6" s="29"/>
      <c r="AI6" s="29"/>
      <c r="AJ6" s="31"/>
      <c r="AK6" s="29"/>
      <c r="AL6" s="29"/>
      <c r="AM6" s="29"/>
      <c r="AN6" s="29"/>
      <c r="AO6" s="29"/>
      <c r="AP6" s="29"/>
      <c r="AQ6" s="150">
        <v>0.627</v>
      </c>
      <c r="AR6" s="29"/>
      <c r="AS6" s="29"/>
      <c r="AT6" s="29"/>
      <c r="AU6" s="29"/>
      <c r="AV6" s="29"/>
      <c r="AW6" s="29"/>
      <c r="AX6" s="29"/>
      <c r="AY6" s="30"/>
      <c r="AZ6" s="29"/>
      <c r="BA6" s="29"/>
      <c r="BB6" s="29"/>
      <c r="BC6" s="29"/>
      <c r="BD6" s="31"/>
      <c r="BE6" s="29"/>
      <c r="BF6" s="29"/>
      <c r="BG6" s="29"/>
      <c r="BH6" s="29"/>
      <c r="BI6" s="29"/>
      <c r="BJ6" s="29"/>
      <c r="BK6" s="150">
        <v>0.67030000000000001</v>
      </c>
      <c r="BL6" s="29"/>
      <c r="BM6" s="29"/>
      <c r="BN6" s="29"/>
      <c r="BO6" s="29"/>
      <c r="BP6" s="29"/>
      <c r="BQ6" s="29"/>
      <c r="BR6" s="29"/>
      <c r="BS6" s="30"/>
      <c r="BT6" s="29"/>
      <c r="BU6" s="29"/>
      <c r="BV6" s="29"/>
      <c r="BW6" s="29"/>
      <c r="BX6" s="31"/>
      <c r="BY6" s="29"/>
      <c r="BZ6" s="29"/>
      <c r="CA6" s="29"/>
      <c r="CB6" s="29"/>
      <c r="CC6" s="29"/>
      <c r="CD6" s="29"/>
      <c r="CE6" s="28">
        <v>0.69599999999999995</v>
      </c>
      <c r="CF6" s="29"/>
      <c r="CG6" s="29"/>
      <c r="CH6" s="29"/>
      <c r="CI6" s="29"/>
      <c r="CJ6" s="29"/>
      <c r="CK6" s="29"/>
      <c r="CL6" s="29"/>
      <c r="CM6" s="30"/>
      <c r="CN6" s="29"/>
      <c r="CO6" s="29"/>
      <c r="CP6" s="29"/>
      <c r="CQ6" s="29"/>
      <c r="CR6" s="31"/>
      <c r="CS6" s="29"/>
      <c r="CT6" s="29"/>
      <c r="CU6" s="29"/>
      <c r="CV6" s="29"/>
      <c r="CW6" s="29"/>
      <c r="CX6" s="29"/>
      <c r="CY6" s="28">
        <f>CY5/CY4</f>
        <v>0.65089906236101069</v>
      </c>
      <c r="CZ6" s="29"/>
      <c r="DA6" s="29"/>
      <c r="DB6" s="29"/>
      <c r="DC6" s="29"/>
      <c r="DD6" s="29"/>
      <c r="DE6" s="29"/>
      <c r="DF6" s="29"/>
      <c r="DG6" s="30"/>
      <c r="DH6" s="29"/>
      <c r="DI6" s="29"/>
      <c r="DJ6" s="29"/>
      <c r="DK6" s="29"/>
      <c r="DL6" s="31"/>
      <c r="DM6" s="29"/>
      <c r="DN6" s="29"/>
      <c r="DO6" s="29"/>
      <c r="DP6" s="29"/>
      <c r="DQ6" s="29"/>
      <c r="DR6" s="29"/>
      <c r="DS6" s="28">
        <f>DS5/DS4</f>
        <v>0.62712576663782504</v>
      </c>
      <c r="DT6" s="29"/>
      <c r="DU6" s="29"/>
      <c r="DV6" s="29"/>
      <c r="DW6" s="29"/>
      <c r="DX6" s="29"/>
      <c r="DY6" s="29"/>
      <c r="DZ6" s="29"/>
      <c r="EA6" s="30"/>
      <c r="EB6" s="29"/>
      <c r="EC6" s="29"/>
      <c r="ED6" s="29"/>
      <c r="EE6" s="29"/>
      <c r="EF6" s="31"/>
      <c r="EG6" s="29"/>
      <c r="EH6" s="29"/>
      <c r="EI6" s="29"/>
      <c r="EJ6" s="29"/>
      <c r="EK6" s="29"/>
      <c r="EL6" s="29"/>
      <c r="EM6" s="28"/>
      <c r="EN6" s="29"/>
      <c r="EO6" s="29"/>
      <c r="EP6" s="29"/>
      <c r="EQ6" s="29"/>
      <c r="ER6" s="29"/>
      <c r="ES6" s="29"/>
      <c r="ET6" s="29"/>
      <c r="EU6" s="30"/>
      <c r="EV6" s="29"/>
      <c r="EW6" s="29"/>
      <c r="EX6" s="29"/>
      <c r="EY6" s="29"/>
      <c r="EZ6" s="31"/>
      <c r="FA6" s="29"/>
      <c r="FB6" s="29"/>
      <c r="FC6" s="29"/>
      <c r="FD6" s="29"/>
      <c r="FE6" s="29"/>
      <c r="FF6" s="29"/>
      <c r="FG6" s="28"/>
      <c r="FH6" s="29"/>
      <c r="FI6" s="29"/>
      <c r="FJ6" s="29"/>
      <c r="FK6" s="29"/>
      <c r="FL6" s="29"/>
      <c r="FM6" s="29"/>
      <c r="FN6" s="29"/>
      <c r="FO6" s="30"/>
      <c r="FP6" s="29"/>
      <c r="FQ6" s="29"/>
      <c r="FR6" s="29"/>
      <c r="FS6" s="29"/>
      <c r="FT6" s="31"/>
      <c r="FU6" s="29"/>
      <c r="FV6" s="29"/>
      <c r="FW6" s="29"/>
      <c r="FX6" s="29"/>
      <c r="FY6" s="29"/>
      <c r="FZ6" s="29"/>
      <c r="GA6" s="28"/>
      <c r="GB6" s="29"/>
      <c r="GC6" s="29"/>
      <c r="GD6" s="29"/>
      <c r="GE6" s="29"/>
      <c r="GF6" s="29"/>
      <c r="GG6" s="29"/>
      <c r="GH6" s="29"/>
      <c r="GI6" s="30"/>
      <c r="GJ6" s="29"/>
      <c r="GK6" s="29"/>
      <c r="GL6" s="29"/>
      <c r="GM6" s="29"/>
      <c r="GN6" s="31"/>
      <c r="GO6" s="29"/>
      <c r="GP6" s="29"/>
      <c r="GQ6" s="29"/>
      <c r="GR6" s="29"/>
      <c r="GS6" s="29"/>
      <c r="GT6" s="29"/>
      <c r="GU6" s="28"/>
      <c r="GV6" s="29"/>
      <c r="GW6" s="29"/>
      <c r="GX6" s="29"/>
      <c r="GY6" s="29"/>
      <c r="GZ6" s="29"/>
      <c r="HA6" s="29"/>
      <c r="HB6" s="29"/>
      <c r="HC6" s="30"/>
      <c r="HD6" s="29"/>
      <c r="HE6" s="29"/>
      <c r="HF6" s="29"/>
      <c r="HG6" s="29"/>
      <c r="HH6" s="31"/>
      <c r="HI6" s="29"/>
      <c r="HJ6" s="29"/>
      <c r="HK6" s="29"/>
      <c r="HL6" s="29"/>
      <c r="HM6" s="29"/>
      <c r="HN6" s="29"/>
      <c r="HO6" s="28"/>
      <c r="HP6" s="29"/>
      <c r="HQ6" s="29"/>
      <c r="HR6" s="29"/>
      <c r="HS6" s="29"/>
      <c r="HT6" s="29"/>
      <c r="HU6" s="29"/>
      <c r="HV6" s="29"/>
      <c r="HW6" s="30"/>
      <c r="HX6" s="29"/>
      <c r="HY6" s="29"/>
      <c r="HZ6" s="29"/>
      <c r="IA6" s="29"/>
      <c r="IB6" s="31"/>
      <c r="IC6" s="29"/>
      <c r="ID6" s="29"/>
      <c r="IE6" s="29"/>
      <c r="IF6" s="29"/>
      <c r="IG6" s="29"/>
      <c r="IH6" s="29"/>
      <c r="II6" s="28"/>
      <c r="IJ6" s="29"/>
      <c r="IK6" s="29"/>
      <c r="IL6" s="29"/>
      <c r="IM6" s="29"/>
      <c r="IN6" s="29"/>
      <c r="IO6" s="29"/>
      <c r="IP6" s="29"/>
      <c r="IQ6" s="30"/>
      <c r="IR6" s="29"/>
      <c r="IS6" s="29"/>
      <c r="IT6" s="29"/>
      <c r="IU6" s="29"/>
      <c r="IV6" s="31"/>
      <c r="IW6" s="29"/>
      <c r="IX6" s="29"/>
      <c r="IY6" s="29"/>
      <c r="IZ6" s="29"/>
      <c r="JA6" s="29"/>
      <c r="JB6" s="29"/>
    </row>
    <row r="7" spans="1:262" s="25" customFormat="1" ht="13.5" customHeight="1" x14ac:dyDescent="0.25">
      <c r="A7" s="19" t="s">
        <v>24</v>
      </c>
      <c r="B7" s="20"/>
      <c r="C7" s="21">
        <v>172853</v>
      </c>
      <c r="D7" s="22"/>
      <c r="E7" s="22"/>
      <c r="F7" s="22"/>
      <c r="G7" s="22"/>
      <c r="H7" s="22"/>
      <c r="I7" s="22"/>
      <c r="J7" s="22"/>
      <c r="K7" s="23"/>
      <c r="L7" s="22"/>
      <c r="M7" s="22"/>
      <c r="N7" s="22"/>
      <c r="O7" s="22"/>
      <c r="P7" s="24"/>
      <c r="Q7" s="22"/>
      <c r="R7" s="22"/>
      <c r="S7" s="22"/>
      <c r="T7" s="22"/>
      <c r="U7" s="22"/>
      <c r="V7" s="22"/>
      <c r="W7" s="21">
        <v>1788985</v>
      </c>
      <c r="X7" s="22"/>
      <c r="Y7" s="22"/>
      <c r="Z7" s="22"/>
      <c r="AA7" s="22"/>
      <c r="AB7" s="22"/>
      <c r="AC7" s="22"/>
      <c r="AD7" s="22"/>
      <c r="AE7" s="23"/>
      <c r="AF7" s="22"/>
      <c r="AG7" s="22"/>
      <c r="AH7" s="22"/>
      <c r="AI7" s="22"/>
      <c r="AJ7" s="24"/>
      <c r="AK7" s="22"/>
      <c r="AL7" s="22"/>
      <c r="AM7" s="22"/>
      <c r="AN7" s="22"/>
      <c r="AO7" s="22"/>
      <c r="AP7" s="22"/>
      <c r="AQ7" s="21">
        <v>1857902</v>
      </c>
      <c r="AR7" s="22"/>
      <c r="AS7" s="22"/>
      <c r="AT7" s="22"/>
      <c r="AU7" s="22"/>
      <c r="AV7" s="22"/>
      <c r="AW7" s="22"/>
      <c r="AX7" s="22"/>
      <c r="AY7" s="23"/>
      <c r="AZ7" s="22"/>
      <c r="BA7" s="22"/>
      <c r="BB7" s="22"/>
      <c r="BC7" s="22"/>
      <c r="BD7" s="24"/>
      <c r="BE7" s="22"/>
      <c r="BF7" s="22"/>
      <c r="BG7" s="22"/>
      <c r="BH7" s="22"/>
      <c r="BI7" s="22"/>
      <c r="BJ7" s="22"/>
      <c r="BK7" s="21">
        <v>2065810</v>
      </c>
      <c r="BL7" s="22"/>
      <c r="BM7" s="22"/>
      <c r="BN7" s="22"/>
      <c r="BO7" s="22"/>
      <c r="BP7" s="22"/>
      <c r="BQ7" s="22"/>
      <c r="BR7" s="22"/>
      <c r="BS7" s="23"/>
      <c r="BT7" s="22"/>
      <c r="BU7" s="22"/>
      <c r="BV7" s="22"/>
      <c r="BW7" s="22"/>
      <c r="BX7" s="24"/>
      <c r="BY7" s="22"/>
      <c r="BZ7" s="22"/>
      <c r="CA7" s="22"/>
      <c r="CB7" s="22"/>
      <c r="CC7" s="22"/>
      <c r="CD7" s="22"/>
      <c r="CE7" s="21">
        <v>2220359</v>
      </c>
      <c r="CF7" s="22"/>
      <c r="CG7" s="22"/>
      <c r="CH7" s="22"/>
      <c r="CI7" s="22"/>
      <c r="CJ7" s="22"/>
      <c r="CK7" s="22"/>
      <c r="CL7" s="22"/>
      <c r="CM7" s="23"/>
      <c r="CN7" s="22"/>
      <c r="CO7" s="22"/>
      <c r="CP7" s="22"/>
      <c r="CQ7" s="22"/>
      <c r="CR7" s="24"/>
      <c r="CS7" s="22"/>
      <c r="CT7" s="22"/>
      <c r="CU7" s="22"/>
      <c r="CV7" s="22"/>
      <c r="CW7" s="22"/>
      <c r="CX7" s="22"/>
      <c r="CY7" s="21">
        <v>2132895</v>
      </c>
      <c r="CZ7" s="22"/>
      <c r="DA7" s="22"/>
      <c r="DB7" s="22"/>
      <c r="DC7" s="22"/>
      <c r="DD7" s="22"/>
      <c r="DE7" s="22"/>
      <c r="DF7" s="22"/>
      <c r="DG7" s="23"/>
      <c r="DH7" s="22"/>
      <c r="DI7" s="22"/>
      <c r="DJ7" s="22"/>
      <c r="DK7" s="22"/>
      <c r="DL7" s="24"/>
      <c r="DM7" s="22"/>
      <c r="DN7" s="22"/>
      <c r="DO7" s="22"/>
      <c r="DP7" s="22"/>
      <c r="DQ7" s="22"/>
      <c r="DR7" s="22"/>
      <c r="DS7" s="21">
        <v>2183489</v>
      </c>
      <c r="DT7" s="22"/>
      <c r="DU7" s="22"/>
      <c r="DV7" s="22"/>
      <c r="DW7" s="22"/>
      <c r="DX7" s="22"/>
      <c r="DY7" s="22"/>
      <c r="DZ7" s="22"/>
      <c r="EA7" s="23"/>
      <c r="EB7" s="22"/>
      <c r="EC7" s="22"/>
      <c r="ED7" s="22"/>
      <c r="EE7" s="22"/>
      <c r="EF7" s="24"/>
      <c r="EG7" s="22"/>
      <c r="EH7" s="22"/>
      <c r="EI7" s="22"/>
      <c r="EJ7" s="22"/>
      <c r="EK7" s="22"/>
      <c r="EL7" s="22"/>
      <c r="EM7" s="21"/>
      <c r="EN7" s="22"/>
      <c r="EO7" s="22"/>
      <c r="EP7" s="22"/>
      <c r="EQ7" s="22"/>
      <c r="ER7" s="22"/>
      <c r="ES7" s="22"/>
      <c r="ET7" s="22"/>
      <c r="EU7" s="23"/>
      <c r="EV7" s="22"/>
      <c r="EW7" s="22"/>
      <c r="EX7" s="22"/>
      <c r="EY7" s="22"/>
      <c r="EZ7" s="24"/>
      <c r="FA7" s="22"/>
      <c r="FB7" s="22"/>
      <c r="FC7" s="22"/>
      <c r="FD7" s="22"/>
      <c r="FE7" s="22"/>
      <c r="FF7" s="22"/>
      <c r="FG7" s="21"/>
      <c r="FH7" s="22"/>
      <c r="FI7" s="22"/>
      <c r="FJ7" s="22"/>
      <c r="FK7" s="22"/>
      <c r="FL7" s="22"/>
      <c r="FM7" s="22"/>
      <c r="FN7" s="22"/>
      <c r="FO7" s="23"/>
      <c r="FP7" s="22"/>
      <c r="FQ7" s="22"/>
      <c r="FR7" s="22"/>
      <c r="FS7" s="22"/>
      <c r="FT7" s="24"/>
      <c r="FU7" s="22"/>
      <c r="FV7" s="22"/>
      <c r="FW7" s="22"/>
      <c r="FX7" s="22"/>
      <c r="FY7" s="22"/>
      <c r="FZ7" s="22"/>
      <c r="GA7" s="21"/>
      <c r="GB7" s="22"/>
      <c r="GC7" s="22"/>
      <c r="GD7" s="22"/>
      <c r="GE7" s="22"/>
      <c r="GF7" s="22"/>
      <c r="GG7" s="22"/>
      <c r="GH7" s="22"/>
      <c r="GI7" s="23"/>
      <c r="GJ7" s="22"/>
      <c r="GK7" s="22"/>
      <c r="GL7" s="22"/>
      <c r="GM7" s="22"/>
      <c r="GN7" s="24"/>
      <c r="GO7" s="22"/>
      <c r="GP7" s="22"/>
      <c r="GQ7" s="22"/>
      <c r="GR7" s="22"/>
      <c r="GS7" s="22"/>
      <c r="GT7" s="22"/>
      <c r="GU7" s="21"/>
      <c r="GV7" s="22"/>
      <c r="GW7" s="22"/>
      <c r="GX7" s="22"/>
      <c r="GY7" s="22"/>
      <c r="GZ7" s="22"/>
      <c r="HA7" s="22"/>
      <c r="HB7" s="22"/>
      <c r="HC7" s="23"/>
      <c r="HD7" s="22"/>
      <c r="HE7" s="22"/>
      <c r="HF7" s="22"/>
      <c r="HG7" s="22"/>
      <c r="HH7" s="24"/>
      <c r="HI7" s="22"/>
      <c r="HJ7" s="22"/>
      <c r="HK7" s="22"/>
      <c r="HL7" s="22"/>
      <c r="HM7" s="22"/>
      <c r="HN7" s="22"/>
      <c r="HO7" s="21"/>
      <c r="HP7" s="22"/>
      <c r="HQ7" s="22"/>
      <c r="HR7" s="22"/>
      <c r="HS7" s="22"/>
      <c r="HT7" s="22"/>
      <c r="HU7" s="22"/>
      <c r="HV7" s="22"/>
      <c r="HW7" s="23"/>
      <c r="HX7" s="22"/>
      <c r="HY7" s="22"/>
      <c r="HZ7" s="22"/>
      <c r="IA7" s="22"/>
      <c r="IB7" s="24"/>
      <c r="IC7" s="22"/>
      <c r="ID7" s="22"/>
      <c r="IE7" s="22"/>
      <c r="IF7" s="22"/>
      <c r="IG7" s="22"/>
      <c r="IH7" s="22"/>
      <c r="II7" s="21"/>
      <c r="IJ7" s="22"/>
      <c r="IK7" s="22"/>
      <c r="IL7" s="22"/>
      <c r="IM7" s="22"/>
      <c r="IN7" s="22"/>
      <c r="IO7" s="22"/>
      <c r="IP7" s="22"/>
      <c r="IQ7" s="23"/>
      <c r="IR7" s="22"/>
      <c r="IS7" s="22"/>
      <c r="IT7" s="22"/>
      <c r="IU7" s="22"/>
      <c r="IV7" s="24"/>
      <c r="IW7" s="22"/>
      <c r="IX7" s="22"/>
      <c r="IY7" s="22"/>
      <c r="IZ7" s="22"/>
      <c r="JA7" s="22"/>
      <c r="JB7" s="22"/>
    </row>
    <row r="8" spans="1:262" s="34" customFormat="1" ht="13.5" customHeight="1" x14ac:dyDescent="0.25">
      <c r="A8" s="26" t="s">
        <v>61</v>
      </c>
      <c r="B8" s="27"/>
      <c r="C8" s="28">
        <v>0.98499999999999999</v>
      </c>
      <c r="D8" s="29"/>
      <c r="E8" s="29"/>
      <c r="F8" s="29"/>
      <c r="G8" s="29"/>
      <c r="H8" s="29"/>
      <c r="I8" s="29"/>
      <c r="J8" s="29"/>
      <c r="K8" s="30"/>
      <c r="L8" s="29"/>
      <c r="M8" s="29"/>
      <c r="N8" s="29"/>
      <c r="O8" s="29"/>
      <c r="P8" s="31"/>
      <c r="Q8" s="29"/>
      <c r="R8" s="29"/>
      <c r="S8" s="29"/>
      <c r="T8" s="29"/>
      <c r="U8" s="29"/>
      <c r="V8" s="29"/>
      <c r="W8" s="203">
        <v>0.99006769485514678</v>
      </c>
      <c r="X8" s="29"/>
      <c r="Y8" s="29"/>
      <c r="Z8" s="29"/>
      <c r="AA8" s="29"/>
      <c r="AB8" s="29"/>
      <c r="AC8" s="29"/>
      <c r="AD8" s="29"/>
      <c r="AE8" s="30"/>
      <c r="AF8" s="29"/>
      <c r="AG8" s="29"/>
      <c r="AH8" s="29"/>
      <c r="AI8" s="29"/>
      <c r="AJ8" s="31"/>
      <c r="AK8" s="29"/>
      <c r="AL8" s="29"/>
      <c r="AM8" s="29"/>
      <c r="AN8" s="29"/>
      <c r="AO8" s="29"/>
      <c r="AP8" s="29"/>
      <c r="AQ8" s="150">
        <v>0.9890000000000001</v>
      </c>
      <c r="AR8" s="29"/>
      <c r="AS8" s="29"/>
      <c r="AT8" s="29"/>
      <c r="AU8" s="29"/>
      <c r="AV8" s="29"/>
      <c r="AW8" s="29"/>
      <c r="AX8" s="29"/>
      <c r="AY8" s="30"/>
      <c r="AZ8" s="29"/>
      <c r="BA8" s="29"/>
      <c r="BB8" s="29"/>
      <c r="BC8" s="29"/>
      <c r="BD8" s="31"/>
      <c r="BE8" s="29"/>
      <c r="BF8" s="29"/>
      <c r="BG8" s="29"/>
      <c r="BH8" s="29"/>
      <c r="BI8" s="29"/>
      <c r="BJ8" s="29"/>
      <c r="BK8" s="204">
        <v>0.99069999999999991</v>
      </c>
      <c r="BL8" s="29"/>
      <c r="BM8" s="29"/>
      <c r="BN8" s="29"/>
      <c r="BO8" s="29"/>
      <c r="BP8" s="29"/>
      <c r="BQ8" s="29"/>
      <c r="BR8" s="29"/>
      <c r="BS8" s="30"/>
      <c r="BT8" s="29"/>
      <c r="BU8" s="29"/>
      <c r="BV8" s="29"/>
      <c r="BW8" s="29"/>
      <c r="BX8" s="31"/>
      <c r="BY8" s="29"/>
      <c r="BZ8" s="29"/>
      <c r="CA8" s="29"/>
      <c r="CB8" s="29"/>
      <c r="CC8" s="29"/>
      <c r="CD8" s="29"/>
      <c r="CE8" s="28">
        <v>0.98799999999999999</v>
      </c>
      <c r="CF8" s="29"/>
      <c r="CG8" s="29"/>
      <c r="CH8" s="29"/>
      <c r="CI8" s="29"/>
      <c r="CJ8" s="29"/>
      <c r="CK8" s="29"/>
      <c r="CL8" s="29"/>
      <c r="CM8" s="30"/>
      <c r="CN8" s="29"/>
      <c r="CO8" s="29"/>
      <c r="CP8" s="29"/>
      <c r="CQ8" s="29"/>
      <c r="CR8" s="31"/>
      <c r="CS8" s="29"/>
      <c r="CT8" s="29"/>
      <c r="CU8" s="29"/>
      <c r="CV8" s="29"/>
      <c r="CW8" s="29"/>
      <c r="CX8" s="29"/>
      <c r="CY8" s="28">
        <f>CY7/CY5</f>
        <v>0.9914479338704677</v>
      </c>
      <c r="CZ8" s="29"/>
      <c r="DA8" s="29"/>
      <c r="DB8" s="29"/>
      <c r="DC8" s="29"/>
      <c r="DD8" s="29"/>
      <c r="DE8" s="29"/>
      <c r="DF8" s="29"/>
      <c r="DG8" s="30"/>
      <c r="DH8" s="29"/>
      <c r="DI8" s="29"/>
      <c r="DJ8" s="29"/>
      <c r="DK8" s="29"/>
      <c r="DL8" s="31"/>
      <c r="DM8" s="29"/>
      <c r="DN8" s="29"/>
      <c r="DO8" s="29"/>
      <c r="DP8" s="29"/>
      <c r="DQ8" s="29"/>
      <c r="DR8" s="29"/>
      <c r="DS8" s="28">
        <f>DS7/DS5</f>
        <v>0.99195753936957798</v>
      </c>
      <c r="DT8" s="29"/>
      <c r="DU8" s="29"/>
      <c r="DV8" s="29"/>
      <c r="DW8" s="29"/>
      <c r="DX8" s="29"/>
      <c r="DY8" s="29"/>
      <c r="DZ8" s="29"/>
      <c r="EA8" s="30"/>
      <c r="EB8" s="29"/>
      <c r="EC8" s="29"/>
      <c r="ED8" s="29"/>
      <c r="EE8" s="29"/>
      <c r="EF8" s="31"/>
      <c r="EG8" s="29"/>
      <c r="EH8" s="29"/>
      <c r="EI8" s="29"/>
      <c r="EJ8" s="29"/>
      <c r="EK8" s="29"/>
      <c r="EL8" s="29"/>
      <c r="EM8" s="28"/>
      <c r="EN8" s="29"/>
      <c r="EO8" s="29"/>
      <c r="EP8" s="29"/>
      <c r="EQ8" s="29"/>
      <c r="ER8" s="29"/>
      <c r="ES8" s="29"/>
      <c r="ET8" s="29"/>
      <c r="EU8" s="30"/>
      <c r="EV8" s="29"/>
      <c r="EW8" s="29"/>
      <c r="EX8" s="29"/>
      <c r="EY8" s="29"/>
      <c r="EZ8" s="31"/>
      <c r="FA8" s="29"/>
      <c r="FB8" s="29"/>
      <c r="FC8" s="29"/>
      <c r="FD8" s="29"/>
      <c r="FE8" s="29"/>
      <c r="FF8" s="29"/>
      <c r="FG8" s="28"/>
      <c r="FH8" s="29"/>
      <c r="FI8" s="29"/>
      <c r="FJ8" s="29"/>
      <c r="FK8" s="29"/>
      <c r="FL8" s="29"/>
      <c r="FM8" s="29"/>
      <c r="FN8" s="29"/>
      <c r="FO8" s="30"/>
      <c r="FP8" s="29"/>
      <c r="FQ8" s="29"/>
      <c r="FR8" s="29"/>
      <c r="FS8" s="29"/>
      <c r="FT8" s="31"/>
      <c r="FU8" s="29"/>
      <c r="FV8" s="29"/>
      <c r="FW8" s="29"/>
      <c r="FX8" s="29"/>
      <c r="FY8" s="29"/>
      <c r="FZ8" s="29"/>
      <c r="GA8" s="28"/>
      <c r="GB8" s="29"/>
      <c r="GC8" s="29"/>
      <c r="GD8" s="29"/>
      <c r="GE8" s="29"/>
      <c r="GF8" s="29"/>
      <c r="GG8" s="29"/>
      <c r="GH8" s="29"/>
      <c r="GI8" s="30"/>
      <c r="GJ8" s="29"/>
      <c r="GK8" s="29"/>
      <c r="GL8" s="29"/>
      <c r="GM8" s="29"/>
      <c r="GN8" s="31"/>
      <c r="GO8" s="29"/>
      <c r="GP8" s="29"/>
      <c r="GQ8" s="29"/>
      <c r="GR8" s="29"/>
      <c r="GS8" s="29"/>
      <c r="GT8" s="29"/>
      <c r="GU8" s="28"/>
      <c r="GV8" s="29"/>
      <c r="GW8" s="29"/>
      <c r="GX8" s="29"/>
      <c r="GY8" s="29"/>
      <c r="GZ8" s="29"/>
      <c r="HA8" s="29"/>
      <c r="HB8" s="29"/>
      <c r="HC8" s="30"/>
      <c r="HD8" s="29"/>
      <c r="HE8" s="29"/>
      <c r="HF8" s="29"/>
      <c r="HG8" s="29"/>
      <c r="HH8" s="31"/>
      <c r="HI8" s="29"/>
      <c r="HJ8" s="29"/>
      <c r="HK8" s="29"/>
      <c r="HL8" s="29"/>
      <c r="HM8" s="29"/>
      <c r="HN8" s="29"/>
      <c r="HO8" s="28"/>
      <c r="HP8" s="29"/>
      <c r="HQ8" s="29"/>
      <c r="HR8" s="29"/>
      <c r="HS8" s="29"/>
      <c r="HT8" s="29"/>
      <c r="HU8" s="29"/>
      <c r="HV8" s="29"/>
      <c r="HW8" s="30"/>
      <c r="HX8" s="29"/>
      <c r="HY8" s="29"/>
      <c r="HZ8" s="29"/>
      <c r="IA8" s="29"/>
      <c r="IB8" s="31"/>
      <c r="IC8" s="29"/>
      <c r="ID8" s="29"/>
      <c r="IE8" s="29"/>
      <c r="IF8" s="29"/>
      <c r="IG8" s="29"/>
      <c r="IH8" s="29"/>
      <c r="II8" s="28"/>
      <c r="IJ8" s="29"/>
      <c r="IK8" s="29"/>
      <c r="IL8" s="29"/>
      <c r="IM8" s="29"/>
      <c r="IN8" s="29"/>
      <c r="IO8" s="29"/>
      <c r="IP8" s="29"/>
      <c r="IQ8" s="30"/>
      <c r="IR8" s="29"/>
      <c r="IS8" s="29"/>
      <c r="IT8" s="29"/>
      <c r="IU8" s="29"/>
      <c r="IV8" s="31"/>
      <c r="IW8" s="29"/>
      <c r="IX8" s="29"/>
      <c r="IY8" s="29"/>
      <c r="IZ8" s="29"/>
      <c r="JA8" s="29"/>
      <c r="JB8" s="29"/>
    </row>
    <row r="9" spans="1:262" ht="13.5" customHeight="1" x14ac:dyDescent="0.25">
      <c r="A9" s="14" t="s">
        <v>11</v>
      </c>
      <c r="B9" s="14"/>
      <c r="C9" s="4"/>
      <c r="D9" s="16"/>
      <c r="E9" s="22"/>
      <c r="F9" s="141"/>
      <c r="G9" s="141"/>
      <c r="H9" s="16"/>
      <c r="I9" s="141"/>
      <c r="J9" s="141"/>
      <c r="K9" s="17"/>
      <c r="L9" s="16"/>
      <c r="M9" s="16"/>
      <c r="N9" s="16"/>
      <c r="O9" s="16"/>
      <c r="P9" s="18"/>
      <c r="Q9" s="16"/>
      <c r="R9" s="16"/>
      <c r="S9" s="16"/>
      <c r="T9" s="16"/>
      <c r="U9" s="16"/>
      <c r="V9" s="16"/>
      <c r="W9" s="4"/>
      <c r="X9" s="16"/>
      <c r="Y9" s="141"/>
      <c r="Z9" s="141"/>
      <c r="AA9" s="141"/>
      <c r="AB9" s="16"/>
      <c r="AC9" s="141"/>
      <c r="AD9" s="141"/>
      <c r="AE9" s="17"/>
      <c r="AF9" s="16"/>
      <c r="AG9" s="16"/>
      <c r="AH9" s="16"/>
      <c r="AI9" s="16"/>
      <c r="AJ9" s="18"/>
      <c r="AK9" s="16"/>
      <c r="AL9" s="16"/>
      <c r="AM9" s="16"/>
      <c r="AN9" s="16"/>
      <c r="AO9" s="16"/>
      <c r="AP9" s="16"/>
      <c r="AQ9" s="35"/>
      <c r="AR9" s="16"/>
      <c r="AS9" s="16"/>
      <c r="AT9" s="141"/>
      <c r="AU9" s="141"/>
      <c r="AV9" s="16"/>
      <c r="AW9" s="141"/>
      <c r="AX9" s="141"/>
      <c r="AY9" s="17"/>
      <c r="AZ9" s="16"/>
      <c r="BA9" s="16"/>
      <c r="BB9" s="16"/>
      <c r="BC9" s="16"/>
      <c r="BD9" s="18"/>
      <c r="BE9" s="16"/>
      <c r="BF9" s="16"/>
      <c r="BG9" s="16"/>
      <c r="BH9" s="16"/>
      <c r="BI9" s="16"/>
      <c r="BJ9" s="16"/>
      <c r="BK9" s="35"/>
      <c r="BL9" s="16"/>
      <c r="BM9" s="16"/>
      <c r="BN9" s="141"/>
      <c r="BO9" s="141"/>
      <c r="BP9" s="16"/>
      <c r="BQ9" s="141"/>
      <c r="BR9" s="141"/>
      <c r="BS9" s="17"/>
      <c r="BT9" s="16"/>
      <c r="BU9" s="16"/>
      <c r="BV9" s="16"/>
      <c r="BW9" s="16"/>
      <c r="BX9" s="18"/>
      <c r="BY9" s="16"/>
      <c r="BZ9" s="16"/>
      <c r="CA9" s="16"/>
      <c r="CB9" s="16"/>
      <c r="CC9" s="16"/>
      <c r="CD9" s="16"/>
      <c r="CE9" s="4"/>
      <c r="CF9" s="16"/>
      <c r="CG9" s="141"/>
      <c r="CH9" s="141"/>
      <c r="CI9" s="141"/>
      <c r="CJ9" s="16"/>
      <c r="CK9" s="141"/>
      <c r="CL9" s="141"/>
      <c r="CM9" s="17"/>
      <c r="CN9" s="16"/>
      <c r="CO9" s="16"/>
      <c r="CP9" s="16"/>
      <c r="CQ9" s="16"/>
      <c r="CR9" s="18"/>
      <c r="CS9" s="16"/>
      <c r="CT9" s="16"/>
      <c r="CU9" s="16"/>
      <c r="CV9" s="16"/>
      <c r="CW9" s="16"/>
      <c r="CX9" s="16"/>
      <c r="CY9" s="231" t="s">
        <v>1035</v>
      </c>
      <c r="CZ9" s="16"/>
      <c r="DA9" s="141"/>
      <c r="DB9" s="141"/>
      <c r="DC9" s="141"/>
      <c r="DD9" s="16"/>
      <c r="DE9" s="141"/>
      <c r="DF9" s="141"/>
      <c r="DG9" s="17"/>
      <c r="DH9" s="16"/>
      <c r="DI9" s="16"/>
      <c r="DJ9" s="16"/>
      <c r="DK9" s="16"/>
      <c r="DL9" s="18"/>
      <c r="DM9" s="16"/>
      <c r="DN9" s="16"/>
      <c r="DO9" s="16"/>
      <c r="DP9" s="16"/>
      <c r="DQ9" s="16"/>
      <c r="DR9" s="16"/>
      <c r="DS9" s="4" t="s">
        <v>1040</v>
      </c>
      <c r="DT9" s="16"/>
      <c r="DU9" s="16"/>
      <c r="DV9" s="141"/>
      <c r="DW9" s="16"/>
      <c r="DX9" s="16"/>
      <c r="DY9" s="16"/>
      <c r="DZ9" s="16"/>
      <c r="EA9" s="17"/>
      <c r="EB9" s="16"/>
      <c r="EC9" s="16"/>
      <c r="ED9" s="16"/>
      <c r="EE9" s="16"/>
      <c r="EF9" s="18"/>
      <c r="EG9" s="16"/>
      <c r="EH9" s="16"/>
      <c r="EI9" s="16"/>
      <c r="EJ9" s="16"/>
      <c r="EK9" s="16"/>
      <c r="EL9" s="16"/>
      <c r="EM9" s="4"/>
      <c r="EN9" s="16"/>
      <c r="EO9" s="16"/>
      <c r="EP9" s="16"/>
      <c r="EQ9" s="16"/>
      <c r="ER9" s="16"/>
      <c r="ES9" s="16"/>
      <c r="ET9" s="16"/>
      <c r="EU9" s="17"/>
      <c r="EV9" s="16"/>
      <c r="EW9" s="16"/>
      <c r="EX9" s="16"/>
      <c r="EY9" s="16"/>
      <c r="EZ9" s="18"/>
      <c r="FA9" s="16"/>
      <c r="FB9" s="16"/>
      <c r="FC9" s="16"/>
      <c r="FD9" s="16"/>
      <c r="FE9" s="16"/>
      <c r="FF9" s="16"/>
      <c r="FG9" s="4"/>
      <c r="FH9" s="16"/>
      <c r="FI9" s="16"/>
      <c r="FJ9" s="16"/>
      <c r="FK9" s="16"/>
      <c r="FL9" s="16"/>
      <c r="FM9" s="16"/>
      <c r="FN9" s="16"/>
      <c r="FO9" s="17"/>
      <c r="FP9" s="16"/>
      <c r="FQ9" s="16"/>
      <c r="FR9" s="16"/>
      <c r="FS9" s="16"/>
      <c r="FT9" s="18"/>
      <c r="FU9" s="16"/>
      <c r="FV9" s="16"/>
      <c r="FW9" s="16"/>
      <c r="FX9" s="16"/>
      <c r="FY9" s="16"/>
      <c r="FZ9" s="16"/>
      <c r="GA9" s="4"/>
      <c r="GB9" s="16"/>
      <c r="GC9" s="16"/>
      <c r="GD9" s="16"/>
      <c r="GE9" s="16"/>
      <c r="GF9" s="16"/>
      <c r="GG9" s="16"/>
      <c r="GH9" s="16"/>
      <c r="GI9" s="17"/>
      <c r="GJ9" s="16"/>
      <c r="GK9" s="16"/>
      <c r="GL9" s="16"/>
      <c r="GM9" s="16"/>
      <c r="GN9" s="18"/>
      <c r="GO9" s="16"/>
      <c r="GP9" s="16"/>
      <c r="GQ9" s="16"/>
      <c r="GR9" s="16"/>
      <c r="GS9" s="16"/>
      <c r="GT9" s="16"/>
      <c r="GU9" s="4"/>
      <c r="GV9" s="16"/>
      <c r="GW9" s="16"/>
      <c r="GX9" s="16"/>
      <c r="GY9" s="16"/>
      <c r="GZ9" s="16"/>
      <c r="HA9" s="16"/>
      <c r="HB9" s="16"/>
      <c r="HC9" s="17"/>
      <c r="HD9" s="16"/>
      <c r="HE9" s="16"/>
      <c r="HF9" s="16"/>
      <c r="HG9" s="16"/>
      <c r="HH9" s="18"/>
      <c r="HI9" s="16"/>
      <c r="HJ9" s="16"/>
      <c r="HK9" s="16"/>
      <c r="HL9" s="16"/>
      <c r="HM9" s="16"/>
      <c r="HN9" s="16"/>
      <c r="HO9" s="4"/>
      <c r="HP9" s="16"/>
      <c r="HQ9" s="16"/>
      <c r="HR9" s="16"/>
      <c r="HS9" s="16"/>
      <c r="HT9" s="16"/>
      <c r="HU9" s="16"/>
      <c r="HV9" s="16"/>
      <c r="HW9" s="17"/>
      <c r="HX9" s="16"/>
      <c r="HY9" s="16"/>
      <c r="HZ9" s="16"/>
      <c r="IA9" s="16"/>
      <c r="IB9" s="18"/>
      <c r="IC9" s="16"/>
      <c r="ID9" s="16"/>
      <c r="IE9" s="16"/>
      <c r="IF9" s="16"/>
      <c r="IG9" s="16"/>
      <c r="IH9" s="16"/>
      <c r="II9" s="4"/>
      <c r="IJ9" s="16"/>
      <c r="IK9" s="16"/>
      <c r="IL9" s="16"/>
      <c r="IM9" s="16"/>
      <c r="IN9" s="16"/>
      <c r="IO9" s="16"/>
      <c r="IP9" s="16"/>
      <c r="IQ9" s="17"/>
      <c r="IR9" s="16"/>
      <c r="IS9" s="16"/>
      <c r="IT9" s="16"/>
      <c r="IU9" s="16"/>
      <c r="IV9" s="18"/>
      <c r="IW9" s="16"/>
      <c r="IX9" s="16"/>
      <c r="IY9" s="16"/>
      <c r="IZ9" s="16"/>
      <c r="JA9" s="16"/>
      <c r="JB9" s="16"/>
    </row>
    <row r="10" spans="1:262" ht="31.5" customHeight="1" x14ac:dyDescent="0.25">
      <c r="A10" s="36" t="s">
        <v>131</v>
      </c>
      <c r="B10" s="36" t="s">
        <v>32</v>
      </c>
      <c r="C10" s="37" t="s">
        <v>31</v>
      </c>
      <c r="D10" s="36" t="s">
        <v>30</v>
      </c>
      <c r="E10" s="36" t="s">
        <v>96</v>
      </c>
      <c r="F10" s="36" t="s">
        <v>59</v>
      </c>
      <c r="G10" s="36" t="s">
        <v>97</v>
      </c>
      <c r="H10" s="36" t="s">
        <v>98</v>
      </c>
      <c r="I10" s="36" t="s">
        <v>99</v>
      </c>
      <c r="J10" s="36" t="s">
        <v>100</v>
      </c>
      <c r="K10" s="38" t="s">
        <v>101</v>
      </c>
      <c r="L10" s="39" t="s">
        <v>57</v>
      </c>
      <c r="M10" s="39" t="s">
        <v>102</v>
      </c>
      <c r="N10" s="39" t="s">
        <v>103</v>
      </c>
      <c r="O10" s="39" t="s">
        <v>104</v>
      </c>
      <c r="P10" s="40" t="s">
        <v>105</v>
      </c>
      <c r="Q10" s="41" t="s">
        <v>106</v>
      </c>
      <c r="R10" s="41" t="s">
        <v>58</v>
      </c>
      <c r="S10" s="41" t="s">
        <v>107</v>
      </c>
      <c r="T10" s="41" t="s">
        <v>108</v>
      </c>
      <c r="U10" s="41" t="s">
        <v>109</v>
      </c>
      <c r="V10" s="41" t="s">
        <v>132</v>
      </c>
      <c r="W10" s="37" t="s">
        <v>31</v>
      </c>
      <c r="X10" s="36" t="s">
        <v>30</v>
      </c>
      <c r="Y10" s="36" t="s">
        <v>96</v>
      </c>
      <c r="Z10" s="36" t="s">
        <v>59</v>
      </c>
      <c r="AA10" s="36" t="s">
        <v>97</v>
      </c>
      <c r="AB10" s="36" t="s">
        <v>98</v>
      </c>
      <c r="AC10" s="36" t="s">
        <v>99</v>
      </c>
      <c r="AD10" s="36" t="s">
        <v>100</v>
      </c>
      <c r="AE10" s="38" t="s">
        <v>101</v>
      </c>
      <c r="AF10" s="39" t="s">
        <v>57</v>
      </c>
      <c r="AG10" s="39" t="s">
        <v>102</v>
      </c>
      <c r="AH10" s="39" t="s">
        <v>103</v>
      </c>
      <c r="AI10" s="39" t="s">
        <v>104</v>
      </c>
      <c r="AJ10" s="40" t="s">
        <v>105</v>
      </c>
      <c r="AK10" s="41" t="s">
        <v>106</v>
      </c>
      <c r="AL10" s="41" t="s">
        <v>58</v>
      </c>
      <c r="AM10" s="41" t="s">
        <v>107</v>
      </c>
      <c r="AN10" s="41" t="s">
        <v>108</v>
      </c>
      <c r="AO10" s="41" t="s">
        <v>109</v>
      </c>
      <c r="AP10" s="41" t="s">
        <v>132</v>
      </c>
      <c r="AQ10" s="37" t="s">
        <v>31</v>
      </c>
      <c r="AR10" s="36" t="s">
        <v>30</v>
      </c>
      <c r="AS10" s="36" t="s">
        <v>96</v>
      </c>
      <c r="AT10" s="36" t="s">
        <v>59</v>
      </c>
      <c r="AU10" s="36" t="s">
        <v>97</v>
      </c>
      <c r="AV10" s="36" t="s">
        <v>98</v>
      </c>
      <c r="AW10" s="36" t="s">
        <v>99</v>
      </c>
      <c r="AX10" s="36" t="s">
        <v>100</v>
      </c>
      <c r="AY10" s="38" t="s">
        <v>101</v>
      </c>
      <c r="AZ10" s="39" t="s">
        <v>57</v>
      </c>
      <c r="BA10" s="39" t="s">
        <v>102</v>
      </c>
      <c r="BB10" s="39" t="s">
        <v>103</v>
      </c>
      <c r="BC10" s="39" t="s">
        <v>104</v>
      </c>
      <c r="BD10" s="40" t="s">
        <v>105</v>
      </c>
      <c r="BE10" s="41" t="s">
        <v>106</v>
      </c>
      <c r="BF10" s="41" t="s">
        <v>58</v>
      </c>
      <c r="BG10" s="41" t="s">
        <v>107</v>
      </c>
      <c r="BH10" s="41" t="s">
        <v>108</v>
      </c>
      <c r="BI10" s="41" t="s">
        <v>109</v>
      </c>
      <c r="BJ10" s="41" t="s">
        <v>132</v>
      </c>
      <c r="BK10" s="37" t="s">
        <v>31</v>
      </c>
      <c r="BL10" s="36" t="s">
        <v>30</v>
      </c>
      <c r="BM10" s="36" t="s">
        <v>96</v>
      </c>
      <c r="BN10" s="36" t="s">
        <v>59</v>
      </c>
      <c r="BO10" s="36" t="s">
        <v>97</v>
      </c>
      <c r="BP10" s="36" t="s">
        <v>98</v>
      </c>
      <c r="BQ10" s="36" t="s">
        <v>99</v>
      </c>
      <c r="BR10" s="36" t="s">
        <v>100</v>
      </c>
      <c r="BS10" s="38" t="s">
        <v>101</v>
      </c>
      <c r="BT10" s="39" t="s">
        <v>57</v>
      </c>
      <c r="BU10" s="39" t="s">
        <v>102</v>
      </c>
      <c r="BV10" s="39" t="s">
        <v>103</v>
      </c>
      <c r="BW10" s="39" t="s">
        <v>104</v>
      </c>
      <c r="BX10" s="40" t="s">
        <v>105</v>
      </c>
      <c r="BY10" s="41" t="s">
        <v>106</v>
      </c>
      <c r="BZ10" s="41" t="s">
        <v>58</v>
      </c>
      <c r="CA10" s="41" t="s">
        <v>107</v>
      </c>
      <c r="CB10" s="41" t="s">
        <v>108</v>
      </c>
      <c r="CC10" s="41" t="s">
        <v>109</v>
      </c>
      <c r="CD10" s="41" t="s">
        <v>132</v>
      </c>
      <c r="CE10" s="37" t="s">
        <v>31</v>
      </c>
      <c r="CF10" s="36" t="s">
        <v>30</v>
      </c>
      <c r="CG10" s="36" t="s">
        <v>96</v>
      </c>
      <c r="CH10" s="36" t="s">
        <v>59</v>
      </c>
      <c r="CI10" s="36" t="s">
        <v>97</v>
      </c>
      <c r="CJ10" s="36" t="s">
        <v>98</v>
      </c>
      <c r="CK10" s="36" t="s">
        <v>99</v>
      </c>
      <c r="CL10" s="36" t="s">
        <v>100</v>
      </c>
      <c r="CM10" s="38" t="s">
        <v>101</v>
      </c>
      <c r="CN10" s="39" t="s">
        <v>57</v>
      </c>
      <c r="CO10" s="39" t="s">
        <v>102</v>
      </c>
      <c r="CP10" s="39" t="s">
        <v>103</v>
      </c>
      <c r="CQ10" s="39" t="s">
        <v>104</v>
      </c>
      <c r="CR10" s="40" t="s">
        <v>105</v>
      </c>
      <c r="CS10" s="41" t="s">
        <v>106</v>
      </c>
      <c r="CT10" s="41" t="s">
        <v>58</v>
      </c>
      <c r="CU10" s="41" t="s">
        <v>107</v>
      </c>
      <c r="CV10" s="41" t="s">
        <v>108</v>
      </c>
      <c r="CW10" s="41" t="s">
        <v>109</v>
      </c>
      <c r="CX10" s="41" t="s">
        <v>132</v>
      </c>
      <c r="CY10" s="37" t="s">
        <v>31</v>
      </c>
      <c r="CZ10" s="36" t="s">
        <v>30</v>
      </c>
      <c r="DA10" s="36" t="s">
        <v>96</v>
      </c>
      <c r="DB10" s="36" t="s">
        <v>59</v>
      </c>
      <c r="DC10" s="36" t="s">
        <v>97</v>
      </c>
      <c r="DD10" s="36" t="s">
        <v>98</v>
      </c>
      <c r="DE10" s="36" t="s">
        <v>99</v>
      </c>
      <c r="DF10" s="36" t="s">
        <v>100</v>
      </c>
      <c r="DG10" s="38" t="s">
        <v>101</v>
      </c>
      <c r="DH10" s="39" t="s">
        <v>57</v>
      </c>
      <c r="DI10" s="39" t="s">
        <v>102</v>
      </c>
      <c r="DJ10" s="39" t="s">
        <v>103</v>
      </c>
      <c r="DK10" s="39" t="s">
        <v>104</v>
      </c>
      <c r="DL10" s="40" t="s">
        <v>105</v>
      </c>
      <c r="DM10" s="41" t="s">
        <v>106</v>
      </c>
      <c r="DN10" s="41" t="s">
        <v>58</v>
      </c>
      <c r="DO10" s="41" t="s">
        <v>107</v>
      </c>
      <c r="DP10" s="41" t="s">
        <v>108</v>
      </c>
      <c r="DQ10" s="41" t="s">
        <v>109</v>
      </c>
      <c r="DR10" s="41" t="s">
        <v>132</v>
      </c>
      <c r="DS10" s="37" t="s">
        <v>31</v>
      </c>
      <c r="DT10" s="36" t="s">
        <v>30</v>
      </c>
      <c r="DU10" s="36" t="s">
        <v>96</v>
      </c>
      <c r="DV10" s="36" t="s">
        <v>59</v>
      </c>
      <c r="DW10" s="36" t="s">
        <v>97</v>
      </c>
      <c r="DX10" s="36" t="s">
        <v>98</v>
      </c>
      <c r="DY10" s="36" t="s">
        <v>99</v>
      </c>
      <c r="DZ10" s="36" t="s">
        <v>100</v>
      </c>
      <c r="EA10" s="38" t="s">
        <v>101</v>
      </c>
      <c r="EB10" s="39" t="s">
        <v>57</v>
      </c>
      <c r="EC10" s="39" t="s">
        <v>102</v>
      </c>
      <c r="ED10" s="39" t="s">
        <v>103</v>
      </c>
      <c r="EE10" s="39" t="s">
        <v>104</v>
      </c>
      <c r="EF10" s="40" t="s">
        <v>105</v>
      </c>
      <c r="EG10" s="41" t="s">
        <v>106</v>
      </c>
      <c r="EH10" s="41" t="s">
        <v>58</v>
      </c>
      <c r="EI10" s="41" t="s">
        <v>107</v>
      </c>
      <c r="EJ10" s="41" t="s">
        <v>108</v>
      </c>
      <c r="EK10" s="41" t="s">
        <v>109</v>
      </c>
      <c r="EL10" s="41" t="s">
        <v>132</v>
      </c>
      <c r="EM10" s="37" t="s">
        <v>31</v>
      </c>
      <c r="EN10" s="36" t="s">
        <v>30</v>
      </c>
      <c r="EO10" s="36" t="s">
        <v>96</v>
      </c>
      <c r="EP10" s="36" t="s">
        <v>59</v>
      </c>
      <c r="EQ10" s="36" t="s">
        <v>97</v>
      </c>
      <c r="ER10" s="36" t="s">
        <v>98</v>
      </c>
      <c r="ES10" s="36" t="s">
        <v>99</v>
      </c>
      <c r="ET10" s="36" t="s">
        <v>100</v>
      </c>
      <c r="EU10" s="38" t="s">
        <v>101</v>
      </c>
      <c r="EV10" s="39" t="s">
        <v>57</v>
      </c>
      <c r="EW10" s="39" t="s">
        <v>102</v>
      </c>
      <c r="EX10" s="39" t="s">
        <v>103</v>
      </c>
      <c r="EY10" s="39" t="s">
        <v>104</v>
      </c>
      <c r="EZ10" s="40" t="s">
        <v>105</v>
      </c>
      <c r="FA10" s="41" t="s">
        <v>106</v>
      </c>
      <c r="FB10" s="41" t="s">
        <v>58</v>
      </c>
      <c r="FC10" s="41" t="s">
        <v>107</v>
      </c>
      <c r="FD10" s="41" t="s">
        <v>108</v>
      </c>
      <c r="FE10" s="41" t="s">
        <v>109</v>
      </c>
      <c r="FF10" s="41" t="s">
        <v>132</v>
      </c>
      <c r="FG10" s="37" t="s">
        <v>31</v>
      </c>
      <c r="FH10" s="36" t="s">
        <v>30</v>
      </c>
      <c r="FI10" s="36" t="s">
        <v>96</v>
      </c>
      <c r="FJ10" s="36" t="s">
        <v>59</v>
      </c>
      <c r="FK10" s="36" t="s">
        <v>97</v>
      </c>
      <c r="FL10" s="36" t="s">
        <v>98</v>
      </c>
      <c r="FM10" s="36" t="s">
        <v>99</v>
      </c>
      <c r="FN10" s="36" t="s">
        <v>100</v>
      </c>
      <c r="FO10" s="38" t="s">
        <v>101</v>
      </c>
      <c r="FP10" s="39" t="s">
        <v>57</v>
      </c>
      <c r="FQ10" s="39" t="s">
        <v>102</v>
      </c>
      <c r="FR10" s="39" t="s">
        <v>103</v>
      </c>
      <c r="FS10" s="39" t="s">
        <v>104</v>
      </c>
      <c r="FT10" s="40" t="s">
        <v>105</v>
      </c>
      <c r="FU10" s="41" t="s">
        <v>106</v>
      </c>
      <c r="FV10" s="41" t="s">
        <v>58</v>
      </c>
      <c r="FW10" s="41" t="s">
        <v>107</v>
      </c>
      <c r="FX10" s="41" t="s">
        <v>108</v>
      </c>
      <c r="FY10" s="41" t="s">
        <v>109</v>
      </c>
      <c r="FZ10" s="41" t="s">
        <v>132</v>
      </c>
      <c r="GA10" s="37" t="s">
        <v>31</v>
      </c>
      <c r="GB10" s="36" t="s">
        <v>30</v>
      </c>
      <c r="GC10" s="36" t="s">
        <v>96</v>
      </c>
      <c r="GD10" s="36" t="s">
        <v>59</v>
      </c>
      <c r="GE10" s="36" t="s">
        <v>97</v>
      </c>
      <c r="GF10" s="36" t="s">
        <v>98</v>
      </c>
      <c r="GG10" s="36" t="s">
        <v>99</v>
      </c>
      <c r="GH10" s="36" t="s">
        <v>100</v>
      </c>
      <c r="GI10" s="38" t="s">
        <v>101</v>
      </c>
      <c r="GJ10" s="39" t="s">
        <v>57</v>
      </c>
      <c r="GK10" s="39" t="s">
        <v>102</v>
      </c>
      <c r="GL10" s="39" t="s">
        <v>103</v>
      </c>
      <c r="GM10" s="39" t="s">
        <v>104</v>
      </c>
      <c r="GN10" s="40" t="s">
        <v>105</v>
      </c>
      <c r="GO10" s="41" t="s">
        <v>106</v>
      </c>
      <c r="GP10" s="41" t="s">
        <v>58</v>
      </c>
      <c r="GQ10" s="41" t="s">
        <v>107</v>
      </c>
      <c r="GR10" s="41" t="s">
        <v>108</v>
      </c>
      <c r="GS10" s="41" t="s">
        <v>109</v>
      </c>
      <c r="GT10" s="41" t="s">
        <v>132</v>
      </c>
      <c r="GU10" s="37" t="s">
        <v>31</v>
      </c>
      <c r="GV10" s="36" t="s">
        <v>30</v>
      </c>
      <c r="GW10" s="36" t="s">
        <v>96</v>
      </c>
      <c r="GX10" s="36" t="s">
        <v>59</v>
      </c>
      <c r="GY10" s="36" t="s">
        <v>97</v>
      </c>
      <c r="GZ10" s="36" t="s">
        <v>98</v>
      </c>
      <c r="HA10" s="36" t="s">
        <v>99</v>
      </c>
      <c r="HB10" s="36" t="s">
        <v>100</v>
      </c>
      <c r="HC10" s="38" t="s">
        <v>101</v>
      </c>
      <c r="HD10" s="39" t="s">
        <v>57</v>
      </c>
      <c r="HE10" s="39" t="s">
        <v>102</v>
      </c>
      <c r="HF10" s="39" t="s">
        <v>103</v>
      </c>
      <c r="HG10" s="39" t="s">
        <v>104</v>
      </c>
      <c r="HH10" s="40" t="s">
        <v>105</v>
      </c>
      <c r="HI10" s="41" t="s">
        <v>106</v>
      </c>
      <c r="HJ10" s="41" t="s">
        <v>58</v>
      </c>
      <c r="HK10" s="41" t="s">
        <v>107</v>
      </c>
      <c r="HL10" s="41" t="s">
        <v>108</v>
      </c>
      <c r="HM10" s="41" t="s">
        <v>109</v>
      </c>
      <c r="HN10" s="41" t="s">
        <v>132</v>
      </c>
      <c r="HO10" s="37" t="s">
        <v>31</v>
      </c>
      <c r="HP10" s="36" t="s">
        <v>30</v>
      </c>
      <c r="HQ10" s="36" t="s">
        <v>96</v>
      </c>
      <c r="HR10" s="36" t="s">
        <v>59</v>
      </c>
      <c r="HS10" s="36" t="s">
        <v>97</v>
      </c>
      <c r="HT10" s="36" t="s">
        <v>98</v>
      </c>
      <c r="HU10" s="36" t="s">
        <v>99</v>
      </c>
      <c r="HV10" s="36" t="s">
        <v>100</v>
      </c>
      <c r="HW10" s="38" t="s">
        <v>101</v>
      </c>
      <c r="HX10" s="39" t="s">
        <v>57</v>
      </c>
      <c r="HY10" s="39" t="s">
        <v>102</v>
      </c>
      <c r="HZ10" s="39" t="s">
        <v>103</v>
      </c>
      <c r="IA10" s="39" t="s">
        <v>104</v>
      </c>
      <c r="IB10" s="40" t="s">
        <v>105</v>
      </c>
      <c r="IC10" s="41" t="s">
        <v>106</v>
      </c>
      <c r="ID10" s="41" t="s">
        <v>58</v>
      </c>
      <c r="IE10" s="41" t="s">
        <v>107</v>
      </c>
      <c r="IF10" s="41" t="s">
        <v>108</v>
      </c>
      <c r="IG10" s="41" t="s">
        <v>109</v>
      </c>
      <c r="IH10" s="41" t="s">
        <v>132</v>
      </c>
      <c r="II10" s="37" t="s">
        <v>31</v>
      </c>
      <c r="IJ10" s="36" t="s">
        <v>30</v>
      </c>
      <c r="IK10" s="36" t="s">
        <v>96</v>
      </c>
      <c r="IL10" s="36" t="s">
        <v>59</v>
      </c>
      <c r="IM10" s="36" t="s">
        <v>97</v>
      </c>
      <c r="IN10" s="36" t="s">
        <v>98</v>
      </c>
      <c r="IO10" s="36" t="s">
        <v>99</v>
      </c>
      <c r="IP10" s="36" t="s">
        <v>100</v>
      </c>
      <c r="IQ10" s="38" t="s">
        <v>101</v>
      </c>
      <c r="IR10" s="39" t="s">
        <v>57</v>
      </c>
      <c r="IS10" s="39" t="s">
        <v>102</v>
      </c>
      <c r="IT10" s="39" t="s">
        <v>103</v>
      </c>
      <c r="IU10" s="39" t="s">
        <v>104</v>
      </c>
      <c r="IV10" s="40" t="s">
        <v>105</v>
      </c>
      <c r="IW10" s="41" t="s">
        <v>106</v>
      </c>
      <c r="IX10" s="41" t="s">
        <v>58</v>
      </c>
      <c r="IY10" s="41" t="s">
        <v>107</v>
      </c>
      <c r="IZ10" s="41" t="s">
        <v>108</v>
      </c>
      <c r="JA10" s="41" t="s">
        <v>109</v>
      </c>
      <c r="JB10" s="41" t="s">
        <v>132</v>
      </c>
    </row>
    <row r="11" spans="1:262" s="3" customFormat="1" ht="13.5" customHeight="1" x14ac:dyDescent="0.25">
      <c r="A11" s="42" t="s">
        <v>302</v>
      </c>
      <c r="B11" s="2" t="s">
        <v>403</v>
      </c>
      <c r="C11" s="4"/>
      <c r="D11" s="3">
        <v>10</v>
      </c>
      <c r="E11" s="25">
        <v>674650</v>
      </c>
      <c r="F11" s="43">
        <v>0.39100000000000001</v>
      </c>
      <c r="G11" s="44">
        <v>-0.05</v>
      </c>
      <c r="H11" s="2">
        <v>68</v>
      </c>
      <c r="I11" s="43">
        <v>0.41</v>
      </c>
      <c r="J11" s="44">
        <v>-5.3999999999999999E-2</v>
      </c>
      <c r="K11" s="44"/>
      <c r="L11" s="44"/>
      <c r="M11" s="44"/>
      <c r="P11" s="45"/>
      <c r="Q11" s="25"/>
      <c r="R11" s="44"/>
      <c r="S11" s="44"/>
      <c r="U11" s="44"/>
      <c r="V11" s="44"/>
      <c r="W11" s="4"/>
      <c r="X11" s="3">
        <v>10</v>
      </c>
      <c r="Y11" s="25">
        <v>703682</v>
      </c>
      <c r="Z11" s="43">
        <v>0.39300000000000002</v>
      </c>
      <c r="AA11" s="43">
        <v>2E-3</v>
      </c>
      <c r="AB11" s="2">
        <v>77</v>
      </c>
      <c r="AC11" s="43">
        <v>0.46400000000000002</v>
      </c>
      <c r="AD11" s="43">
        <v>5.3999999999999999E-2</v>
      </c>
      <c r="AE11" s="25"/>
      <c r="AF11" s="44"/>
      <c r="AG11" s="44"/>
      <c r="AH11" s="144"/>
      <c r="AI11" s="44"/>
      <c r="AJ11" s="44"/>
      <c r="AK11" s="25"/>
      <c r="AM11" s="44"/>
      <c r="AO11" s="44"/>
      <c r="AP11" s="44"/>
      <c r="AQ11" s="4"/>
      <c r="AS11" s="25">
        <v>770748</v>
      </c>
      <c r="AT11" s="44">
        <v>0.41499999999999998</v>
      </c>
      <c r="AU11" s="44">
        <v>2.1999999999999999E-2</v>
      </c>
      <c r="AV11" s="2">
        <v>81</v>
      </c>
      <c r="AW11" s="44">
        <v>0.48799999999999999</v>
      </c>
      <c r="AX11" s="44">
        <v>2.4E-2</v>
      </c>
      <c r="AY11" s="25"/>
      <c r="AZ11" s="44"/>
      <c r="BA11" s="44"/>
      <c r="BD11" s="45"/>
      <c r="BE11" s="25"/>
      <c r="BF11" s="44"/>
      <c r="BG11" s="44"/>
      <c r="BI11" s="44"/>
      <c r="BJ11" s="44"/>
      <c r="BK11" s="4"/>
      <c r="BM11" s="25">
        <v>858565</v>
      </c>
      <c r="BN11" s="43">
        <v>0.41599999999999998</v>
      </c>
      <c r="BO11" s="43">
        <v>1E-3</v>
      </c>
      <c r="BP11" s="2">
        <v>78</v>
      </c>
      <c r="BQ11" s="43">
        <v>0.47</v>
      </c>
      <c r="BR11" s="43">
        <v>-1.8072289156626505E-2</v>
      </c>
      <c r="BS11" s="21"/>
      <c r="BT11" s="44"/>
      <c r="BU11" s="44"/>
      <c r="BX11" s="45"/>
      <c r="BY11" s="25"/>
      <c r="BZ11" s="44"/>
      <c r="CA11" s="44"/>
      <c r="CC11" s="44"/>
      <c r="CD11" s="44"/>
      <c r="CE11" s="25"/>
      <c r="CG11" s="25">
        <v>387358</v>
      </c>
      <c r="CH11" s="43">
        <v>0.17399999999999999</v>
      </c>
      <c r="CI11" s="43">
        <v>-0.24199999999999999</v>
      </c>
      <c r="CJ11" s="2">
        <v>20</v>
      </c>
      <c r="CK11" s="149">
        <v>0.12</v>
      </c>
      <c r="CL11" s="43">
        <v>-0.35</v>
      </c>
      <c r="CM11" s="25"/>
      <c r="CN11" s="44"/>
      <c r="CO11" s="44"/>
      <c r="CP11" s="44"/>
      <c r="CQ11" s="44"/>
      <c r="CR11" s="44"/>
      <c r="CS11" s="25"/>
      <c r="CT11" s="44"/>
      <c r="CU11" s="44"/>
      <c r="CW11" s="44"/>
      <c r="CX11" s="44"/>
      <c r="CY11" s="4"/>
      <c r="DA11" s="25">
        <v>519353</v>
      </c>
      <c r="DB11" s="43">
        <f>DA11/$CY$7</f>
        <v>0.24349674972279461</v>
      </c>
      <c r="DC11" s="43">
        <f>DB11-CH11</f>
        <v>6.9496749722794626E-2</v>
      </c>
      <c r="DD11" s="2">
        <v>44</v>
      </c>
      <c r="DE11" s="43">
        <f>DD11/$CY$3</f>
        <v>0.27848101265822783</v>
      </c>
      <c r="DF11" s="43">
        <f>DE11-CK11</f>
        <v>0.15848101265822784</v>
      </c>
      <c r="DG11" s="25"/>
      <c r="DH11" s="44"/>
      <c r="DI11" s="44"/>
      <c r="DJ11" s="44"/>
      <c r="DK11" s="44"/>
      <c r="DL11" s="44"/>
      <c r="DM11" s="25"/>
      <c r="DN11" s="44"/>
      <c r="DO11" s="44"/>
      <c r="DQ11" s="44"/>
      <c r="DR11" s="44"/>
      <c r="DS11" s="4"/>
      <c r="DU11" s="25">
        <v>484315</v>
      </c>
      <c r="DV11" s="43">
        <f>DU11/$DS$7</f>
        <v>0.22180784973040854</v>
      </c>
      <c r="DW11" s="43">
        <f>DV11-DB11</f>
        <v>-2.1688899992386074E-2</v>
      </c>
      <c r="DX11" s="2">
        <v>38</v>
      </c>
      <c r="DY11" s="43">
        <f>DX11/$DS$3</f>
        <v>0.23749999999999999</v>
      </c>
      <c r="DZ11" s="43">
        <f>DY11-DE11</f>
        <v>-4.0981012658227844E-2</v>
      </c>
      <c r="EA11" s="25"/>
      <c r="EC11" s="46"/>
      <c r="EF11" s="45"/>
      <c r="EG11" s="25"/>
      <c r="EH11" s="44"/>
      <c r="EI11" s="44"/>
      <c r="EK11" s="44"/>
      <c r="EL11" s="44"/>
      <c r="EM11" s="4"/>
      <c r="EO11" s="25"/>
      <c r="EP11" s="43"/>
      <c r="EQ11" s="43"/>
      <c r="ER11" s="2"/>
      <c r="ES11" s="43"/>
      <c r="ET11" s="43"/>
      <c r="EU11" s="25"/>
      <c r="EV11" s="44"/>
      <c r="EW11" s="44"/>
      <c r="EZ11" s="45"/>
      <c r="FA11" s="25"/>
      <c r="FB11" s="44"/>
      <c r="FC11" s="44"/>
      <c r="FE11" s="44"/>
      <c r="FF11" s="44"/>
      <c r="FG11" s="4"/>
      <c r="FI11" s="25"/>
      <c r="FJ11" s="43"/>
      <c r="FK11" s="43"/>
      <c r="FL11" s="2"/>
      <c r="FM11" s="43"/>
      <c r="FN11" s="43"/>
      <c r="FO11" s="25"/>
      <c r="FP11" s="44"/>
      <c r="FQ11" s="44"/>
      <c r="FT11" s="45"/>
      <c r="FU11" s="25"/>
      <c r="FV11" s="44"/>
      <c r="FW11" s="44"/>
      <c r="FY11" s="44"/>
      <c r="FZ11" s="44"/>
      <c r="GA11" s="4"/>
      <c r="GC11" s="2"/>
      <c r="GD11" s="43"/>
      <c r="GE11" s="2"/>
      <c r="GF11" s="2"/>
      <c r="GG11" s="43"/>
      <c r="GH11" s="2"/>
      <c r="GI11" s="47"/>
      <c r="GN11" s="45"/>
      <c r="GU11" s="4"/>
      <c r="GW11" s="2"/>
      <c r="GX11" s="43"/>
      <c r="GY11" s="2"/>
      <c r="GZ11" s="2"/>
      <c r="HA11" s="43"/>
      <c r="HB11" s="2"/>
      <c r="HC11" s="47"/>
      <c r="HH11" s="45"/>
      <c r="HO11" s="4"/>
      <c r="HQ11" s="2"/>
      <c r="HR11" s="43"/>
      <c r="HS11" s="2"/>
      <c r="HT11" s="2"/>
      <c r="HU11" s="43"/>
      <c r="HV11" s="2"/>
      <c r="HW11" s="47"/>
      <c r="IB11" s="45"/>
      <c r="II11" s="4"/>
      <c r="IK11" s="2"/>
      <c r="IL11" s="43"/>
      <c r="IM11" s="2"/>
      <c r="IN11" s="2"/>
      <c r="IO11" s="43"/>
      <c r="IP11" s="2"/>
      <c r="IQ11" s="47"/>
      <c r="IV11" s="45"/>
    </row>
    <row r="12" spans="1:262" s="3" customFormat="1" ht="13.5" customHeight="1" x14ac:dyDescent="0.25">
      <c r="A12" s="42" t="s">
        <v>296</v>
      </c>
      <c r="B12" s="2" t="s">
        <v>404</v>
      </c>
      <c r="C12" s="4"/>
      <c r="D12" s="3">
        <v>14</v>
      </c>
      <c r="E12" s="25">
        <v>422106</v>
      </c>
      <c r="F12" s="43">
        <v>0.245</v>
      </c>
      <c r="G12" s="44">
        <v>-4.8000000000000001E-2</v>
      </c>
      <c r="H12" s="2">
        <v>45</v>
      </c>
      <c r="I12" s="43">
        <v>0.27100000000000002</v>
      </c>
      <c r="J12" s="44">
        <v>-0.06</v>
      </c>
      <c r="K12" s="44"/>
      <c r="L12" s="44"/>
      <c r="M12" s="44"/>
      <c r="P12" s="45"/>
      <c r="Q12" s="25"/>
      <c r="R12" s="44"/>
      <c r="S12" s="44"/>
      <c r="U12" s="44"/>
      <c r="V12" s="44"/>
      <c r="W12" s="4"/>
      <c r="X12" s="3">
        <v>14</v>
      </c>
      <c r="Y12" s="25">
        <v>499936</v>
      </c>
      <c r="Z12" s="44">
        <v>0.28000000000000003</v>
      </c>
      <c r="AA12" s="44">
        <v>3.5000000000000003E-2</v>
      </c>
      <c r="AB12" s="145">
        <v>54</v>
      </c>
      <c r="AC12" s="44">
        <v>0.32500000000000001</v>
      </c>
      <c r="AD12" s="44">
        <v>5.3999999999999999E-2</v>
      </c>
      <c r="AE12" s="25"/>
      <c r="AF12" s="44"/>
      <c r="AG12" s="44"/>
      <c r="AH12" s="144"/>
      <c r="AI12" s="44"/>
      <c r="AJ12" s="44"/>
      <c r="AK12" s="25"/>
      <c r="AM12" s="44"/>
      <c r="AO12" s="44"/>
      <c r="AP12" s="44"/>
      <c r="AQ12" s="4"/>
      <c r="AS12" s="25">
        <v>417619</v>
      </c>
      <c r="AT12" s="44">
        <v>0.22500000000000001</v>
      </c>
      <c r="AU12" s="44">
        <v>-5.5E-2</v>
      </c>
      <c r="AV12" s="145">
        <v>31</v>
      </c>
      <c r="AW12" s="44">
        <v>0.187</v>
      </c>
      <c r="AX12" s="44">
        <v>-0.13900000000000001</v>
      </c>
      <c r="AY12" s="25"/>
      <c r="AZ12" s="44"/>
      <c r="BA12" s="44"/>
      <c r="BB12" s="144"/>
      <c r="BC12" s="44"/>
      <c r="BD12" s="44"/>
      <c r="BE12" s="25"/>
      <c r="BF12" s="44"/>
      <c r="BG12" s="44"/>
      <c r="BI12" s="44"/>
      <c r="BJ12" s="44"/>
      <c r="BK12" s="4"/>
      <c r="BM12" s="25">
        <v>564428</v>
      </c>
      <c r="BN12" s="43">
        <v>0.27300000000000002</v>
      </c>
      <c r="BO12" s="43">
        <v>4.8000000000000001E-2</v>
      </c>
      <c r="BP12" s="2">
        <v>51</v>
      </c>
      <c r="BQ12" s="43">
        <v>0.307</v>
      </c>
      <c r="BR12" s="43">
        <v>0.12048192771084337</v>
      </c>
      <c r="BS12" s="21"/>
      <c r="BT12" s="44"/>
      <c r="BU12" s="44"/>
      <c r="BV12" s="144"/>
      <c r="BW12" s="44"/>
      <c r="BX12" s="44"/>
      <c r="BY12" s="25"/>
      <c r="BZ12" s="44"/>
      <c r="CA12" s="44"/>
      <c r="CC12" s="44"/>
      <c r="CD12" s="44"/>
      <c r="CE12" s="25"/>
      <c r="CG12" s="25">
        <v>801628</v>
      </c>
      <c r="CH12" s="43">
        <v>0.36100000000000004</v>
      </c>
      <c r="CI12" s="43">
        <v>8.8000000000000009E-2</v>
      </c>
      <c r="CJ12" s="2">
        <v>76</v>
      </c>
      <c r="CK12" s="149">
        <v>0.45799999999999996</v>
      </c>
      <c r="CL12" s="43">
        <v>0.151</v>
      </c>
      <c r="CM12" s="25"/>
      <c r="CN12" s="44"/>
      <c r="CO12" s="44"/>
      <c r="CP12" s="144"/>
      <c r="CQ12" s="44"/>
      <c r="CR12" s="44"/>
      <c r="CS12" s="25"/>
      <c r="CT12" s="44"/>
      <c r="CU12" s="44"/>
      <c r="CW12" s="44"/>
      <c r="CX12" s="44"/>
      <c r="CY12" s="4"/>
      <c r="DA12" s="25">
        <v>544230</v>
      </c>
      <c r="DB12" s="43">
        <f t="shared" ref="DB12:DB26" si="0">DA12/$CY$7</f>
        <v>0.25516023995555337</v>
      </c>
      <c r="DC12" s="43">
        <f t="shared" ref="DC12:DC26" si="1">DB12-CH12</f>
        <v>-0.10583976004444667</v>
      </c>
      <c r="DD12" s="2">
        <v>50</v>
      </c>
      <c r="DE12" s="43">
        <f t="shared" ref="DE12:DE26" si="2">DD12/$CY$3</f>
        <v>0.31645569620253167</v>
      </c>
      <c r="DF12" s="43">
        <f t="shared" ref="DF12:DF26" si="3">DE12-CK12</f>
        <v>-0.1415443037974683</v>
      </c>
      <c r="DG12" s="25"/>
      <c r="DH12" s="44"/>
      <c r="DI12" s="44"/>
      <c r="DJ12" s="144"/>
      <c r="DK12" s="44"/>
      <c r="DL12" s="44"/>
      <c r="DM12" s="25"/>
      <c r="DN12" s="44"/>
      <c r="DO12" s="44"/>
      <c r="DQ12" s="44"/>
      <c r="DR12" s="44"/>
      <c r="DS12" s="4"/>
      <c r="DU12" s="25">
        <v>455568</v>
      </c>
      <c r="DV12" s="43">
        <f t="shared" ref="DV12:DV27" si="4">DU12/$DS$7</f>
        <v>0.2086422235239106</v>
      </c>
      <c r="DW12" s="43">
        <f t="shared" ref="DW12:DW27" si="5">DV12-DB12</f>
        <v>-4.6518016431642772E-2</v>
      </c>
      <c r="DX12" s="2">
        <v>35</v>
      </c>
      <c r="DY12" s="43">
        <f t="shared" ref="DY12:DY27" si="6">DX12/$DS$3</f>
        <v>0.21875</v>
      </c>
      <c r="DZ12" s="43">
        <f t="shared" ref="DZ12:DZ27" si="7">DY12-DE12</f>
        <v>-9.7705696202531667E-2</v>
      </c>
      <c r="EA12" s="25"/>
      <c r="EC12" s="46"/>
      <c r="EF12" s="45"/>
      <c r="EG12" s="25"/>
      <c r="EH12" s="44"/>
      <c r="EI12" s="44"/>
      <c r="EK12" s="44"/>
      <c r="EL12" s="44"/>
      <c r="EM12" s="4"/>
      <c r="EO12" s="25"/>
      <c r="EP12" s="43"/>
      <c r="EQ12" s="43"/>
      <c r="ER12" s="2"/>
      <c r="ES12" s="43"/>
      <c r="ET12" s="43"/>
      <c r="EU12" s="25"/>
      <c r="EV12" s="44"/>
      <c r="EW12" s="44"/>
      <c r="EZ12" s="45"/>
      <c r="FA12" s="25"/>
      <c r="FB12" s="44"/>
      <c r="FC12" s="44"/>
      <c r="FE12" s="44"/>
      <c r="FF12" s="44"/>
      <c r="FG12" s="4"/>
      <c r="FI12" s="25"/>
      <c r="FJ12" s="43"/>
      <c r="FK12" s="43"/>
      <c r="FL12" s="2"/>
      <c r="FM12" s="43"/>
      <c r="FN12" s="43"/>
      <c r="FO12" s="25"/>
      <c r="FP12" s="44"/>
      <c r="FQ12" s="44"/>
      <c r="FT12" s="45"/>
      <c r="FU12" s="25"/>
      <c r="FV12" s="44"/>
      <c r="FW12" s="44"/>
      <c r="FY12" s="44"/>
      <c r="FZ12" s="44"/>
      <c r="GA12" s="4"/>
      <c r="GC12" s="25"/>
      <c r="GD12" s="43"/>
      <c r="GE12" s="2"/>
      <c r="GF12" s="2"/>
      <c r="GG12" s="43"/>
      <c r="GH12" s="2"/>
      <c r="GI12" s="47"/>
      <c r="GN12" s="45"/>
      <c r="GU12" s="4"/>
      <c r="GW12" s="25"/>
      <c r="GX12" s="43"/>
      <c r="GY12" s="2"/>
      <c r="GZ12" s="2"/>
      <c r="HA12" s="43"/>
      <c r="HB12" s="2"/>
      <c r="HC12" s="47"/>
      <c r="HH12" s="45"/>
      <c r="HO12" s="4"/>
      <c r="HQ12" s="25"/>
      <c r="HR12" s="43"/>
      <c r="HS12" s="2"/>
      <c r="HT12" s="2"/>
      <c r="HU12" s="43"/>
      <c r="HV12" s="2"/>
      <c r="HW12" s="47"/>
      <c r="IB12" s="45"/>
      <c r="II12" s="4"/>
      <c r="IK12" s="25"/>
      <c r="IL12" s="43"/>
      <c r="IM12" s="2"/>
      <c r="IN12" s="2"/>
      <c r="IO12" s="43"/>
      <c r="IP12" s="2"/>
      <c r="IQ12" s="47"/>
      <c r="IV12" s="45"/>
    </row>
    <row r="13" spans="1:262" s="3" customFormat="1" ht="13.5" customHeight="1" x14ac:dyDescent="0.25">
      <c r="A13" s="48" t="s">
        <v>298</v>
      </c>
      <c r="B13" s="2" t="s">
        <v>325</v>
      </c>
      <c r="C13" s="4"/>
      <c r="D13" s="3">
        <v>8</v>
      </c>
      <c r="E13" s="25">
        <v>333013</v>
      </c>
      <c r="F13" s="43">
        <v>0.193</v>
      </c>
      <c r="G13" s="43">
        <v>9.8000000000000004E-2</v>
      </c>
      <c r="H13" s="2">
        <v>33</v>
      </c>
      <c r="I13" s="43">
        <v>0.19900000000000001</v>
      </c>
      <c r="J13" s="43">
        <v>0.109</v>
      </c>
      <c r="K13" s="44"/>
      <c r="L13" s="44"/>
      <c r="M13" s="44"/>
      <c r="P13" s="45"/>
      <c r="Q13" s="25"/>
      <c r="R13" s="44"/>
      <c r="S13" s="44"/>
      <c r="U13" s="44"/>
      <c r="V13" s="44"/>
      <c r="W13" s="4"/>
      <c r="X13" s="3">
        <v>8</v>
      </c>
      <c r="Y13" s="25">
        <v>186044</v>
      </c>
      <c r="Z13" s="44">
        <v>0.104</v>
      </c>
      <c r="AA13" s="44">
        <v>-8.8999999999999996E-2</v>
      </c>
      <c r="AB13" s="145">
        <v>17</v>
      </c>
      <c r="AC13" s="44">
        <v>0.10199999999999999</v>
      </c>
      <c r="AD13" s="44">
        <v>-9.6000000000000002E-2</v>
      </c>
      <c r="AE13" s="25"/>
      <c r="AF13" s="44"/>
      <c r="AG13" s="44"/>
      <c r="AH13" s="144"/>
      <c r="AI13" s="44"/>
      <c r="AJ13" s="44"/>
      <c r="AK13" s="25"/>
      <c r="AM13" s="44"/>
      <c r="AO13" s="44"/>
      <c r="AP13" s="44"/>
      <c r="AQ13" s="4"/>
      <c r="AS13" s="25">
        <v>200130</v>
      </c>
      <c r="AT13" s="44">
        <v>0.108</v>
      </c>
      <c r="AU13" s="44">
        <v>4.0000000000000001E-3</v>
      </c>
      <c r="AV13" s="145">
        <v>21</v>
      </c>
      <c r="AW13" s="44">
        <v>0.126</v>
      </c>
      <c r="AX13" s="205">
        <v>2.4E-2</v>
      </c>
      <c r="AY13" s="25"/>
      <c r="AZ13" s="44"/>
      <c r="BA13" s="44"/>
      <c r="BB13" s="144"/>
      <c r="BC13" s="44"/>
      <c r="BD13" s="44"/>
      <c r="BE13" s="25"/>
      <c r="BF13" s="44"/>
      <c r="BG13" s="44"/>
      <c r="BI13" s="44"/>
      <c r="BJ13" s="44"/>
      <c r="BK13" s="4"/>
      <c r="BM13" s="25">
        <v>209175</v>
      </c>
      <c r="BN13" s="43">
        <v>0.10100000000000001</v>
      </c>
      <c r="BO13" s="43">
        <v>-7.0000000000000001E-3</v>
      </c>
      <c r="BP13" s="2">
        <v>20</v>
      </c>
      <c r="BQ13" s="43">
        <v>0.126</v>
      </c>
      <c r="BR13" s="43">
        <v>-6.024096385542169E-3</v>
      </c>
      <c r="BS13" s="21"/>
      <c r="BT13" s="44"/>
      <c r="BU13" s="44"/>
      <c r="BV13" s="144"/>
      <c r="BW13" s="44"/>
      <c r="BX13" s="44"/>
      <c r="BY13" s="25"/>
      <c r="BZ13" s="44"/>
      <c r="CA13" s="44"/>
      <c r="CC13" s="44"/>
      <c r="CD13" s="44"/>
      <c r="CE13" s="25"/>
      <c r="CG13" s="25">
        <v>431796</v>
      </c>
      <c r="CH13" s="43">
        <v>0.19399999999999998</v>
      </c>
      <c r="CI13" s="43">
        <v>9.3000000000000013E-2</v>
      </c>
      <c r="CJ13" s="2">
        <v>37</v>
      </c>
      <c r="CK13" s="149">
        <v>0.223</v>
      </c>
      <c r="CL13" s="43">
        <v>9.7000000000000003E-2</v>
      </c>
      <c r="CM13" s="25"/>
      <c r="CN13" s="44"/>
      <c r="CO13" s="44"/>
      <c r="CP13" s="144"/>
      <c r="CQ13" s="44"/>
      <c r="CR13" s="44"/>
      <c r="CS13" s="25"/>
      <c r="CT13" s="44"/>
      <c r="CU13" s="44"/>
      <c r="CW13" s="44"/>
      <c r="CX13" s="44"/>
      <c r="CY13" s="4"/>
      <c r="DA13" s="25">
        <v>140893</v>
      </c>
      <c r="DB13" s="43">
        <f t="shared" si="0"/>
        <v>6.6057166433415609E-2</v>
      </c>
      <c r="DC13" s="43">
        <f t="shared" si="1"/>
        <v>-0.12794283356658437</v>
      </c>
      <c r="DD13" s="2">
        <v>7</v>
      </c>
      <c r="DE13" s="43">
        <f t="shared" si="2"/>
        <v>4.4303797468354431E-2</v>
      </c>
      <c r="DF13" s="43">
        <f t="shared" si="3"/>
        <v>-0.17869620253164559</v>
      </c>
      <c r="DG13" s="25"/>
      <c r="DH13" s="44"/>
      <c r="DI13" s="44"/>
      <c r="DJ13" s="144"/>
      <c r="DK13" s="44"/>
      <c r="DL13" s="44"/>
      <c r="DM13" s="25"/>
      <c r="DN13" s="44"/>
      <c r="DO13" s="44"/>
      <c r="DQ13" s="44"/>
      <c r="DR13" s="44"/>
      <c r="DS13" s="4"/>
      <c r="DU13" s="25">
        <v>95582</v>
      </c>
      <c r="DV13" s="43">
        <f t="shared" si="4"/>
        <v>4.3774894217465714E-2</v>
      </c>
      <c r="DW13" s="43">
        <f t="shared" si="5"/>
        <v>-2.2282272215949896E-2</v>
      </c>
      <c r="DX13" s="2">
        <v>6</v>
      </c>
      <c r="DY13" s="43">
        <f t="shared" si="6"/>
        <v>3.7499999999999999E-2</v>
      </c>
      <c r="DZ13" s="43">
        <f t="shared" si="7"/>
        <v>-6.8037974683544319E-3</v>
      </c>
      <c r="EA13" s="25"/>
      <c r="EC13" s="46"/>
      <c r="EF13" s="45"/>
      <c r="EG13" s="25"/>
      <c r="EH13" s="44"/>
      <c r="EI13" s="44"/>
      <c r="EK13" s="44"/>
      <c r="EL13" s="44"/>
      <c r="EM13" s="4"/>
      <c r="EO13" s="25"/>
      <c r="EP13" s="43"/>
      <c r="EQ13" s="43"/>
      <c r="ER13" s="2"/>
      <c r="ES13" s="43"/>
      <c r="ET13" s="43"/>
      <c r="EU13" s="25"/>
      <c r="EV13" s="44"/>
      <c r="EW13" s="44"/>
      <c r="EZ13" s="45"/>
      <c r="FA13" s="25"/>
      <c r="FB13" s="44"/>
      <c r="FC13" s="44"/>
      <c r="FE13" s="44"/>
      <c r="FF13" s="44"/>
      <c r="FG13" s="4"/>
      <c r="FI13" s="25"/>
      <c r="FJ13" s="43"/>
      <c r="FK13" s="43"/>
      <c r="FL13" s="2"/>
      <c r="FM13" s="43"/>
      <c r="FN13" s="43"/>
      <c r="FO13" s="25"/>
      <c r="FP13" s="44"/>
      <c r="FQ13" s="44"/>
      <c r="FT13" s="45"/>
      <c r="FU13" s="25"/>
      <c r="FV13" s="44"/>
      <c r="FW13" s="44"/>
      <c r="FY13" s="44"/>
      <c r="FZ13" s="44"/>
      <c r="GA13" s="4"/>
      <c r="GB13" s="49"/>
      <c r="GC13" s="49"/>
      <c r="GD13" s="50"/>
      <c r="GE13" s="2"/>
      <c r="GF13" s="51"/>
      <c r="GG13" s="50"/>
      <c r="GH13" s="2"/>
      <c r="GI13" s="52"/>
      <c r="GJ13" s="2"/>
      <c r="GK13" s="2"/>
      <c r="GL13" s="2"/>
      <c r="GM13" s="2"/>
      <c r="GN13" s="53"/>
      <c r="GO13" s="2"/>
      <c r="GP13" s="2"/>
      <c r="GQ13" s="2"/>
      <c r="GR13" s="2"/>
      <c r="GS13" s="2"/>
      <c r="GT13" s="2"/>
      <c r="GU13" s="4"/>
      <c r="GV13" s="49"/>
      <c r="GW13" s="49"/>
      <c r="GX13" s="50"/>
      <c r="GY13" s="2"/>
      <c r="GZ13" s="51"/>
      <c r="HA13" s="50"/>
      <c r="HB13" s="2"/>
      <c r="HC13" s="52"/>
      <c r="HD13" s="2"/>
      <c r="HE13" s="2"/>
      <c r="HF13" s="2"/>
      <c r="HG13" s="2"/>
      <c r="HH13" s="53"/>
      <c r="HI13" s="2"/>
      <c r="HJ13" s="2"/>
      <c r="HK13" s="2"/>
      <c r="HL13" s="2"/>
      <c r="HM13" s="2"/>
      <c r="HN13" s="2"/>
      <c r="HO13" s="4"/>
      <c r="HP13" s="49"/>
      <c r="HQ13" s="49"/>
      <c r="HR13" s="50"/>
      <c r="HS13" s="2"/>
      <c r="HT13" s="51"/>
      <c r="HU13" s="50"/>
      <c r="HV13" s="2"/>
      <c r="HW13" s="52"/>
      <c r="HX13" s="2"/>
      <c r="HY13" s="2"/>
      <c r="HZ13" s="2"/>
      <c r="IA13" s="2"/>
      <c r="IB13" s="53"/>
      <c r="IC13" s="2"/>
      <c r="ID13" s="2"/>
      <c r="IE13" s="2"/>
      <c r="IF13" s="2"/>
      <c r="IG13" s="2"/>
      <c r="IH13" s="2"/>
      <c r="II13" s="4"/>
      <c r="IJ13" s="49"/>
      <c r="IK13" s="49"/>
      <c r="IL13" s="50"/>
      <c r="IM13" s="2"/>
      <c r="IN13" s="51"/>
      <c r="IO13" s="50"/>
      <c r="IP13" s="2"/>
      <c r="IQ13" s="52"/>
      <c r="IR13" s="2"/>
      <c r="IS13" s="2"/>
      <c r="IT13" s="2"/>
      <c r="IU13" s="2"/>
      <c r="IV13" s="53"/>
      <c r="IW13" s="2"/>
      <c r="IX13" s="2"/>
      <c r="IY13" s="2"/>
      <c r="IZ13" s="2"/>
      <c r="JA13" s="2"/>
      <c r="JB13" s="2"/>
    </row>
    <row r="14" spans="1:262" s="3" customFormat="1" ht="13.5" customHeight="1" x14ac:dyDescent="0.25">
      <c r="A14" s="42" t="s">
        <v>304</v>
      </c>
      <c r="B14" s="2" t="s">
        <v>405</v>
      </c>
      <c r="C14" s="4"/>
      <c r="D14" s="3">
        <v>25</v>
      </c>
      <c r="E14" s="25">
        <v>80787</v>
      </c>
      <c r="F14" s="43">
        <v>4.7E-2</v>
      </c>
      <c r="G14" s="44">
        <v>8.0000000000000002E-3</v>
      </c>
      <c r="H14" s="2">
        <v>10</v>
      </c>
      <c r="I14" s="43">
        <v>0.06</v>
      </c>
      <c r="J14" s="44">
        <v>2.4E-2</v>
      </c>
      <c r="K14" s="44"/>
      <c r="L14" s="44"/>
      <c r="M14" s="44"/>
      <c r="P14" s="45"/>
      <c r="Q14" s="25"/>
      <c r="R14" s="44"/>
      <c r="S14" s="44"/>
      <c r="U14" s="44"/>
      <c r="V14" s="44"/>
      <c r="W14" s="4"/>
      <c r="X14" s="3">
        <v>25</v>
      </c>
      <c r="Y14" s="25">
        <v>83765</v>
      </c>
      <c r="Z14" s="44">
        <v>4.7E-2</v>
      </c>
      <c r="AA14" s="44">
        <v>0</v>
      </c>
      <c r="AB14" s="145">
        <v>4</v>
      </c>
      <c r="AC14" s="44">
        <v>2.4E-2</v>
      </c>
      <c r="AD14" s="44">
        <v>-3.5999999999999997E-2</v>
      </c>
      <c r="AE14" s="25"/>
      <c r="AF14" s="44"/>
      <c r="AG14" s="44"/>
      <c r="AH14" s="144"/>
      <c r="AI14" s="44"/>
      <c r="AJ14" s="44"/>
      <c r="AK14" s="25"/>
      <c r="AM14" s="44"/>
      <c r="AO14" s="44"/>
      <c r="AP14" s="44"/>
      <c r="AQ14" s="4"/>
      <c r="AS14" s="25">
        <v>73628</v>
      </c>
      <c r="AT14" s="44">
        <v>0.04</v>
      </c>
      <c r="AU14" s="44">
        <v>-7.0000000000000001E-3</v>
      </c>
      <c r="AV14" s="145">
        <v>8</v>
      </c>
      <c r="AW14" s="44">
        <v>4.8000000000000001E-2</v>
      </c>
      <c r="AX14" s="44">
        <v>2.4E-2</v>
      </c>
      <c r="AY14" s="25"/>
      <c r="AZ14" s="44"/>
      <c r="BA14" s="44"/>
      <c r="BB14" s="144"/>
      <c r="BC14" s="44"/>
      <c r="BD14" s="44"/>
      <c r="BE14" s="25"/>
      <c r="BF14" s="44"/>
      <c r="BG14" s="44"/>
      <c r="BI14" s="44"/>
      <c r="BJ14" s="44"/>
      <c r="BK14" s="4"/>
      <c r="BM14" s="25">
        <v>56396</v>
      </c>
      <c r="BN14" s="43">
        <v>2.7E-2</v>
      </c>
      <c r="BO14" s="43">
        <v>-1.2999999999999999E-2</v>
      </c>
      <c r="BP14" s="2">
        <v>2</v>
      </c>
      <c r="BQ14" s="43">
        <v>1.2E-2</v>
      </c>
      <c r="BR14" s="43">
        <v>-3.614457831325301E-2</v>
      </c>
      <c r="BS14" s="21"/>
      <c r="BT14" s="44"/>
      <c r="BU14" s="44"/>
      <c r="BV14" s="144"/>
      <c r="BW14" s="44"/>
      <c r="BX14" s="44"/>
      <c r="BY14" s="25"/>
      <c r="BZ14" s="44"/>
      <c r="CA14" s="44"/>
      <c r="CC14" s="44"/>
      <c r="CD14" s="44"/>
      <c r="CE14" s="25"/>
      <c r="CG14" s="25"/>
      <c r="CH14" s="43"/>
      <c r="CI14" s="43"/>
      <c r="CJ14" s="2"/>
      <c r="CK14" s="43"/>
      <c r="CL14" s="43"/>
      <c r="CM14" s="25"/>
      <c r="CN14" s="44"/>
      <c r="CO14" s="44"/>
      <c r="CP14" s="144"/>
      <c r="CQ14" s="44"/>
      <c r="CR14" s="44"/>
      <c r="CS14" s="25"/>
      <c r="CT14" s="44"/>
      <c r="CU14" s="44"/>
      <c r="CW14" s="44"/>
      <c r="CX14" s="44"/>
      <c r="CY14" s="4"/>
      <c r="DA14" s="25"/>
      <c r="DB14" s="43"/>
      <c r="DC14" s="43"/>
      <c r="DD14" s="2"/>
      <c r="DE14" s="43"/>
      <c r="DF14" s="43"/>
      <c r="DG14" s="25"/>
      <c r="DH14" s="44"/>
      <c r="DI14" s="44"/>
      <c r="DJ14" s="144"/>
      <c r="DK14" s="44"/>
      <c r="DL14" s="44"/>
      <c r="DM14" s="25"/>
      <c r="DN14" s="44"/>
      <c r="DO14" s="44"/>
      <c r="DQ14" s="44"/>
      <c r="DR14" s="44"/>
      <c r="DS14" s="4"/>
      <c r="DU14" s="25"/>
      <c r="DV14" s="43"/>
      <c r="DW14" s="43"/>
      <c r="DX14" s="2"/>
      <c r="DY14" s="43"/>
      <c r="DZ14" s="43"/>
      <c r="EA14" s="25"/>
      <c r="EC14" s="46"/>
      <c r="EF14" s="45"/>
      <c r="EG14" s="25"/>
      <c r="EH14" s="44"/>
      <c r="EI14" s="44"/>
      <c r="EK14" s="44"/>
      <c r="EL14" s="44"/>
      <c r="EM14" s="4"/>
      <c r="EO14" s="25"/>
      <c r="EP14" s="43"/>
      <c r="EQ14" s="43"/>
      <c r="ER14" s="2"/>
      <c r="ES14" s="43"/>
      <c r="ET14" s="43"/>
      <c r="EU14" s="25"/>
      <c r="EV14" s="44"/>
      <c r="EW14" s="44"/>
      <c r="EZ14" s="45"/>
      <c r="FA14" s="25"/>
      <c r="FB14" s="44"/>
      <c r="FC14" s="44"/>
      <c r="FE14" s="44"/>
      <c r="FF14" s="44"/>
      <c r="FG14" s="4"/>
      <c r="FI14" s="25"/>
      <c r="FJ14" s="43"/>
      <c r="FK14" s="43"/>
      <c r="FL14" s="2"/>
      <c r="FM14" s="43"/>
      <c r="FN14" s="43"/>
      <c r="FO14" s="25"/>
      <c r="FP14" s="44"/>
      <c r="FQ14" s="44"/>
      <c r="FT14" s="45"/>
      <c r="FU14" s="25"/>
      <c r="FV14" s="44"/>
      <c r="FW14" s="44"/>
      <c r="FY14" s="44"/>
      <c r="FZ14" s="44"/>
      <c r="GA14" s="4"/>
      <c r="GC14" s="25"/>
      <c r="GD14" s="43"/>
      <c r="GE14" s="2"/>
      <c r="GF14" s="54"/>
      <c r="GG14" s="43"/>
      <c r="GH14" s="2"/>
      <c r="GI14" s="47"/>
      <c r="GN14" s="45"/>
      <c r="GU14" s="4"/>
      <c r="GW14" s="25"/>
      <c r="GX14" s="43"/>
      <c r="GY14" s="2"/>
      <c r="GZ14" s="54"/>
      <c r="HA14" s="43"/>
      <c r="HB14" s="2"/>
      <c r="HC14" s="47"/>
      <c r="HH14" s="45"/>
      <c r="HO14" s="4"/>
      <c r="HQ14" s="25"/>
      <c r="HR14" s="43"/>
      <c r="HS14" s="2"/>
      <c r="HT14" s="54"/>
      <c r="HU14" s="43"/>
      <c r="HV14" s="2"/>
      <c r="HW14" s="47"/>
      <c r="IB14" s="45"/>
      <c r="II14" s="4"/>
      <c r="IK14" s="25"/>
      <c r="IL14" s="43"/>
      <c r="IM14" s="2"/>
      <c r="IN14" s="54"/>
      <c r="IO14" s="43"/>
      <c r="IP14" s="2"/>
      <c r="IQ14" s="47"/>
      <c r="IV14" s="45"/>
    </row>
    <row r="15" spans="1:262" s="3" customFormat="1" ht="13.5" customHeight="1" x14ac:dyDescent="0.25">
      <c r="A15" s="42" t="s">
        <v>300</v>
      </c>
      <c r="B15" s="2" t="s">
        <v>327</v>
      </c>
      <c r="C15" s="4"/>
      <c r="E15" s="25">
        <v>47945</v>
      </c>
      <c r="F15" s="43">
        <v>2.8000000000000001E-2</v>
      </c>
      <c r="G15" s="44">
        <v>2.8000000000000001E-2</v>
      </c>
      <c r="H15" s="2">
        <v>4</v>
      </c>
      <c r="I15" s="43">
        <v>2.4E-2</v>
      </c>
      <c r="J15" s="44">
        <v>2.4</v>
      </c>
      <c r="K15" s="44"/>
      <c r="L15" s="44"/>
      <c r="M15" s="44"/>
      <c r="P15" s="45"/>
      <c r="Q15" s="25"/>
      <c r="R15" s="44"/>
      <c r="S15" s="44"/>
      <c r="U15" s="44"/>
      <c r="V15" s="44"/>
      <c r="W15" s="4"/>
      <c r="Y15" s="25">
        <v>44901</v>
      </c>
      <c r="Z15" s="44">
        <v>2.5000000000000001E-2</v>
      </c>
      <c r="AA15" s="44">
        <v>-3.0000000000000001E-3</v>
      </c>
      <c r="AB15" s="145">
        <v>4</v>
      </c>
      <c r="AC15" s="44">
        <v>2.4E-2</v>
      </c>
      <c r="AD15" s="44">
        <v>0</v>
      </c>
      <c r="AE15" s="25"/>
      <c r="AF15" s="44"/>
      <c r="AG15" s="44"/>
      <c r="AH15" s="144"/>
      <c r="AI15" s="44"/>
      <c r="AJ15" s="44"/>
      <c r="AK15" s="25"/>
      <c r="AM15" s="44"/>
      <c r="AO15" s="44"/>
      <c r="AP15" s="44"/>
      <c r="AQ15" s="4"/>
      <c r="AS15" s="25"/>
      <c r="AT15" s="44"/>
      <c r="AU15" s="44"/>
      <c r="AV15" s="145"/>
      <c r="AW15" s="44"/>
      <c r="AX15" s="44"/>
      <c r="AY15" s="25"/>
      <c r="AZ15" s="44"/>
      <c r="BA15" s="44"/>
      <c r="BB15" s="144"/>
      <c r="BC15" s="44"/>
      <c r="BD15" s="44"/>
      <c r="BE15" s="25"/>
      <c r="BF15" s="44"/>
      <c r="BG15" s="44"/>
      <c r="BI15" s="44"/>
      <c r="BJ15" s="44"/>
      <c r="BK15" s="4"/>
      <c r="BM15" s="25"/>
      <c r="BN15" s="43"/>
      <c r="BO15" s="43"/>
      <c r="BP15" s="2"/>
      <c r="BQ15" s="43"/>
      <c r="BR15" s="43"/>
      <c r="BS15" s="21"/>
      <c r="BT15" s="44"/>
      <c r="BU15" s="44"/>
      <c r="BV15" s="144"/>
      <c r="BW15" s="44"/>
      <c r="BX15" s="44"/>
      <c r="BY15" s="25"/>
      <c r="BZ15" s="44"/>
      <c r="CA15" s="44"/>
      <c r="CC15" s="44"/>
      <c r="CD15" s="44"/>
      <c r="CE15" s="25"/>
      <c r="CG15" s="25"/>
      <c r="CH15" s="43"/>
      <c r="CI15" s="43"/>
      <c r="CJ15" s="2"/>
      <c r="CK15" s="43"/>
      <c r="CL15" s="43"/>
      <c r="CM15" s="25"/>
      <c r="CN15" s="44"/>
      <c r="CO15" s="44"/>
      <c r="CP15" s="144"/>
      <c r="CQ15" s="44"/>
      <c r="CR15" s="44"/>
      <c r="CS15" s="25"/>
      <c r="CT15" s="44"/>
      <c r="CU15" s="44"/>
      <c r="CW15" s="44"/>
      <c r="CX15" s="44"/>
      <c r="CY15" s="4"/>
      <c r="DA15" s="25"/>
      <c r="DB15" s="43"/>
      <c r="DC15" s="43"/>
      <c r="DD15" s="2"/>
      <c r="DE15" s="43"/>
      <c r="DF15" s="43"/>
      <c r="DG15" s="25"/>
      <c r="DH15" s="44"/>
      <c r="DI15" s="44"/>
      <c r="DJ15" s="144"/>
      <c r="DK15" s="44"/>
      <c r="DL15" s="44"/>
      <c r="DM15" s="25"/>
      <c r="DN15" s="44"/>
      <c r="DO15" s="44"/>
      <c r="DQ15" s="44"/>
      <c r="DR15" s="44"/>
      <c r="DS15" s="4"/>
      <c r="DU15" s="25"/>
      <c r="DV15" s="43"/>
      <c r="DW15" s="43"/>
      <c r="DX15" s="2"/>
      <c r="DY15" s="43"/>
      <c r="DZ15" s="43"/>
      <c r="EA15" s="25"/>
      <c r="EC15" s="46"/>
      <c r="EF15" s="45"/>
      <c r="EG15" s="25"/>
      <c r="EH15" s="44"/>
      <c r="EI15" s="44"/>
      <c r="EK15" s="44"/>
      <c r="EL15" s="44"/>
      <c r="EM15" s="4"/>
      <c r="EO15" s="25"/>
      <c r="EP15" s="43"/>
      <c r="EQ15" s="43"/>
      <c r="ER15" s="2"/>
      <c r="ES15" s="43"/>
      <c r="ET15" s="43"/>
      <c r="EU15" s="25"/>
      <c r="EV15" s="44"/>
      <c r="EW15" s="44"/>
      <c r="EZ15" s="45"/>
      <c r="FA15" s="25"/>
      <c r="FB15" s="44"/>
      <c r="FC15" s="44"/>
      <c r="FE15" s="44"/>
      <c r="FF15" s="44"/>
      <c r="FG15" s="4"/>
      <c r="FI15" s="25"/>
      <c r="FJ15" s="43"/>
      <c r="FK15" s="43"/>
      <c r="FL15" s="2"/>
      <c r="FM15" s="43"/>
      <c r="FN15" s="43"/>
      <c r="FO15" s="25"/>
      <c r="FP15" s="44"/>
      <c r="FQ15" s="44"/>
      <c r="FT15" s="45"/>
      <c r="FU15" s="25"/>
      <c r="FV15" s="44"/>
      <c r="FW15" s="44"/>
      <c r="FY15" s="44"/>
      <c r="FZ15" s="44"/>
      <c r="GA15" s="4"/>
      <c r="GC15" s="2"/>
      <c r="GD15" s="43"/>
      <c r="GE15" s="2"/>
      <c r="GF15" s="2"/>
      <c r="GG15" s="43"/>
      <c r="GH15" s="2"/>
      <c r="GI15" s="47"/>
      <c r="GN15" s="45"/>
      <c r="GU15" s="4"/>
      <c r="GW15" s="2"/>
      <c r="GX15" s="43"/>
      <c r="GY15" s="2"/>
      <c r="GZ15" s="2"/>
      <c r="HA15" s="43"/>
      <c r="HB15" s="2"/>
      <c r="HC15" s="47"/>
      <c r="HH15" s="45"/>
      <c r="HO15" s="4"/>
      <c r="HQ15" s="2"/>
      <c r="HR15" s="43"/>
      <c r="HS15" s="2"/>
      <c r="HT15" s="2"/>
      <c r="HU15" s="43"/>
      <c r="HV15" s="2"/>
      <c r="HW15" s="47"/>
      <c r="IB15" s="45"/>
      <c r="II15" s="4"/>
      <c r="IK15" s="2"/>
      <c r="IL15" s="43"/>
      <c r="IM15" s="2"/>
      <c r="IN15" s="2"/>
      <c r="IO15" s="43"/>
      <c r="IP15" s="2"/>
      <c r="IQ15" s="47"/>
      <c r="IV15" s="45"/>
    </row>
    <row r="16" spans="1:262" s="3" customFormat="1" ht="13.5" customHeight="1" x14ac:dyDescent="0.25">
      <c r="A16" s="42" t="s">
        <v>307</v>
      </c>
      <c r="B16" s="2" t="s">
        <v>333</v>
      </c>
      <c r="C16" s="4"/>
      <c r="D16" s="3">
        <v>24</v>
      </c>
      <c r="E16" s="25">
        <v>24110</v>
      </c>
      <c r="F16" s="43">
        <v>1.4E-2</v>
      </c>
      <c r="G16" s="43">
        <v>1E-3</v>
      </c>
      <c r="H16" s="2">
        <v>1</v>
      </c>
      <c r="I16" s="43">
        <v>6.0000000000000001E-3</v>
      </c>
      <c r="J16" s="43">
        <v>0</v>
      </c>
      <c r="K16" s="44"/>
      <c r="L16" s="44"/>
      <c r="M16" s="44"/>
      <c r="P16" s="45"/>
      <c r="Q16" s="25"/>
      <c r="R16" s="44"/>
      <c r="S16" s="44"/>
      <c r="U16" s="44"/>
      <c r="V16" s="44"/>
      <c r="W16" s="4"/>
      <c r="X16" s="3">
        <v>24</v>
      </c>
      <c r="Y16" s="25">
        <v>49323</v>
      </c>
      <c r="Z16" s="44">
        <v>2.8000000000000001E-2</v>
      </c>
      <c r="AA16" s="44">
        <v>1.4E-2</v>
      </c>
      <c r="AB16" s="145">
        <v>2</v>
      </c>
      <c r="AC16" s="44">
        <v>1.2E-2</v>
      </c>
      <c r="AD16" s="44">
        <v>6.0000000000000001E-3</v>
      </c>
      <c r="AE16" s="25"/>
      <c r="AF16" s="44"/>
      <c r="AG16" s="44"/>
      <c r="AH16" s="144"/>
      <c r="AI16" s="44"/>
      <c r="AJ16" s="44"/>
      <c r="AK16" s="25"/>
      <c r="AM16" s="44"/>
      <c r="AO16" s="44"/>
      <c r="AP16" s="44"/>
      <c r="AQ16" s="4"/>
      <c r="AS16" s="25">
        <v>71470</v>
      </c>
      <c r="AT16" s="44">
        <v>3.9E-2</v>
      </c>
      <c r="AU16" s="44">
        <v>1.2999999999999999E-2</v>
      </c>
      <c r="AV16" s="145">
        <v>6</v>
      </c>
      <c r="AW16" s="44">
        <v>3.5999999999999997E-2</v>
      </c>
      <c r="AX16" s="44">
        <v>2.4E-2</v>
      </c>
      <c r="AY16" s="25"/>
      <c r="AZ16" s="44"/>
      <c r="BA16" s="44"/>
      <c r="BB16" s="144"/>
      <c r="BC16" s="44"/>
      <c r="BD16" s="44"/>
      <c r="BE16" s="25"/>
      <c r="BF16" s="44"/>
      <c r="BG16" s="44"/>
      <c r="BI16" s="44"/>
      <c r="BJ16" s="44"/>
      <c r="BK16" s="4"/>
      <c r="BM16" s="25">
        <v>96936</v>
      </c>
      <c r="BN16" s="43">
        <v>4.7E-2</v>
      </c>
      <c r="BO16" s="43">
        <v>8.0000000000000002E-3</v>
      </c>
      <c r="BP16" s="2">
        <v>6</v>
      </c>
      <c r="BQ16" s="43">
        <v>3.5999999999999997E-2</v>
      </c>
      <c r="BR16" s="43">
        <v>0</v>
      </c>
      <c r="BS16" s="21"/>
      <c r="BT16" s="44"/>
      <c r="BU16" s="44"/>
      <c r="BV16" s="144"/>
      <c r="BW16" s="44"/>
      <c r="BX16" s="44"/>
      <c r="BY16" s="25"/>
      <c r="BZ16" s="44"/>
      <c r="CA16" s="44"/>
      <c r="CC16" s="44"/>
      <c r="CD16" s="44"/>
      <c r="CE16" s="25"/>
      <c r="CG16" s="25">
        <v>41039</v>
      </c>
      <c r="CH16" s="43">
        <v>1.8000000000000002E-2</v>
      </c>
      <c r="CI16" s="43">
        <v>-9.0000000000000011E-3</v>
      </c>
      <c r="CJ16" s="2">
        <v>0</v>
      </c>
      <c r="CK16" s="43">
        <v>0</v>
      </c>
      <c r="CL16" s="43">
        <v>-3.5999999999999997E-2</v>
      </c>
      <c r="CM16" s="25"/>
      <c r="CN16" s="44"/>
      <c r="CO16" s="44"/>
      <c r="CP16" s="144"/>
      <c r="CQ16" s="44"/>
      <c r="CR16" s="44"/>
      <c r="CS16" s="25"/>
      <c r="CT16" s="44"/>
      <c r="CU16" s="44"/>
      <c r="CW16" s="44"/>
      <c r="CX16" s="44"/>
      <c r="CY16" s="4"/>
      <c r="DA16" s="25">
        <v>57997</v>
      </c>
      <c r="DB16" s="43">
        <f t="shared" si="0"/>
        <v>2.7191680790662455E-2</v>
      </c>
      <c r="DC16" s="43">
        <f t="shared" si="1"/>
        <v>9.1916807906624529E-3</v>
      </c>
      <c r="DD16" s="2">
        <v>2</v>
      </c>
      <c r="DE16" s="43">
        <f t="shared" si="2"/>
        <v>1.2658227848101266E-2</v>
      </c>
      <c r="DF16" s="43">
        <f t="shared" si="3"/>
        <v>1.2658227848101266E-2</v>
      </c>
      <c r="DG16" s="25"/>
      <c r="DH16" s="44"/>
      <c r="DI16" s="44"/>
      <c r="DJ16" s="144"/>
      <c r="DK16" s="44"/>
      <c r="DL16" s="44"/>
      <c r="DM16" s="25"/>
      <c r="DN16" s="44"/>
      <c r="DO16" s="44"/>
      <c r="DQ16" s="44"/>
      <c r="DR16" s="44"/>
      <c r="DS16" s="4"/>
      <c r="DU16" s="25">
        <v>155695</v>
      </c>
      <c r="DV16" s="43">
        <f t="shared" si="4"/>
        <v>7.1305603096695244E-2</v>
      </c>
      <c r="DW16" s="43">
        <f t="shared" si="5"/>
        <v>4.4113922306032789E-2</v>
      </c>
      <c r="DX16" s="2">
        <v>12</v>
      </c>
      <c r="DY16" s="43">
        <f t="shared" si="6"/>
        <v>7.4999999999999997E-2</v>
      </c>
      <c r="DZ16" s="43">
        <f t="shared" si="7"/>
        <v>6.2341772151898733E-2</v>
      </c>
      <c r="EA16" s="25"/>
      <c r="EC16" s="46"/>
      <c r="EF16" s="45"/>
      <c r="EG16" s="25"/>
      <c r="EH16" s="44"/>
      <c r="EI16" s="44"/>
      <c r="EK16" s="44"/>
      <c r="EL16" s="44"/>
      <c r="EM16" s="4"/>
      <c r="EO16" s="25"/>
      <c r="EP16" s="43"/>
      <c r="EQ16" s="43"/>
      <c r="ER16" s="2"/>
      <c r="ES16" s="43"/>
      <c r="ET16" s="43"/>
      <c r="EU16" s="25"/>
      <c r="EV16" s="44"/>
      <c r="EW16" s="44"/>
      <c r="EZ16" s="45"/>
      <c r="FA16" s="25"/>
      <c r="FB16" s="44"/>
      <c r="FC16" s="44"/>
      <c r="FE16" s="44"/>
      <c r="FF16" s="44"/>
      <c r="FG16" s="4"/>
      <c r="FI16" s="25"/>
      <c r="FJ16" s="43"/>
      <c r="FK16" s="43"/>
      <c r="FL16" s="2"/>
      <c r="FM16" s="43"/>
      <c r="FN16" s="43"/>
      <c r="FO16" s="25"/>
      <c r="FP16" s="44"/>
      <c r="FQ16" s="44"/>
      <c r="FT16" s="45"/>
      <c r="FU16" s="25"/>
      <c r="FV16" s="44"/>
      <c r="FW16" s="44"/>
      <c r="FY16" s="44"/>
      <c r="FZ16" s="44"/>
      <c r="GA16" s="4"/>
      <c r="GC16" s="25"/>
      <c r="GD16" s="43"/>
      <c r="GE16" s="43"/>
      <c r="GF16" s="2"/>
      <c r="GG16" s="43"/>
      <c r="GH16" s="43"/>
      <c r="GI16" s="47"/>
      <c r="GN16" s="45"/>
      <c r="GU16" s="4"/>
      <c r="GW16" s="25"/>
      <c r="GX16" s="43"/>
      <c r="GY16" s="43"/>
      <c r="GZ16" s="2"/>
      <c r="HA16" s="43"/>
      <c r="HB16" s="43"/>
      <c r="HC16" s="47"/>
      <c r="HH16" s="45"/>
      <c r="HO16" s="4"/>
      <c r="HQ16" s="25"/>
      <c r="HR16" s="43"/>
      <c r="HS16" s="43"/>
      <c r="HT16" s="2"/>
      <c r="HU16" s="43"/>
      <c r="HV16" s="43"/>
      <c r="HW16" s="47"/>
      <c r="IB16" s="45"/>
      <c r="II16" s="4"/>
      <c r="IK16" s="25"/>
      <c r="IL16" s="43"/>
      <c r="IM16" s="43"/>
      <c r="IN16" s="2"/>
      <c r="IO16" s="43"/>
      <c r="IP16" s="43"/>
      <c r="IQ16" s="47"/>
      <c r="IV16" s="45"/>
    </row>
    <row r="17" spans="1:262" s="3" customFormat="1" ht="13.5" customHeight="1" x14ac:dyDescent="0.25">
      <c r="A17" s="42" t="s">
        <v>310</v>
      </c>
      <c r="B17" s="2" t="s">
        <v>406</v>
      </c>
      <c r="C17" s="4"/>
      <c r="D17" s="3">
        <v>22</v>
      </c>
      <c r="E17" s="25">
        <v>27809</v>
      </c>
      <c r="F17" s="43">
        <v>1.6E-2</v>
      </c>
      <c r="G17" s="44">
        <v>4.0000000000000001E-3</v>
      </c>
      <c r="H17" s="2">
        <v>0</v>
      </c>
      <c r="I17" s="43">
        <v>0</v>
      </c>
      <c r="J17" s="43">
        <v>0</v>
      </c>
      <c r="K17" s="44"/>
      <c r="L17" s="44"/>
      <c r="M17" s="44"/>
      <c r="P17" s="45"/>
      <c r="Q17" s="25"/>
      <c r="R17" s="44"/>
      <c r="S17" s="44"/>
      <c r="U17" s="44"/>
      <c r="V17" s="44"/>
      <c r="W17" s="4"/>
      <c r="X17" s="3">
        <v>22</v>
      </c>
      <c r="Y17" s="25">
        <v>45614</v>
      </c>
      <c r="Z17" s="44">
        <v>2.5999999999999999E-2</v>
      </c>
      <c r="AA17" s="44">
        <v>0.01</v>
      </c>
      <c r="AB17" s="145">
        <v>1</v>
      </c>
      <c r="AC17" s="44">
        <v>6.0000000000000001E-3</v>
      </c>
      <c r="AD17" s="44">
        <v>6.0000000000000001E-3</v>
      </c>
      <c r="AE17" s="25"/>
      <c r="AF17" s="44"/>
      <c r="AG17" s="44"/>
      <c r="AH17" s="144"/>
      <c r="AI17" s="44"/>
      <c r="AJ17" s="44"/>
      <c r="AK17" s="25"/>
      <c r="AM17" s="44"/>
      <c r="AO17" s="44"/>
      <c r="AP17" s="44"/>
      <c r="AQ17" s="4"/>
      <c r="AS17" s="25">
        <v>121020</v>
      </c>
      <c r="AT17" s="44">
        <v>6.5000000000000002E-2</v>
      </c>
      <c r="AU17" s="44">
        <v>4.1000000000000002E-2</v>
      </c>
      <c r="AV17" s="145">
        <v>5</v>
      </c>
      <c r="AW17" s="205">
        <v>0.03</v>
      </c>
      <c r="AX17" s="205">
        <v>2.4E-2</v>
      </c>
      <c r="AY17" s="25"/>
      <c r="AZ17" s="44"/>
      <c r="BA17" s="44"/>
      <c r="BB17" s="144"/>
      <c r="BC17" s="44"/>
      <c r="BD17" s="44"/>
      <c r="BE17" s="25"/>
      <c r="BF17" s="44"/>
      <c r="BG17" s="44"/>
      <c r="BI17" s="44"/>
      <c r="BJ17" s="44"/>
      <c r="BK17" s="4"/>
      <c r="BM17" s="25">
        <v>143410</v>
      </c>
      <c r="BN17" s="43">
        <v>6.9000000000000006E-2</v>
      </c>
      <c r="BO17" s="43">
        <v>4.0000000000000001E-3</v>
      </c>
      <c r="BP17" s="2">
        <v>4</v>
      </c>
      <c r="BQ17" s="43">
        <v>2.4E-2</v>
      </c>
      <c r="BR17" s="43">
        <v>-6.024096385542169E-3</v>
      </c>
      <c r="BS17" s="21"/>
      <c r="BT17" s="44"/>
      <c r="BU17" s="44"/>
      <c r="BV17" s="144"/>
      <c r="BW17" s="44"/>
      <c r="BX17" s="44"/>
      <c r="BY17" s="25"/>
      <c r="BZ17" s="44"/>
      <c r="CA17" s="44"/>
      <c r="CC17" s="44"/>
      <c r="CD17" s="44"/>
      <c r="CE17" s="25"/>
      <c r="CG17" s="25">
        <v>220661</v>
      </c>
      <c r="CH17" s="43">
        <v>9.9000000000000005E-2</v>
      </c>
      <c r="CI17" s="43">
        <v>0.03</v>
      </c>
      <c r="CJ17" s="2">
        <v>14</v>
      </c>
      <c r="CK17" s="149">
        <v>8.4000000000000005E-2</v>
      </c>
      <c r="CL17" s="43">
        <v>0.06</v>
      </c>
      <c r="CM17" s="25"/>
      <c r="CN17" s="44"/>
      <c r="CO17" s="44"/>
      <c r="CP17" s="144"/>
      <c r="CQ17" s="44"/>
      <c r="CR17" s="44"/>
      <c r="CS17" s="25"/>
      <c r="CT17" s="44"/>
      <c r="CU17" s="44"/>
      <c r="CW17" s="44"/>
      <c r="CX17" s="44"/>
      <c r="CY17" s="4"/>
      <c r="DA17" s="25">
        <v>295313</v>
      </c>
      <c r="DB17" s="43">
        <f t="shared" si="0"/>
        <v>0.13845641721697505</v>
      </c>
      <c r="DC17" s="43">
        <f t="shared" si="1"/>
        <v>3.9456417216975043E-2</v>
      </c>
      <c r="DD17" s="2">
        <v>23</v>
      </c>
      <c r="DE17" s="43">
        <f t="shared" si="2"/>
        <v>0.14556962025316456</v>
      </c>
      <c r="DF17" s="43">
        <f t="shared" si="3"/>
        <v>6.156962025316455E-2</v>
      </c>
      <c r="DG17" s="25"/>
      <c r="DH17" s="44"/>
      <c r="DI17" s="44"/>
      <c r="DJ17" s="144"/>
      <c r="DK17" s="44"/>
      <c r="DL17" s="44"/>
      <c r="DM17" s="25"/>
      <c r="DN17" s="44"/>
      <c r="DO17" s="44"/>
      <c r="DQ17" s="44"/>
      <c r="DR17" s="44"/>
      <c r="DS17" s="4"/>
      <c r="DU17" s="25">
        <v>535573</v>
      </c>
      <c r="DV17" s="43">
        <f t="shared" si="4"/>
        <v>0.2452831225621013</v>
      </c>
      <c r="DW17" s="43">
        <f t="shared" si="5"/>
        <v>0.10682670534512625</v>
      </c>
      <c r="DX17" s="2">
        <v>37</v>
      </c>
      <c r="DY17" s="43">
        <f t="shared" si="6"/>
        <v>0.23125000000000001</v>
      </c>
      <c r="DZ17" s="43">
        <f t="shared" si="7"/>
        <v>8.5680379746835456E-2</v>
      </c>
      <c r="EA17" s="25"/>
      <c r="EC17" s="46"/>
      <c r="EF17" s="45"/>
      <c r="EG17" s="25"/>
      <c r="EH17" s="44"/>
      <c r="EI17" s="44"/>
      <c r="EK17" s="44"/>
      <c r="EL17" s="44"/>
      <c r="EM17" s="4"/>
      <c r="EO17" s="25"/>
      <c r="EP17" s="43"/>
      <c r="EQ17" s="43"/>
      <c r="ER17" s="2"/>
      <c r="ES17" s="43"/>
      <c r="ET17" s="43"/>
      <c r="EU17" s="25"/>
      <c r="EV17" s="44"/>
      <c r="EW17" s="44"/>
      <c r="EZ17" s="45"/>
      <c r="FA17" s="25"/>
      <c r="FB17" s="44"/>
      <c r="FC17" s="44"/>
      <c r="FE17" s="44"/>
      <c r="FF17" s="44"/>
      <c r="FG17" s="4"/>
      <c r="FI17" s="25"/>
      <c r="FJ17" s="43"/>
      <c r="FK17" s="43"/>
      <c r="FL17" s="2"/>
      <c r="FM17" s="43"/>
      <c r="FN17" s="43"/>
      <c r="FO17" s="25"/>
      <c r="FP17" s="44"/>
      <c r="FQ17" s="44"/>
      <c r="FT17" s="45"/>
      <c r="FU17" s="25"/>
      <c r="FV17" s="44"/>
      <c r="FW17" s="44"/>
      <c r="FY17" s="44"/>
      <c r="FZ17" s="44"/>
      <c r="GA17" s="4"/>
      <c r="GC17" s="25"/>
      <c r="GD17" s="43"/>
      <c r="GF17" s="2"/>
      <c r="GG17" s="43"/>
      <c r="GI17" s="47"/>
      <c r="GN17" s="45"/>
      <c r="GU17" s="4"/>
      <c r="GW17" s="25"/>
      <c r="GX17" s="43"/>
      <c r="GZ17" s="2"/>
      <c r="HA17" s="43"/>
      <c r="HC17" s="47"/>
      <c r="HH17" s="45"/>
      <c r="HO17" s="4"/>
      <c r="HQ17" s="25"/>
      <c r="HR17" s="43"/>
      <c r="HT17" s="2"/>
      <c r="HU17" s="43"/>
      <c r="HW17" s="47"/>
      <c r="IB17" s="45"/>
      <c r="II17" s="4"/>
      <c r="IK17" s="25"/>
      <c r="IL17" s="43"/>
      <c r="IN17" s="2"/>
      <c r="IO17" s="43"/>
      <c r="IQ17" s="47"/>
      <c r="IV17" s="45"/>
    </row>
    <row r="18" spans="1:262" s="3" customFormat="1" ht="13.5" customHeight="1" x14ac:dyDescent="0.25">
      <c r="A18" s="42" t="s">
        <v>312</v>
      </c>
      <c r="B18" s="2" t="s">
        <v>338</v>
      </c>
      <c r="C18" s="4"/>
      <c r="E18" s="25"/>
      <c r="F18" s="43"/>
      <c r="G18" s="44"/>
      <c r="H18" s="2"/>
      <c r="I18" s="43"/>
      <c r="J18" s="43"/>
      <c r="K18" s="44"/>
      <c r="L18" s="44"/>
      <c r="M18" s="44"/>
      <c r="P18" s="45"/>
      <c r="Q18" s="25"/>
      <c r="R18" s="44"/>
      <c r="S18" s="44"/>
      <c r="U18" s="44"/>
      <c r="V18" s="44"/>
      <c r="W18" s="4"/>
      <c r="Y18" s="25">
        <v>19077</v>
      </c>
      <c r="Z18" s="44">
        <v>1.0999999999999999E-2</v>
      </c>
      <c r="AA18" s="44">
        <v>1.0999999999999999E-2</v>
      </c>
      <c r="AB18" s="145">
        <v>0</v>
      </c>
      <c r="AC18" s="44">
        <v>0</v>
      </c>
      <c r="AD18" s="44">
        <v>0</v>
      </c>
      <c r="AE18" s="25"/>
      <c r="AF18" s="44"/>
      <c r="AG18" s="44"/>
      <c r="AH18" s="144"/>
      <c r="AI18" s="44"/>
      <c r="AJ18" s="44"/>
      <c r="AK18" s="25"/>
      <c r="AM18" s="44"/>
      <c r="AO18" s="44"/>
      <c r="AP18" s="44"/>
      <c r="AQ18" s="4"/>
      <c r="AS18" s="25"/>
      <c r="AT18" s="44"/>
      <c r="AU18" s="44"/>
      <c r="AV18" s="145"/>
      <c r="AW18" s="44"/>
      <c r="AX18" s="44"/>
      <c r="AY18" s="25"/>
      <c r="AZ18" s="44"/>
      <c r="BA18" s="44"/>
      <c r="BB18" s="144"/>
      <c r="BC18" s="44"/>
      <c r="BD18" s="44"/>
      <c r="BE18" s="25"/>
      <c r="BF18" s="44"/>
      <c r="BG18" s="44"/>
      <c r="BI18" s="44"/>
      <c r="BJ18" s="44"/>
      <c r="BK18" s="4"/>
      <c r="BM18" s="25"/>
      <c r="BN18" s="43"/>
      <c r="BO18" s="43"/>
      <c r="BP18" s="2"/>
      <c r="BQ18" s="43"/>
      <c r="BR18" s="43"/>
      <c r="BS18" s="21"/>
      <c r="BT18" s="44"/>
      <c r="BU18" s="44"/>
      <c r="BV18" s="144"/>
      <c r="BW18" s="44"/>
      <c r="BX18" s="44"/>
      <c r="BY18" s="25"/>
      <c r="BZ18" s="44"/>
      <c r="CA18" s="44"/>
      <c r="CC18" s="44"/>
      <c r="CD18" s="44"/>
      <c r="CE18" s="25"/>
      <c r="CG18" s="25"/>
      <c r="CH18" s="43"/>
      <c r="CI18" s="43"/>
      <c r="CJ18" s="2"/>
      <c r="CK18" s="149"/>
      <c r="CL18" s="43"/>
      <c r="CM18" s="25"/>
      <c r="CN18" s="44"/>
      <c r="CO18" s="44"/>
      <c r="CP18" s="144"/>
      <c r="CQ18" s="44"/>
      <c r="CR18" s="44"/>
      <c r="CS18" s="25"/>
      <c r="CT18" s="44"/>
      <c r="CU18" s="44"/>
      <c r="CW18" s="44"/>
      <c r="CX18" s="44"/>
      <c r="CY18" s="4"/>
      <c r="DA18" s="25"/>
      <c r="DB18" s="43"/>
      <c r="DC18" s="43"/>
      <c r="DD18" s="2"/>
      <c r="DE18" s="43"/>
      <c r="DF18" s="43"/>
      <c r="DG18" s="25"/>
      <c r="DH18" s="44"/>
      <c r="DI18" s="44"/>
      <c r="DJ18" s="144"/>
      <c r="DK18" s="44"/>
      <c r="DL18" s="44"/>
      <c r="DM18" s="25"/>
      <c r="DN18" s="44"/>
      <c r="DO18" s="44"/>
      <c r="DQ18" s="44"/>
      <c r="DR18" s="44"/>
      <c r="DS18" s="4"/>
      <c r="DU18" s="25"/>
      <c r="DV18" s="43"/>
      <c r="DW18" s="43"/>
      <c r="DX18" s="2"/>
      <c r="DY18" s="43"/>
      <c r="DZ18" s="43"/>
      <c r="EA18" s="25"/>
      <c r="EC18" s="46"/>
      <c r="EF18" s="45"/>
      <c r="EG18" s="25"/>
      <c r="EH18" s="44"/>
      <c r="EI18" s="44"/>
      <c r="EK18" s="44"/>
      <c r="EL18" s="44"/>
      <c r="EM18" s="4"/>
      <c r="EO18" s="25"/>
      <c r="EP18" s="43"/>
      <c r="EQ18" s="43"/>
      <c r="ER18" s="2"/>
      <c r="ES18" s="43"/>
      <c r="ET18" s="43"/>
      <c r="EU18" s="25"/>
      <c r="EV18" s="44"/>
      <c r="EW18" s="44"/>
      <c r="EZ18" s="45"/>
      <c r="FA18" s="25"/>
      <c r="FB18" s="44"/>
      <c r="FC18" s="44"/>
      <c r="FE18" s="44"/>
      <c r="FF18" s="44"/>
      <c r="FG18" s="4"/>
      <c r="FI18" s="25"/>
      <c r="FJ18" s="43"/>
      <c r="FK18" s="43"/>
      <c r="FL18" s="2"/>
      <c r="FM18" s="43"/>
      <c r="FN18" s="43"/>
      <c r="FO18" s="25"/>
      <c r="FP18" s="44"/>
      <c r="FQ18" s="44"/>
      <c r="FT18" s="45"/>
      <c r="FU18" s="25"/>
      <c r="FV18" s="44"/>
      <c r="FW18" s="44"/>
      <c r="FY18" s="44"/>
      <c r="FZ18" s="44"/>
      <c r="GA18" s="4"/>
      <c r="GC18" s="25"/>
      <c r="GD18" s="43"/>
      <c r="GE18" s="2"/>
      <c r="GF18" s="2"/>
      <c r="GG18" s="43"/>
      <c r="GH18" s="2"/>
      <c r="GI18" s="47"/>
      <c r="GN18" s="45"/>
      <c r="GU18" s="4"/>
      <c r="GW18" s="25"/>
      <c r="GX18" s="43"/>
      <c r="GY18" s="2"/>
      <c r="GZ18" s="2"/>
      <c r="HA18" s="43"/>
      <c r="HB18" s="2"/>
      <c r="HC18" s="47"/>
      <c r="HH18" s="45"/>
      <c r="HO18" s="4"/>
      <c r="HQ18" s="25"/>
      <c r="HR18" s="43"/>
      <c r="HS18" s="2"/>
      <c r="HT18" s="2"/>
      <c r="HU18" s="43"/>
      <c r="HV18" s="2"/>
      <c r="HW18" s="47"/>
      <c r="IB18" s="45"/>
      <c r="II18" s="4"/>
      <c r="IK18" s="25"/>
      <c r="IL18" s="43"/>
      <c r="IM18" s="2"/>
      <c r="IN18" s="2"/>
      <c r="IO18" s="43"/>
      <c r="IP18" s="2"/>
      <c r="IQ18" s="47"/>
      <c r="IV18" s="45"/>
    </row>
    <row r="19" spans="1:262" s="3" customFormat="1" ht="13.5" customHeight="1" x14ac:dyDescent="0.25">
      <c r="A19" s="42" t="s">
        <v>313</v>
      </c>
      <c r="B19" s="2" t="s">
        <v>340</v>
      </c>
      <c r="C19" s="4"/>
      <c r="E19" s="25"/>
      <c r="F19" s="43"/>
      <c r="G19" s="44"/>
      <c r="H19" s="2"/>
      <c r="I19" s="43"/>
      <c r="J19" s="43"/>
      <c r="K19" s="44"/>
      <c r="L19" s="44"/>
      <c r="M19" s="44"/>
      <c r="P19" s="45"/>
      <c r="Q19" s="25"/>
      <c r="R19" s="44"/>
      <c r="S19" s="44"/>
      <c r="U19" s="44"/>
      <c r="V19" s="44"/>
      <c r="W19" s="4"/>
      <c r="Y19" s="25">
        <v>12445</v>
      </c>
      <c r="Z19" s="44">
        <v>7.0000000000000001E-3</v>
      </c>
      <c r="AA19" s="44">
        <v>7.0000000000000001E-3</v>
      </c>
      <c r="AB19" s="145">
        <v>1</v>
      </c>
      <c r="AC19" s="44">
        <v>6.0000000000000001E-3</v>
      </c>
      <c r="AD19" s="44">
        <v>6.0000000000000001E-3</v>
      </c>
      <c r="AE19" s="25"/>
      <c r="AF19" s="44"/>
      <c r="AG19" s="44"/>
      <c r="AH19" s="144"/>
      <c r="AI19" s="44"/>
      <c r="AJ19" s="44"/>
      <c r="AK19" s="25"/>
      <c r="AM19" s="44"/>
      <c r="AO19" s="44"/>
      <c r="AP19" s="44"/>
      <c r="AQ19" s="4"/>
      <c r="AS19" s="25">
        <v>14896</v>
      </c>
      <c r="AT19" s="44">
        <v>8.0000000000000002E-3</v>
      </c>
      <c r="AU19" s="44">
        <v>2E-3</v>
      </c>
      <c r="AV19" s="145">
        <v>1</v>
      </c>
      <c r="AW19" s="44">
        <v>6.0000000000000001E-3</v>
      </c>
      <c r="AX19" s="44">
        <v>0</v>
      </c>
      <c r="AY19" s="25"/>
      <c r="AZ19" s="44"/>
      <c r="BA19" s="44"/>
      <c r="BB19" s="144"/>
      <c r="BC19" s="44"/>
      <c r="BD19" s="44"/>
      <c r="BE19" s="25"/>
      <c r="BF19" s="44"/>
      <c r="BG19" s="44"/>
      <c r="BI19" s="44"/>
      <c r="BJ19" s="44"/>
      <c r="BK19" s="4"/>
      <c r="BM19" s="25"/>
      <c r="BN19" s="43"/>
      <c r="BO19" s="43"/>
      <c r="BP19" s="2"/>
      <c r="BQ19" s="43"/>
      <c r="BR19" s="43"/>
      <c r="BS19" s="21"/>
      <c r="BT19" s="44"/>
      <c r="BU19" s="44"/>
      <c r="BV19" s="144"/>
      <c r="BW19" s="44"/>
      <c r="BX19" s="44"/>
      <c r="BY19" s="25"/>
      <c r="BZ19" s="44"/>
      <c r="CA19" s="44"/>
      <c r="CC19" s="44"/>
      <c r="CD19" s="44"/>
      <c r="CE19" s="25"/>
      <c r="CG19" s="25"/>
      <c r="CH19" s="43"/>
      <c r="CI19" s="43"/>
      <c r="CJ19" s="2"/>
      <c r="CK19" s="149"/>
      <c r="CL19" s="43"/>
      <c r="CM19" s="25"/>
      <c r="CN19" s="44"/>
      <c r="CO19" s="44"/>
      <c r="CP19" s="144"/>
      <c r="CQ19" s="44"/>
      <c r="CR19" s="44"/>
      <c r="CS19" s="25"/>
      <c r="CT19" s="44"/>
      <c r="CU19" s="44"/>
      <c r="CW19" s="44"/>
      <c r="CX19" s="44"/>
      <c r="CY19" s="4"/>
      <c r="DA19" s="25"/>
      <c r="DB19" s="43"/>
      <c r="DC19" s="43"/>
      <c r="DD19" s="2"/>
      <c r="DE19" s="43"/>
      <c r="DF19" s="43"/>
      <c r="DG19" s="25"/>
      <c r="DH19" s="44"/>
      <c r="DI19" s="44"/>
      <c r="DJ19" s="144"/>
      <c r="DK19" s="44"/>
      <c r="DL19" s="44"/>
      <c r="DM19" s="25"/>
      <c r="DN19" s="44"/>
      <c r="DO19" s="44"/>
      <c r="DQ19" s="44"/>
      <c r="DR19" s="44"/>
      <c r="DS19" s="4"/>
      <c r="DU19" s="25"/>
      <c r="DV19" s="43"/>
      <c r="DW19" s="43"/>
      <c r="DX19" s="2"/>
      <c r="DY19" s="43"/>
      <c r="DZ19" s="43"/>
      <c r="EA19" s="25"/>
      <c r="EC19" s="46"/>
      <c r="EF19" s="45"/>
      <c r="EG19" s="25"/>
      <c r="EH19" s="44"/>
      <c r="EI19" s="44"/>
      <c r="EK19" s="44"/>
      <c r="EL19" s="44"/>
      <c r="EM19" s="4"/>
      <c r="EO19" s="25"/>
      <c r="EP19" s="43"/>
      <c r="EQ19" s="43"/>
      <c r="ER19" s="2"/>
      <c r="ES19" s="43"/>
      <c r="ET19" s="43"/>
      <c r="EU19" s="25"/>
      <c r="EV19" s="44"/>
      <c r="EW19" s="44"/>
      <c r="EZ19" s="45"/>
      <c r="FA19" s="25"/>
      <c r="FB19" s="44"/>
      <c r="FC19" s="44"/>
      <c r="FE19" s="44"/>
      <c r="FF19" s="44"/>
      <c r="FG19" s="4"/>
      <c r="FI19" s="25"/>
      <c r="FJ19" s="43"/>
      <c r="FK19" s="43"/>
      <c r="FL19" s="2"/>
      <c r="FM19" s="43"/>
      <c r="FN19" s="43"/>
      <c r="FO19" s="25"/>
      <c r="FP19" s="44"/>
      <c r="FQ19" s="44"/>
      <c r="FT19" s="45"/>
      <c r="FU19" s="25"/>
      <c r="FV19" s="44"/>
      <c r="FW19" s="44"/>
      <c r="FY19" s="44"/>
      <c r="FZ19" s="44"/>
      <c r="GA19" s="4"/>
      <c r="GC19" s="25"/>
      <c r="GD19" s="43"/>
      <c r="GE19" s="2"/>
      <c r="GF19" s="2"/>
      <c r="GG19" s="43"/>
      <c r="GH19" s="2"/>
      <c r="GI19" s="47"/>
      <c r="GN19" s="45"/>
      <c r="GU19" s="4"/>
      <c r="GW19" s="25"/>
      <c r="GX19" s="43"/>
      <c r="GY19" s="2"/>
      <c r="GZ19" s="2"/>
      <c r="HA19" s="43"/>
      <c r="HB19" s="2"/>
      <c r="HC19" s="47"/>
      <c r="HH19" s="45"/>
      <c r="HO19" s="4"/>
      <c r="HQ19" s="25"/>
      <c r="HR19" s="43"/>
      <c r="HS19" s="2"/>
      <c r="HT19" s="2"/>
      <c r="HU19" s="43"/>
      <c r="HV19" s="2"/>
      <c r="HW19" s="47"/>
      <c r="IB19" s="45"/>
      <c r="II19" s="4"/>
      <c r="IK19" s="25"/>
      <c r="IL19" s="43"/>
      <c r="IM19" s="2"/>
      <c r="IN19" s="2"/>
      <c r="IO19" s="43"/>
      <c r="IP19" s="2"/>
      <c r="IQ19" s="47"/>
      <c r="IV19" s="45"/>
    </row>
    <row r="20" spans="1:262" s="3" customFormat="1" ht="13.5" customHeight="1" x14ac:dyDescent="0.25">
      <c r="A20" s="42" t="s">
        <v>315</v>
      </c>
      <c r="B20" s="2" t="s">
        <v>341</v>
      </c>
      <c r="C20" s="4"/>
      <c r="E20" s="25">
        <v>3413</v>
      </c>
      <c r="F20" s="43">
        <v>2E-3</v>
      </c>
      <c r="G20" s="44">
        <v>2E-3</v>
      </c>
      <c r="H20" s="2">
        <v>0</v>
      </c>
      <c r="I20" s="43">
        <v>0</v>
      </c>
      <c r="J20" s="44">
        <v>0</v>
      </c>
      <c r="K20" s="44"/>
      <c r="L20" s="44"/>
      <c r="M20" s="44"/>
      <c r="P20" s="45"/>
      <c r="Q20" s="25"/>
      <c r="R20" s="44"/>
      <c r="S20" s="44"/>
      <c r="U20" s="44"/>
      <c r="V20" s="44"/>
      <c r="W20" s="4"/>
      <c r="Y20" s="25">
        <v>8357</v>
      </c>
      <c r="Z20" s="44">
        <v>5.0000000000000001E-3</v>
      </c>
      <c r="AA20" s="44">
        <v>2E-3</v>
      </c>
      <c r="AB20" s="145">
        <v>0</v>
      </c>
      <c r="AC20" s="44">
        <v>0</v>
      </c>
      <c r="AD20" s="44">
        <v>0</v>
      </c>
      <c r="AE20" s="25"/>
      <c r="AF20" s="44"/>
      <c r="AG20" s="44"/>
      <c r="AH20" s="144"/>
      <c r="AI20" s="44"/>
      <c r="AJ20" s="44"/>
      <c r="AK20" s="25"/>
      <c r="AM20" s="44"/>
      <c r="AO20" s="44"/>
      <c r="AP20" s="44"/>
      <c r="AQ20" s="4"/>
      <c r="AS20" s="25"/>
      <c r="AT20" s="44"/>
      <c r="AU20" s="44"/>
      <c r="AV20" s="145"/>
      <c r="AW20" s="44"/>
      <c r="AX20" s="44"/>
      <c r="AY20" s="25"/>
      <c r="AZ20" s="44"/>
      <c r="BA20" s="44"/>
      <c r="BB20" s="144"/>
      <c r="BC20" s="44"/>
      <c r="BD20" s="44"/>
      <c r="BE20" s="25"/>
      <c r="BF20" s="44"/>
      <c r="BG20" s="44"/>
      <c r="BI20" s="44"/>
      <c r="BJ20" s="44"/>
      <c r="BK20" s="4"/>
      <c r="BM20" s="25"/>
      <c r="BN20" s="43"/>
      <c r="BO20" s="43"/>
      <c r="BP20" s="2"/>
      <c r="BQ20" s="43"/>
      <c r="BR20" s="43"/>
      <c r="BS20" s="21"/>
      <c r="BT20" s="44"/>
      <c r="BU20" s="44"/>
      <c r="BV20" s="144"/>
      <c r="BW20" s="44"/>
      <c r="BX20" s="44"/>
      <c r="BY20" s="25"/>
      <c r="BZ20" s="44"/>
      <c r="CA20" s="44"/>
      <c r="CC20" s="44"/>
      <c r="CD20" s="44"/>
      <c r="CE20" s="25"/>
      <c r="CG20" s="25"/>
      <c r="CH20" s="43"/>
      <c r="CI20" s="43"/>
      <c r="CJ20" s="2"/>
      <c r="CK20" s="149"/>
      <c r="CL20" s="43"/>
      <c r="CM20" s="25"/>
      <c r="CN20" s="44"/>
      <c r="CO20" s="44"/>
      <c r="CP20" s="144"/>
      <c r="CQ20" s="44"/>
      <c r="CR20" s="44"/>
      <c r="CS20" s="25"/>
      <c r="CT20" s="44"/>
      <c r="CU20" s="44"/>
      <c r="CW20" s="44"/>
      <c r="CX20" s="44"/>
      <c r="CY20" s="4"/>
      <c r="DA20" s="25"/>
      <c r="DB20" s="43"/>
      <c r="DC20" s="43"/>
      <c r="DD20" s="2"/>
      <c r="DE20" s="43"/>
      <c r="DF20" s="43"/>
      <c r="DG20" s="25"/>
      <c r="DH20" s="44"/>
      <c r="DI20" s="44"/>
      <c r="DJ20" s="144"/>
      <c r="DK20" s="44"/>
      <c r="DL20" s="44"/>
      <c r="DM20" s="25"/>
      <c r="DN20" s="44"/>
      <c r="DO20" s="44"/>
      <c r="DQ20" s="44"/>
      <c r="DR20" s="44"/>
      <c r="DS20" s="4"/>
      <c r="DU20" s="25"/>
      <c r="DV20" s="43"/>
      <c r="DW20" s="43"/>
      <c r="DX20" s="2"/>
      <c r="DY20" s="43"/>
      <c r="DZ20" s="43"/>
      <c r="EA20" s="25"/>
      <c r="EC20" s="46"/>
      <c r="EF20" s="45"/>
      <c r="EG20" s="25"/>
      <c r="EH20" s="44"/>
      <c r="EI20" s="44"/>
      <c r="EK20" s="44"/>
      <c r="EL20" s="44"/>
      <c r="EM20" s="4"/>
      <c r="EO20" s="25"/>
      <c r="EP20" s="43"/>
      <c r="EQ20" s="43"/>
      <c r="ER20" s="2"/>
      <c r="ES20" s="43"/>
      <c r="ET20" s="43"/>
      <c r="EU20" s="25"/>
      <c r="EV20" s="44"/>
      <c r="EW20" s="44"/>
      <c r="EZ20" s="45"/>
      <c r="FA20" s="25"/>
      <c r="FB20" s="44"/>
      <c r="FC20" s="44"/>
      <c r="FE20" s="44"/>
      <c r="FF20" s="44"/>
      <c r="FG20" s="4"/>
      <c r="FI20" s="25"/>
      <c r="FJ20" s="43"/>
      <c r="FK20" s="43"/>
      <c r="FL20" s="2"/>
      <c r="FM20" s="43"/>
      <c r="FN20" s="43"/>
      <c r="FO20" s="25"/>
      <c r="FP20" s="44"/>
      <c r="FQ20" s="44"/>
      <c r="FT20" s="45"/>
      <c r="FU20" s="25"/>
      <c r="FV20" s="44"/>
      <c r="FW20" s="44"/>
      <c r="FY20" s="44"/>
      <c r="FZ20" s="44"/>
      <c r="GA20" s="4"/>
      <c r="GC20" s="25"/>
      <c r="GD20" s="43"/>
      <c r="GE20" s="2"/>
      <c r="GF20" s="2"/>
      <c r="GG20" s="43"/>
      <c r="GH20" s="2"/>
      <c r="GI20" s="47"/>
      <c r="GN20" s="45"/>
      <c r="GU20" s="4"/>
      <c r="GW20" s="25"/>
      <c r="GX20" s="43"/>
      <c r="GY20" s="2"/>
      <c r="GZ20" s="2"/>
      <c r="HA20" s="43"/>
      <c r="HB20" s="2"/>
      <c r="HC20" s="47"/>
      <c r="HH20" s="45"/>
      <c r="HO20" s="4"/>
      <c r="HQ20" s="25"/>
      <c r="HR20" s="43"/>
      <c r="HS20" s="2"/>
      <c r="HT20" s="2"/>
      <c r="HU20" s="43"/>
      <c r="HV20" s="2"/>
      <c r="HW20" s="47"/>
      <c r="IB20" s="45"/>
      <c r="II20" s="4"/>
      <c r="IK20" s="25"/>
      <c r="IL20" s="43"/>
      <c r="IM20" s="2"/>
      <c r="IN20" s="2"/>
      <c r="IO20" s="43"/>
      <c r="IP20" s="2"/>
      <c r="IQ20" s="47"/>
      <c r="IV20" s="45"/>
    </row>
    <row r="21" spans="1:262" s="3" customFormat="1" ht="13.5" customHeight="1" x14ac:dyDescent="0.25">
      <c r="A21" s="42" t="s">
        <v>316</v>
      </c>
      <c r="B21" s="2" t="s">
        <v>357</v>
      </c>
      <c r="C21" s="4"/>
      <c r="D21" s="3">
        <v>19</v>
      </c>
      <c r="E21" s="25">
        <v>11533</v>
      </c>
      <c r="F21" s="43">
        <v>7.0000000000000001E-3</v>
      </c>
      <c r="G21" s="44">
        <v>-4.2999999999999997E-2</v>
      </c>
      <c r="H21" s="2">
        <v>0</v>
      </c>
      <c r="I21" s="43">
        <v>0</v>
      </c>
      <c r="J21" s="43">
        <v>-4.2000000000000003E-2</v>
      </c>
      <c r="K21" s="44"/>
      <c r="L21" s="44"/>
      <c r="M21" s="44"/>
      <c r="P21" s="45"/>
      <c r="Q21" s="25"/>
      <c r="R21" s="44"/>
      <c r="S21" s="44"/>
      <c r="U21" s="44"/>
      <c r="V21" s="44"/>
      <c r="W21" s="4"/>
      <c r="X21" s="3">
        <v>19</v>
      </c>
      <c r="Y21" s="25">
        <v>7808</v>
      </c>
      <c r="Z21" s="44">
        <v>4.0000000000000001E-3</v>
      </c>
      <c r="AA21" s="44">
        <v>-3.0000000000000001E-3</v>
      </c>
      <c r="AB21" s="145">
        <v>0</v>
      </c>
      <c r="AC21" s="44">
        <v>0</v>
      </c>
      <c r="AD21" s="44">
        <v>0</v>
      </c>
      <c r="AE21" s="25"/>
      <c r="AF21" s="44"/>
      <c r="AG21" s="44"/>
      <c r="AH21" s="144"/>
      <c r="AI21" s="44"/>
      <c r="AJ21" s="44"/>
      <c r="AK21" s="25"/>
      <c r="AM21" s="44"/>
      <c r="AO21" s="44"/>
      <c r="AP21" s="44"/>
      <c r="AQ21" s="4"/>
      <c r="AS21" s="25"/>
      <c r="AT21" s="44"/>
      <c r="AU21" s="44"/>
      <c r="AV21" s="145"/>
      <c r="AW21" s="44"/>
      <c r="AX21" s="44"/>
      <c r="AY21" s="25"/>
      <c r="AZ21" s="44"/>
      <c r="BA21" s="44"/>
      <c r="BB21" s="144"/>
      <c r="BC21" s="44"/>
      <c r="BD21" s="44"/>
      <c r="BE21" s="25"/>
      <c r="BF21" s="44"/>
      <c r="BG21" s="44"/>
      <c r="BI21" s="44"/>
      <c r="BJ21" s="44"/>
      <c r="BK21" s="4"/>
      <c r="BM21" s="25"/>
      <c r="BN21" s="43"/>
      <c r="BO21" s="43"/>
      <c r="BP21" s="2"/>
      <c r="BQ21" s="43"/>
      <c r="BR21" s="43"/>
      <c r="BS21" s="21"/>
      <c r="BT21" s="44"/>
      <c r="BU21" s="44"/>
      <c r="BV21" s="144"/>
      <c r="BW21" s="44"/>
      <c r="BX21" s="44"/>
      <c r="BY21" s="25"/>
      <c r="BZ21" s="44"/>
      <c r="CA21" s="44"/>
      <c r="CC21" s="44"/>
      <c r="CD21" s="44"/>
      <c r="CE21" s="25"/>
      <c r="CG21" s="25"/>
      <c r="CH21" s="43"/>
      <c r="CI21" s="43"/>
      <c r="CJ21" s="2"/>
      <c r="CK21" s="149"/>
      <c r="CL21" s="43"/>
      <c r="CM21" s="25"/>
      <c r="CN21" s="44"/>
      <c r="CO21" s="44"/>
      <c r="CP21" s="144"/>
      <c r="CQ21" s="44"/>
      <c r="CR21" s="44"/>
      <c r="CS21" s="25"/>
      <c r="CT21" s="44"/>
      <c r="CU21" s="44"/>
      <c r="CW21" s="44"/>
      <c r="CX21" s="44"/>
      <c r="CY21" s="4"/>
      <c r="DA21" s="25"/>
      <c r="DB21" s="43"/>
      <c r="DC21" s="43"/>
      <c r="DD21" s="2"/>
      <c r="DE21" s="43"/>
      <c r="DF21" s="43"/>
      <c r="DG21" s="25"/>
      <c r="DH21" s="44"/>
      <c r="DI21" s="44"/>
      <c r="DJ21" s="144"/>
      <c r="DK21" s="44"/>
      <c r="DL21" s="44"/>
      <c r="DM21" s="25"/>
      <c r="DN21" s="44"/>
      <c r="DO21" s="44"/>
      <c r="DQ21" s="44"/>
      <c r="DR21" s="44"/>
      <c r="DS21" s="4"/>
      <c r="DU21" s="25"/>
      <c r="DV21" s="43"/>
      <c r="DW21" s="43"/>
      <c r="DX21" s="2"/>
      <c r="DY21" s="43"/>
      <c r="DZ21" s="43"/>
      <c r="EA21" s="25"/>
      <c r="EC21" s="46"/>
      <c r="EF21" s="45"/>
      <c r="EG21" s="25"/>
      <c r="EH21" s="44"/>
      <c r="EI21" s="44"/>
      <c r="EK21" s="44"/>
      <c r="EL21" s="44"/>
      <c r="EM21" s="4"/>
      <c r="EO21" s="25"/>
      <c r="EP21" s="43"/>
      <c r="EQ21" s="43"/>
      <c r="ER21" s="2"/>
      <c r="ES21" s="43"/>
      <c r="ET21" s="43"/>
      <c r="EU21" s="25"/>
      <c r="EV21" s="44"/>
      <c r="EW21" s="44"/>
      <c r="EZ21" s="45"/>
      <c r="FA21" s="25"/>
      <c r="FB21" s="44"/>
      <c r="FC21" s="44"/>
      <c r="FE21" s="44"/>
      <c r="FF21" s="44"/>
      <c r="FG21" s="4"/>
      <c r="FI21" s="25"/>
      <c r="FJ21" s="43"/>
      <c r="FK21" s="43"/>
      <c r="FL21" s="2"/>
      <c r="FM21" s="43"/>
      <c r="FN21" s="43"/>
      <c r="FO21" s="25"/>
      <c r="FP21" s="44"/>
      <c r="FQ21" s="44"/>
      <c r="FT21" s="45"/>
      <c r="FU21" s="25"/>
      <c r="FV21" s="44"/>
      <c r="FW21" s="44"/>
      <c r="FY21" s="44"/>
      <c r="FZ21" s="44"/>
      <c r="GA21" s="4"/>
      <c r="GC21" s="2"/>
      <c r="GD21" s="43"/>
      <c r="GE21" s="25"/>
      <c r="GF21" s="25"/>
      <c r="GG21" s="43"/>
      <c r="GH21" s="25"/>
      <c r="GI21" s="47"/>
      <c r="GN21" s="45"/>
      <c r="GU21" s="4"/>
      <c r="GW21" s="2"/>
      <c r="GX21" s="43"/>
      <c r="GY21" s="25"/>
      <c r="GZ21" s="25"/>
      <c r="HA21" s="43"/>
      <c r="HB21" s="25"/>
      <c r="HC21" s="47"/>
      <c r="HH21" s="45"/>
      <c r="HO21" s="4"/>
      <c r="HQ21" s="2"/>
      <c r="HR21" s="43"/>
      <c r="HS21" s="25"/>
      <c r="HT21" s="25"/>
      <c r="HU21" s="43"/>
      <c r="HV21" s="25"/>
      <c r="HW21" s="47"/>
      <c r="IB21" s="45"/>
      <c r="II21" s="4"/>
      <c r="IK21" s="2"/>
      <c r="IL21" s="43"/>
      <c r="IM21" s="25"/>
      <c r="IN21" s="25"/>
      <c r="IO21" s="43"/>
      <c r="IP21" s="25"/>
      <c r="IQ21" s="47"/>
      <c r="IV21" s="45"/>
    </row>
    <row r="22" spans="1:262" s="3" customFormat="1" ht="13.5" customHeight="1" x14ac:dyDescent="0.25">
      <c r="A22" s="42" t="s">
        <v>322</v>
      </c>
      <c r="B22" s="2" t="s">
        <v>351</v>
      </c>
      <c r="C22" s="4"/>
      <c r="E22" s="25"/>
      <c r="F22" s="43"/>
      <c r="G22" s="44"/>
      <c r="H22" s="2"/>
      <c r="I22" s="43"/>
      <c r="J22" s="44"/>
      <c r="K22" s="44"/>
      <c r="L22" s="44"/>
      <c r="M22" s="44"/>
      <c r="P22" s="45"/>
      <c r="Q22" s="25"/>
      <c r="R22" s="44"/>
      <c r="S22" s="44"/>
      <c r="U22" s="44"/>
      <c r="V22" s="44"/>
      <c r="W22" s="4"/>
      <c r="Y22" s="25"/>
      <c r="Z22" s="44"/>
      <c r="AA22" s="44"/>
      <c r="AB22" s="145"/>
      <c r="AC22" s="44"/>
      <c r="AD22" s="44"/>
      <c r="AE22" s="25"/>
      <c r="AF22" s="44"/>
      <c r="AG22" s="44"/>
      <c r="AH22" s="144"/>
      <c r="AI22" s="44"/>
      <c r="AJ22" s="44"/>
      <c r="AK22" s="25"/>
      <c r="AM22" s="44"/>
      <c r="AO22" s="44"/>
      <c r="AP22" s="44"/>
      <c r="AQ22" s="4"/>
      <c r="AS22" s="25"/>
      <c r="AT22" s="44"/>
      <c r="AU22" s="44"/>
      <c r="AV22" s="144"/>
      <c r="AW22" s="44"/>
      <c r="AX22" s="44"/>
      <c r="AY22" s="25"/>
      <c r="AZ22" s="44"/>
      <c r="BA22" s="44"/>
      <c r="BB22" s="144"/>
      <c r="BC22" s="44"/>
      <c r="BD22" s="44"/>
      <c r="BE22" s="25"/>
      <c r="BF22" s="44"/>
      <c r="BG22" s="44"/>
      <c r="BI22" s="44"/>
      <c r="BJ22" s="44"/>
      <c r="BK22" s="4"/>
      <c r="BM22" s="25"/>
      <c r="BN22" s="43"/>
      <c r="BO22" s="43"/>
      <c r="BP22" s="2"/>
      <c r="BQ22" s="43"/>
      <c r="BR22" s="43"/>
      <c r="BS22" s="21"/>
      <c r="BT22" s="44"/>
      <c r="BU22" s="44"/>
      <c r="BV22" s="144"/>
      <c r="BW22" s="44"/>
      <c r="BX22" s="44"/>
      <c r="BY22" s="25"/>
      <c r="BZ22" s="44"/>
      <c r="CA22" s="44"/>
      <c r="CC22" s="44"/>
      <c r="CD22" s="44"/>
      <c r="CE22" s="25"/>
      <c r="CG22" s="25">
        <v>59423</v>
      </c>
      <c r="CH22" s="43">
        <v>2.7000000000000003E-2</v>
      </c>
      <c r="CI22" s="43">
        <v>1.6E-2</v>
      </c>
      <c r="CJ22" s="2">
        <v>5</v>
      </c>
      <c r="CK22" s="149">
        <v>0.03</v>
      </c>
      <c r="CL22" s="43">
        <v>0.03</v>
      </c>
      <c r="CM22" s="25"/>
      <c r="CN22" s="44"/>
      <c r="CO22" s="44"/>
      <c r="CP22" s="144"/>
      <c r="CQ22" s="44"/>
      <c r="CR22" s="44"/>
      <c r="CS22" s="25"/>
      <c r="CT22" s="44"/>
      <c r="CU22" s="44"/>
      <c r="CW22" s="44"/>
      <c r="CX22" s="44"/>
      <c r="CY22" s="4"/>
      <c r="DA22" s="25"/>
      <c r="DB22" s="43"/>
      <c r="DC22" s="43"/>
      <c r="DD22" s="2"/>
      <c r="DE22" s="43"/>
      <c r="DF22" s="43"/>
      <c r="DG22" s="25"/>
      <c r="DH22" s="44"/>
      <c r="DI22" s="44"/>
      <c r="DJ22" s="144"/>
      <c r="DK22" s="44"/>
      <c r="DL22" s="44"/>
      <c r="DM22" s="25"/>
      <c r="DN22" s="44"/>
      <c r="DO22" s="44"/>
      <c r="DQ22" s="44"/>
      <c r="DR22" s="44"/>
      <c r="DS22" s="4"/>
      <c r="DU22" s="25"/>
      <c r="DV22" s="43"/>
      <c r="DW22" s="43"/>
      <c r="DX22" s="2"/>
      <c r="DY22" s="43"/>
      <c r="DZ22" s="43"/>
      <c r="EA22" s="25"/>
      <c r="EC22" s="46"/>
      <c r="EF22" s="45"/>
      <c r="EG22" s="25"/>
      <c r="EH22" s="44"/>
      <c r="EI22" s="44"/>
      <c r="EK22" s="44"/>
      <c r="EL22" s="44"/>
      <c r="EM22" s="4"/>
      <c r="EO22" s="25"/>
      <c r="EP22" s="43"/>
      <c r="EQ22" s="43"/>
      <c r="ER22" s="2"/>
      <c r="ES22" s="43"/>
      <c r="ET22" s="43"/>
      <c r="EU22" s="25"/>
      <c r="EV22" s="44"/>
      <c r="EW22" s="44"/>
      <c r="EZ22" s="45"/>
      <c r="FA22" s="25"/>
      <c r="FB22" s="44"/>
      <c r="FC22" s="44"/>
      <c r="FE22" s="44"/>
      <c r="FF22" s="44"/>
      <c r="FG22" s="4"/>
      <c r="FI22" s="25"/>
      <c r="FJ22" s="43"/>
      <c r="FK22" s="43"/>
      <c r="FL22" s="2"/>
      <c r="FM22" s="43"/>
      <c r="FN22" s="43"/>
      <c r="FO22" s="25"/>
      <c r="FP22" s="44"/>
      <c r="FQ22" s="44"/>
      <c r="FT22" s="45"/>
      <c r="FU22" s="25"/>
      <c r="FV22" s="44"/>
      <c r="FW22" s="44"/>
      <c r="FY22" s="44"/>
      <c r="FZ22" s="44"/>
      <c r="GA22" s="4"/>
      <c r="GC22" s="2"/>
      <c r="GD22" s="43"/>
      <c r="GE22" s="2"/>
      <c r="GF22" s="2"/>
      <c r="GG22" s="43"/>
      <c r="GH22" s="2"/>
      <c r="GI22" s="47"/>
      <c r="GN22" s="45"/>
      <c r="GU22" s="4"/>
      <c r="GW22" s="2"/>
      <c r="GX22" s="43"/>
      <c r="GY22" s="2"/>
      <c r="GZ22" s="2"/>
      <c r="HA22" s="43"/>
      <c r="HB22" s="2"/>
      <c r="HC22" s="47"/>
      <c r="HH22" s="45"/>
      <c r="HO22" s="4"/>
      <c r="HQ22" s="2"/>
      <c r="HR22" s="43"/>
      <c r="HS22" s="2"/>
      <c r="HT22" s="2"/>
      <c r="HU22" s="43"/>
      <c r="HV22" s="2"/>
      <c r="HW22" s="47"/>
      <c r="IB22" s="45"/>
      <c r="II22" s="4"/>
      <c r="IK22" s="2"/>
      <c r="IL22" s="43"/>
      <c r="IM22" s="2"/>
      <c r="IN22" s="2"/>
      <c r="IO22" s="43"/>
      <c r="IP22" s="2"/>
      <c r="IQ22" s="47"/>
      <c r="IV22" s="45"/>
    </row>
    <row r="23" spans="1:262" s="3" customFormat="1" ht="13.5" customHeight="1" x14ac:dyDescent="0.25">
      <c r="A23" s="42" t="s">
        <v>318</v>
      </c>
      <c r="B23" s="2" t="s">
        <v>345</v>
      </c>
      <c r="C23" s="4"/>
      <c r="E23" s="25">
        <v>99487</v>
      </c>
      <c r="F23" s="43">
        <v>5.8000000000000003E-2</v>
      </c>
      <c r="G23" s="44">
        <v>1.9E-2</v>
      </c>
      <c r="H23" s="2">
        <v>5</v>
      </c>
      <c r="I23" s="43">
        <v>0.03</v>
      </c>
      <c r="J23" s="44">
        <v>-6.0000000000000001E-3</v>
      </c>
      <c r="K23" s="44"/>
      <c r="L23" s="44"/>
      <c r="M23" s="44"/>
      <c r="P23" s="45"/>
      <c r="Q23" s="25"/>
      <c r="R23" s="44"/>
      <c r="S23" s="44"/>
      <c r="U23" s="44"/>
      <c r="V23" s="44"/>
      <c r="W23" s="4"/>
      <c r="Y23" s="25">
        <v>128033</v>
      </c>
      <c r="Z23" s="44">
        <v>7.1999999999999995E-2</v>
      </c>
      <c r="AA23" s="44">
        <v>1.4E-2</v>
      </c>
      <c r="AB23" s="145">
        <v>6</v>
      </c>
      <c r="AC23" s="44">
        <v>3.5999999999999997E-2</v>
      </c>
      <c r="AD23" s="44">
        <v>6.0000000000000001E-3</v>
      </c>
      <c r="AE23" s="25"/>
      <c r="AF23" s="44"/>
      <c r="AG23" s="44"/>
      <c r="AH23" s="144"/>
      <c r="AI23" s="44"/>
      <c r="AJ23" s="44"/>
      <c r="AK23" s="25"/>
      <c r="AM23" s="44"/>
      <c r="AO23" s="44"/>
      <c r="AP23" s="44"/>
      <c r="AQ23" s="4"/>
      <c r="AS23" s="25">
        <v>188391</v>
      </c>
      <c r="AT23" s="44">
        <v>0.1</v>
      </c>
      <c r="AU23" s="44">
        <v>-4.2000000000000003E-2</v>
      </c>
      <c r="AV23" s="144">
        <v>13</v>
      </c>
      <c r="AW23" s="44">
        <v>7.8E-2</v>
      </c>
      <c r="AX23" s="44">
        <v>4.2000000000000003E-2</v>
      </c>
      <c r="AY23" s="25"/>
      <c r="AZ23" s="44"/>
      <c r="BA23" s="44"/>
      <c r="BB23" s="144"/>
      <c r="BC23" s="44"/>
      <c r="BD23" s="44"/>
      <c r="BE23" s="25"/>
      <c r="BF23" s="44"/>
      <c r="BG23" s="44"/>
      <c r="BI23" s="44"/>
      <c r="BJ23" s="44"/>
      <c r="BK23" s="4"/>
      <c r="BM23" s="25">
        <v>136900</v>
      </c>
      <c r="BN23" s="43">
        <v>6.6000000000000003E-2</v>
      </c>
      <c r="BO23" s="43">
        <v>-3.4000000000000002E-2</v>
      </c>
      <c r="BP23" s="2">
        <v>5</v>
      </c>
      <c r="BQ23" s="43">
        <v>0.03</v>
      </c>
      <c r="BR23" s="43">
        <v>-0.09</v>
      </c>
      <c r="BS23" s="21"/>
      <c r="BT23" s="44"/>
      <c r="BU23" s="44"/>
      <c r="BV23" s="144"/>
      <c r="BW23" s="44"/>
      <c r="BX23" s="44"/>
      <c r="BY23" s="25"/>
      <c r="BZ23" s="44"/>
      <c r="CA23" s="44"/>
      <c r="CC23" s="44"/>
      <c r="CD23" s="44"/>
      <c r="CE23" s="25"/>
      <c r="CG23" s="25"/>
      <c r="CH23" s="43"/>
      <c r="CI23" s="43"/>
      <c r="CJ23" s="2"/>
      <c r="CK23" s="43"/>
      <c r="CL23" s="43"/>
      <c r="CM23" s="25"/>
      <c r="CN23" s="44"/>
      <c r="CO23" s="44"/>
      <c r="CP23" s="144"/>
      <c r="CQ23" s="44"/>
      <c r="CR23" s="44"/>
      <c r="CS23" s="25"/>
      <c r="CT23" s="44"/>
      <c r="CU23" s="44"/>
      <c r="CW23" s="44"/>
      <c r="CX23" s="44"/>
      <c r="CY23" s="4"/>
      <c r="DA23" s="25">
        <v>395482</v>
      </c>
      <c r="DB23" s="43">
        <f t="shared" si="0"/>
        <v>0.1854202855743016</v>
      </c>
      <c r="DC23" s="43">
        <f t="shared" si="1"/>
        <v>0.1854202855743016</v>
      </c>
      <c r="DD23" s="2">
        <v>19</v>
      </c>
      <c r="DE23" s="43">
        <f t="shared" si="2"/>
        <v>0.12025316455696203</v>
      </c>
      <c r="DF23" s="43">
        <f t="shared" si="3"/>
        <v>0.12025316455696203</v>
      </c>
      <c r="DG23" s="25"/>
      <c r="DH23" s="44"/>
      <c r="DI23" s="44"/>
      <c r="DJ23" s="144"/>
      <c r="DK23" s="44"/>
      <c r="DL23" s="44"/>
      <c r="DM23" s="25"/>
      <c r="DN23" s="44"/>
      <c r="DO23" s="44"/>
      <c r="DQ23" s="44"/>
      <c r="DR23" s="44"/>
      <c r="DS23" s="4"/>
      <c r="DU23" s="25">
        <v>285943</v>
      </c>
      <c r="DV23" s="43">
        <f t="shared" si="4"/>
        <v>0.13095692261330374</v>
      </c>
      <c r="DW23" s="43">
        <f t="shared" si="5"/>
        <v>-5.4463362960997852E-2</v>
      </c>
      <c r="DX23" s="2">
        <v>19</v>
      </c>
      <c r="DY23" s="43">
        <f t="shared" si="6"/>
        <v>0.11874999999999999</v>
      </c>
      <c r="DZ23" s="43">
        <f t="shared" si="7"/>
        <v>-1.5031645569620333E-3</v>
      </c>
      <c r="EA23" s="25"/>
      <c r="EC23" s="46"/>
      <c r="EF23" s="45"/>
      <c r="EG23" s="25"/>
      <c r="EH23" s="44"/>
      <c r="EI23" s="44"/>
      <c r="EK23" s="44"/>
      <c r="EL23" s="44"/>
      <c r="EM23" s="4"/>
      <c r="EO23" s="25"/>
      <c r="EP23" s="43"/>
      <c r="EQ23" s="43"/>
      <c r="ER23" s="2"/>
      <c r="ES23" s="43"/>
      <c r="ET23" s="43"/>
      <c r="EU23" s="25"/>
      <c r="EV23" s="44"/>
      <c r="EW23" s="44"/>
      <c r="EZ23" s="45"/>
      <c r="FA23" s="25"/>
      <c r="FB23" s="44"/>
      <c r="FC23" s="44"/>
      <c r="FE23" s="44"/>
      <c r="FF23" s="44"/>
      <c r="FG23" s="4"/>
      <c r="FI23" s="25"/>
      <c r="FJ23" s="43"/>
      <c r="FK23" s="43"/>
      <c r="FL23" s="2"/>
      <c r="FM23" s="43"/>
      <c r="FN23" s="43"/>
      <c r="FO23" s="25"/>
      <c r="FP23" s="44"/>
      <c r="FQ23" s="44"/>
      <c r="FT23" s="45"/>
      <c r="FU23" s="25"/>
      <c r="FV23" s="44"/>
      <c r="FW23" s="44"/>
      <c r="FY23" s="44"/>
      <c r="FZ23" s="44"/>
      <c r="GA23" s="4"/>
      <c r="GC23" s="2"/>
      <c r="GD23" s="43"/>
      <c r="GE23" s="2"/>
      <c r="GF23" s="2"/>
      <c r="GG23" s="43"/>
      <c r="GH23" s="2"/>
      <c r="GI23" s="47"/>
      <c r="GN23" s="45"/>
      <c r="GU23" s="4"/>
      <c r="GW23" s="2"/>
      <c r="GX23" s="43"/>
      <c r="GY23" s="2"/>
      <c r="GZ23" s="2"/>
      <c r="HA23" s="43"/>
      <c r="HB23" s="2"/>
      <c r="HC23" s="47"/>
      <c r="HH23" s="45"/>
      <c r="HO23" s="4"/>
      <c r="HQ23" s="2"/>
      <c r="HR23" s="43"/>
      <c r="HS23" s="2"/>
      <c r="HT23" s="2"/>
      <c r="HU23" s="43"/>
      <c r="HV23" s="2"/>
      <c r="HW23" s="47"/>
      <c r="IB23" s="45"/>
      <c r="II23" s="4"/>
      <c r="IK23" s="2"/>
      <c r="IL23" s="43"/>
      <c r="IM23" s="2"/>
      <c r="IN23" s="2"/>
      <c r="IO23" s="43"/>
      <c r="IP23" s="2"/>
      <c r="IQ23" s="47"/>
      <c r="IV23" s="45"/>
    </row>
    <row r="24" spans="1:262" s="3" customFormat="1" ht="13.5" customHeight="1" x14ac:dyDescent="0.25">
      <c r="A24" s="42" t="s">
        <v>965</v>
      </c>
      <c r="B24" s="2" t="s">
        <v>968</v>
      </c>
      <c r="C24" s="4"/>
      <c r="E24" s="25"/>
      <c r="F24" s="43"/>
      <c r="G24" s="44"/>
      <c r="H24" s="2"/>
      <c r="I24" s="43"/>
      <c r="J24" s="44"/>
      <c r="K24" s="44"/>
      <c r="L24" s="44"/>
      <c r="M24" s="44"/>
      <c r="P24" s="45"/>
      <c r="Q24" s="25"/>
      <c r="R24" s="44"/>
      <c r="S24" s="44"/>
      <c r="U24" s="44"/>
      <c r="V24" s="44"/>
      <c r="W24" s="4"/>
      <c r="Y24" s="25"/>
      <c r="Z24" s="44"/>
      <c r="AA24" s="44"/>
      <c r="AB24" s="144"/>
      <c r="AC24" s="44"/>
      <c r="AD24" s="44"/>
      <c r="AE24" s="25"/>
      <c r="AF24" s="44"/>
      <c r="AG24" s="44"/>
      <c r="AH24" s="144"/>
      <c r="AI24" s="44"/>
      <c r="AJ24" s="44"/>
      <c r="AK24" s="25"/>
      <c r="AM24" s="44"/>
      <c r="AO24" s="44"/>
      <c r="AP24" s="44"/>
      <c r="AQ24" s="4"/>
      <c r="AS24" s="25"/>
      <c r="AT24" s="44"/>
      <c r="AU24" s="44"/>
      <c r="AV24" s="144"/>
      <c r="AW24" s="44"/>
      <c r="AX24" s="44"/>
      <c r="AY24" s="25"/>
      <c r="AZ24" s="44"/>
      <c r="BA24" s="44"/>
      <c r="BB24" s="144"/>
      <c r="BC24" s="44"/>
      <c r="BD24" s="44"/>
      <c r="BE24" s="25"/>
      <c r="BF24" s="44"/>
      <c r="BG24" s="44"/>
      <c r="BI24" s="44"/>
      <c r="BJ24" s="44"/>
      <c r="BK24" s="4"/>
      <c r="BM24" s="25"/>
      <c r="BN24" s="43"/>
      <c r="BO24" s="43"/>
      <c r="BP24" s="2"/>
      <c r="BQ24" s="43"/>
      <c r="BR24" s="43"/>
      <c r="BS24" s="21"/>
      <c r="BT24" s="44"/>
      <c r="BU24" s="44"/>
      <c r="BV24" s="144"/>
      <c r="BW24" s="44"/>
      <c r="BX24" s="44"/>
      <c r="BY24" s="25"/>
      <c r="BZ24" s="44"/>
      <c r="CA24" s="44"/>
      <c r="CC24" s="44"/>
      <c r="CD24" s="44"/>
      <c r="CE24" s="25"/>
      <c r="CG24" s="25"/>
      <c r="CH24" s="43"/>
      <c r="CI24" s="43"/>
      <c r="CJ24" s="2"/>
      <c r="CK24" s="43"/>
      <c r="CL24" s="43"/>
      <c r="CM24" s="25"/>
      <c r="CN24" s="44"/>
      <c r="CO24" s="44"/>
      <c r="CP24" s="144"/>
      <c r="CQ24" s="44"/>
      <c r="CR24" s="44"/>
      <c r="CS24" s="25"/>
      <c r="CT24" s="44"/>
      <c r="CU24" s="44"/>
      <c r="CW24" s="44"/>
      <c r="CX24" s="44"/>
      <c r="CY24" s="4"/>
      <c r="DA24" s="25">
        <v>84168</v>
      </c>
      <c r="DB24" s="43">
        <f t="shared" si="0"/>
        <v>3.9461858178672649E-2</v>
      </c>
      <c r="DC24" s="43">
        <f t="shared" si="1"/>
        <v>3.9461858178672649E-2</v>
      </c>
      <c r="DD24" s="2">
        <v>6</v>
      </c>
      <c r="DE24" s="43">
        <f t="shared" si="2"/>
        <v>3.7974683544303799E-2</v>
      </c>
      <c r="DF24" s="43">
        <f t="shared" si="3"/>
        <v>3.7974683544303799E-2</v>
      </c>
      <c r="DG24" s="25"/>
      <c r="DH24" s="44"/>
      <c r="DI24" s="44"/>
      <c r="DJ24" s="144"/>
      <c r="DK24" s="44"/>
      <c r="DL24" s="44"/>
      <c r="DM24" s="25"/>
      <c r="DN24" s="44"/>
      <c r="DO24" s="44"/>
      <c r="DQ24" s="44"/>
      <c r="DR24" s="44"/>
      <c r="DS24" s="4" t="s">
        <v>1036</v>
      </c>
      <c r="DU24" s="25">
        <v>57420</v>
      </c>
      <c r="DV24" s="43">
        <f t="shared" si="4"/>
        <v>2.6297361699555162E-2</v>
      </c>
      <c r="DW24" s="43">
        <f t="shared" si="5"/>
        <v>-1.3164496479117486E-2</v>
      </c>
      <c r="DX24" s="2">
        <v>5</v>
      </c>
      <c r="DY24" s="43">
        <f t="shared" si="6"/>
        <v>3.125E-2</v>
      </c>
      <c r="DZ24" s="43">
        <f t="shared" si="7"/>
        <v>-6.7246835443037986E-3</v>
      </c>
      <c r="EA24" s="25"/>
      <c r="EC24" s="46"/>
      <c r="EF24" s="45"/>
      <c r="EG24" s="25"/>
      <c r="EH24" s="44"/>
      <c r="EI24" s="44"/>
      <c r="EK24" s="44"/>
      <c r="EL24" s="44"/>
      <c r="EM24" s="4"/>
      <c r="EO24" s="25"/>
      <c r="EP24" s="43"/>
      <c r="EQ24" s="43"/>
      <c r="ER24" s="2"/>
      <c r="ES24" s="43"/>
      <c r="ET24" s="43"/>
      <c r="EU24" s="25"/>
      <c r="EV24" s="44"/>
      <c r="EW24" s="44"/>
      <c r="EZ24" s="45"/>
      <c r="FA24" s="25"/>
      <c r="FB24" s="44"/>
      <c r="FC24" s="44"/>
      <c r="FE24" s="44"/>
      <c r="FF24" s="44"/>
      <c r="FG24" s="4"/>
      <c r="FI24" s="25"/>
      <c r="FJ24" s="43"/>
      <c r="FK24" s="43"/>
      <c r="FL24" s="2"/>
      <c r="FM24" s="43"/>
      <c r="FN24" s="43"/>
      <c r="FO24" s="25"/>
      <c r="FP24" s="44"/>
      <c r="FQ24" s="44"/>
      <c r="FT24" s="45"/>
      <c r="FU24" s="25"/>
      <c r="FV24" s="44"/>
      <c r="FW24" s="44"/>
      <c r="FY24" s="44"/>
      <c r="FZ24" s="44"/>
      <c r="GA24" s="4"/>
      <c r="GC24" s="2"/>
      <c r="GD24" s="43"/>
      <c r="GE24" s="2"/>
      <c r="GF24" s="2"/>
      <c r="GG24" s="43"/>
      <c r="GH24" s="2"/>
      <c r="GI24" s="47"/>
      <c r="GN24" s="45"/>
      <c r="GU24" s="4"/>
      <c r="GW24" s="2"/>
      <c r="GX24" s="43"/>
      <c r="GY24" s="2"/>
      <c r="GZ24" s="2"/>
      <c r="HA24" s="43"/>
      <c r="HB24" s="2"/>
      <c r="HC24" s="47"/>
      <c r="HH24" s="45"/>
      <c r="HO24" s="4"/>
      <c r="HQ24" s="2"/>
      <c r="HR24" s="43"/>
      <c r="HS24" s="2"/>
      <c r="HT24" s="2"/>
      <c r="HU24" s="43"/>
      <c r="HV24" s="2"/>
      <c r="HW24" s="47"/>
      <c r="IB24" s="45"/>
      <c r="II24" s="4"/>
      <c r="IK24" s="2"/>
      <c r="IL24" s="43"/>
      <c r="IM24" s="2"/>
      <c r="IN24" s="2"/>
      <c r="IO24" s="43"/>
      <c r="IP24" s="2"/>
      <c r="IQ24" s="47"/>
      <c r="IV24" s="45"/>
    </row>
    <row r="25" spans="1:262" s="3" customFormat="1" ht="13.5" customHeight="1" x14ac:dyDescent="0.25">
      <c r="A25" s="42" t="s">
        <v>961</v>
      </c>
      <c r="B25" s="2" t="s">
        <v>962</v>
      </c>
      <c r="C25" s="4"/>
      <c r="E25" s="25"/>
      <c r="F25" s="43"/>
      <c r="G25" s="43"/>
      <c r="H25" s="2"/>
      <c r="I25" s="43"/>
      <c r="J25" s="43"/>
      <c r="K25" s="44"/>
      <c r="L25" s="44"/>
      <c r="M25" s="44"/>
      <c r="P25" s="45"/>
      <c r="Q25" s="25"/>
      <c r="R25" s="44"/>
      <c r="S25" s="44"/>
      <c r="U25" s="44"/>
      <c r="V25" s="44"/>
      <c r="W25" s="4"/>
      <c r="Y25" s="25"/>
      <c r="Z25" s="44"/>
      <c r="AA25" s="44"/>
      <c r="AB25" s="144"/>
      <c r="AC25" s="44"/>
      <c r="AD25" s="44"/>
      <c r="AE25" s="25"/>
      <c r="AF25" s="44"/>
      <c r="AG25" s="44"/>
      <c r="AH25" s="144"/>
      <c r="AI25" s="44"/>
      <c r="AJ25" s="44"/>
      <c r="AK25" s="25"/>
      <c r="AM25" s="44"/>
      <c r="AO25" s="44"/>
      <c r="AP25" s="44"/>
      <c r="AQ25" s="4"/>
      <c r="AS25" s="25"/>
      <c r="AT25" s="44"/>
      <c r="AU25" s="44"/>
      <c r="AV25" s="144"/>
      <c r="AW25" s="44"/>
      <c r="AX25" s="44"/>
      <c r="AY25" s="25"/>
      <c r="AZ25" s="44"/>
      <c r="BA25" s="44"/>
      <c r="BB25" s="144"/>
      <c r="BC25" s="44"/>
      <c r="BD25" s="44"/>
      <c r="BE25" s="25"/>
      <c r="BF25" s="44"/>
      <c r="BG25" s="44"/>
      <c r="BI25" s="44"/>
      <c r="BJ25" s="44"/>
      <c r="BK25" s="4"/>
      <c r="BM25" s="25"/>
      <c r="BN25" s="43"/>
      <c r="BO25" s="43"/>
      <c r="BP25" s="2"/>
      <c r="BQ25" s="43"/>
      <c r="BR25" s="43"/>
      <c r="BS25" s="21"/>
      <c r="BT25" s="44"/>
      <c r="BU25" s="44"/>
      <c r="BV25" s="144"/>
      <c r="BW25" s="44"/>
      <c r="BX25" s="44"/>
      <c r="BY25" s="25"/>
      <c r="BZ25" s="44"/>
      <c r="CA25" s="44"/>
      <c r="CC25" s="44"/>
      <c r="CD25" s="44"/>
      <c r="CE25" s="25"/>
      <c r="CG25" s="25"/>
      <c r="CH25" s="43"/>
      <c r="CI25" s="43"/>
      <c r="CJ25" s="2"/>
      <c r="CK25" s="43"/>
      <c r="CL25" s="43"/>
      <c r="CM25" s="25"/>
      <c r="CN25" s="44"/>
      <c r="CO25" s="44"/>
      <c r="CP25" s="144"/>
      <c r="CQ25" s="44"/>
      <c r="CR25" s="44"/>
      <c r="CS25" s="25"/>
      <c r="CT25" s="44"/>
      <c r="CU25" s="44"/>
      <c r="CW25" s="44"/>
      <c r="CX25" s="44"/>
      <c r="CY25" s="4"/>
      <c r="DA25" s="25">
        <v>64094</v>
      </c>
      <c r="DB25" s="43">
        <f t="shared" si="0"/>
        <v>3.0050236884609886E-2</v>
      </c>
      <c r="DC25" s="43">
        <f t="shared" si="1"/>
        <v>3.0050236884609886E-2</v>
      </c>
      <c r="DD25" s="2">
        <v>3</v>
      </c>
      <c r="DE25" s="43">
        <f t="shared" si="2"/>
        <v>1.8987341772151899E-2</v>
      </c>
      <c r="DF25" s="43">
        <f t="shared" si="3"/>
        <v>1.8987341772151899E-2</v>
      </c>
      <c r="DG25" s="25"/>
      <c r="DH25" s="44"/>
      <c r="DI25" s="44"/>
      <c r="DJ25" s="144"/>
      <c r="DK25" s="44"/>
      <c r="DL25" s="44"/>
      <c r="DM25" s="25"/>
      <c r="DN25" s="44"/>
      <c r="DO25" s="44"/>
      <c r="DQ25" s="44"/>
      <c r="DR25" s="44"/>
      <c r="DS25" s="4"/>
      <c r="DU25" s="25">
        <v>63397</v>
      </c>
      <c r="DV25" s="43">
        <f t="shared" si="4"/>
        <v>2.9034723783815719E-2</v>
      </c>
      <c r="DW25" s="43">
        <f t="shared" si="5"/>
        <v>-1.0155131007941673E-3</v>
      </c>
      <c r="DX25" s="2">
        <v>6</v>
      </c>
      <c r="DY25" s="43">
        <f t="shared" si="6"/>
        <v>3.7499999999999999E-2</v>
      </c>
      <c r="DZ25" s="43">
        <f t="shared" si="7"/>
        <v>1.8512658227848099E-2</v>
      </c>
      <c r="EA25" s="25"/>
      <c r="EC25" s="46"/>
      <c r="EF25" s="45"/>
      <c r="EG25" s="25"/>
      <c r="EH25" s="44"/>
      <c r="EI25" s="44"/>
      <c r="EK25" s="44"/>
      <c r="EL25" s="44"/>
      <c r="EM25" s="4"/>
      <c r="EO25" s="25"/>
      <c r="EP25" s="43"/>
      <c r="EQ25" s="43"/>
      <c r="ER25" s="2"/>
      <c r="ES25" s="43"/>
      <c r="ET25" s="43"/>
      <c r="EU25" s="25"/>
      <c r="EV25" s="44"/>
      <c r="EW25" s="44"/>
      <c r="EZ25" s="45"/>
      <c r="FA25" s="25"/>
      <c r="FB25" s="44"/>
      <c r="FC25" s="44"/>
      <c r="FE25" s="44"/>
      <c r="FF25" s="44"/>
      <c r="FG25" s="4"/>
      <c r="FI25" s="25"/>
      <c r="FJ25" s="43"/>
      <c r="FK25" s="43"/>
      <c r="FL25" s="2"/>
      <c r="FM25" s="43"/>
      <c r="FN25" s="43"/>
      <c r="FO25" s="25"/>
      <c r="FP25" s="44"/>
      <c r="FQ25" s="44"/>
      <c r="FT25" s="45"/>
      <c r="FU25" s="25"/>
      <c r="FV25" s="44"/>
      <c r="FW25" s="44"/>
      <c r="FY25" s="44"/>
      <c r="FZ25" s="44"/>
      <c r="GA25" s="4"/>
      <c r="GC25" s="2"/>
      <c r="GD25" s="43"/>
      <c r="GE25" s="2"/>
      <c r="GF25" s="2"/>
      <c r="GG25" s="43"/>
      <c r="GH25" s="2"/>
      <c r="GI25" s="47"/>
      <c r="GN25" s="45"/>
      <c r="GU25" s="4"/>
      <c r="GW25" s="2"/>
      <c r="GX25" s="43"/>
      <c r="GY25" s="2"/>
      <c r="GZ25" s="2"/>
      <c r="HA25" s="43"/>
      <c r="HB25" s="2"/>
      <c r="HC25" s="47"/>
      <c r="HH25" s="45"/>
      <c r="HO25" s="4"/>
      <c r="HQ25" s="2"/>
      <c r="HR25" s="43"/>
      <c r="HS25" s="2"/>
      <c r="HT25" s="2"/>
      <c r="HU25" s="43"/>
      <c r="HV25" s="2"/>
      <c r="HW25" s="47"/>
      <c r="IB25" s="45"/>
      <c r="II25" s="4"/>
      <c r="IK25" s="2"/>
      <c r="IL25" s="43"/>
      <c r="IM25" s="2"/>
      <c r="IN25" s="2"/>
      <c r="IO25" s="43"/>
      <c r="IP25" s="2"/>
      <c r="IQ25" s="47"/>
      <c r="IV25" s="45"/>
    </row>
    <row r="26" spans="1:262" s="3" customFormat="1" ht="13.5" customHeight="1" x14ac:dyDescent="0.25">
      <c r="A26" s="42" t="s">
        <v>969</v>
      </c>
      <c r="B26" s="2" t="s">
        <v>973</v>
      </c>
      <c r="C26" s="4"/>
      <c r="E26" s="25"/>
      <c r="F26" s="43"/>
      <c r="G26" s="44"/>
      <c r="H26" s="2"/>
      <c r="I26" s="43"/>
      <c r="J26" s="44"/>
      <c r="K26" s="44"/>
      <c r="L26" s="44"/>
      <c r="M26" s="44"/>
      <c r="P26" s="45"/>
      <c r="Q26" s="25"/>
      <c r="R26" s="44"/>
      <c r="S26" s="44"/>
      <c r="U26" s="44"/>
      <c r="V26" s="44"/>
      <c r="W26" s="4"/>
      <c r="Y26" s="25"/>
      <c r="Z26" s="43"/>
      <c r="AA26" s="43"/>
      <c r="AB26" s="2"/>
      <c r="AC26" s="43"/>
      <c r="AD26" s="43"/>
      <c r="AE26" s="25"/>
      <c r="AF26" s="44"/>
      <c r="AG26" s="44"/>
      <c r="AH26" s="144"/>
      <c r="AI26" s="44"/>
      <c r="AJ26" s="44"/>
      <c r="AK26" s="25"/>
      <c r="AM26" s="44"/>
      <c r="AO26" s="44"/>
      <c r="AP26" s="44"/>
      <c r="AQ26" s="4"/>
      <c r="AS26" s="25"/>
      <c r="AT26" s="44"/>
      <c r="AU26" s="44"/>
      <c r="AV26" s="2"/>
      <c r="AW26" s="44"/>
      <c r="AX26" s="44"/>
      <c r="AY26" s="25"/>
      <c r="AZ26" s="44"/>
      <c r="BA26" s="44"/>
      <c r="BB26" s="144"/>
      <c r="BC26" s="44"/>
      <c r="BD26" s="44"/>
      <c r="BE26" s="25"/>
      <c r="BF26" s="44"/>
      <c r="BG26" s="44"/>
      <c r="BI26" s="44"/>
      <c r="BJ26" s="44"/>
      <c r="BK26" s="4"/>
      <c r="BM26" s="25"/>
      <c r="BN26" s="43"/>
      <c r="BO26" s="43"/>
      <c r="BP26" s="2"/>
      <c r="BQ26" s="43"/>
      <c r="BR26" s="43"/>
      <c r="BS26" s="21"/>
      <c r="BT26" s="44"/>
      <c r="BU26" s="44"/>
      <c r="BV26" s="144"/>
      <c r="BW26" s="44"/>
      <c r="BX26" s="44"/>
      <c r="BY26" s="25"/>
      <c r="BZ26" s="44"/>
      <c r="CA26" s="44"/>
      <c r="CC26" s="44"/>
      <c r="CD26" s="44"/>
      <c r="CE26" s="25"/>
      <c r="CG26" s="25"/>
      <c r="CH26" s="43"/>
      <c r="CI26" s="43"/>
      <c r="CJ26" s="2"/>
      <c r="CK26" s="43"/>
      <c r="CL26" s="43"/>
      <c r="CM26" s="25"/>
      <c r="CN26" s="44"/>
      <c r="CO26" s="44"/>
      <c r="CP26" s="144"/>
      <c r="CQ26" s="44"/>
      <c r="CR26" s="44"/>
      <c r="CS26" s="25"/>
      <c r="CT26" s="44"/>
      <c r="CU26" s="44"/>
      <c r="CW26" s="44"/>
      <c r="CX26" s="44"/>
      <c r="CY26" s="4"/>
      <c r="DA26" s="25">
        <v>31365</v>
      </c>
      <c r="DB26" s="43">
        <f t="shared" si="0"/>
        <v>1.4705365243014776E-2</v>
      </c>
      <c r="DC26" s="43">
        <f t="shared" si="1"/>
        <v>1.4705365243014776E-2</v>
      </c>
      <c r="DD26" s="2">
        <v>4</v>
      </c>
      <c r="DE26" s="43">
        <f t="shared" si="2"/>
        <v>2.5316455696202531E-2</v>
      </c>
      <c r="DF26" s="43">
        <f t="shared" si="3"/>
        <v>2.5316455696202531E-2</v>
      </c>
      <c r="DG26" s="25"/>
      <c r="DH26" s="44"/>
      <c r="DI26" s="44"/>
      <c r="DJ26" s="144"/>
      <c r="DK26" s="44"/>
      <c r="DL26" s="44"/>
      <c r="DM26" s="25"/>
      <c r="DN26" s="44"/>
      <c r="DO26" s="44"/>
      <c r="DQ26" s="44"/>
      <c r="DR26" s="44"/>
      <c r="DS26" s="4"/>
      <c r="DU26" s="25">
        <v>8421</v>
      </c>
      <c r="DV26" s="43">
        <f t="shared" si="4"/>
        <v>3.8566715930329854E-3</v>
      </c>
      <c r="DW26" s="43">
        <f t="shared" si="5"/>
        <v>-1.084869364998179E-2</v>
      </c>
      <c r="DX26" s="2">
        <v>1</v>
      </c>
      <c r="DY26" s="43">
        <f t="shared" si="6"/>
        <v>6.2500000000000003E-3</v>
      </c>
      <c r="DZ26" s="43">
        <f t="shared" si="7"/>
        <v>-1.9066455696202529E-2</v>
      </c>
      <c r="EA26" s="25"/>
      <c r="EC26" s="46"/>
      <c r="EF26" s="45"/>
      <c r="EG26" s="25"/>
      <c r="EH26" s="44"/>
      <c r="EI26" s="44"/>
      <c r="EK26" s="44"/>
      <c r="EL26" s="44"/>
      <c r="EM26" s="4"/>
      <c r="EO26" s="25"/>
      <c r="EP26" s="43"/>
      <c r="EQ26" s="43"/>
      <c r="ER26" s="2"/>
      <c r="ES26" s="43"/>
      <c r="ET26" s="43"/>
      <c r="EU26" s="25"/>
      <c r="EV26" s="44"/>
      <c r="EW26" s="44"/>
      <c r="EZ26" s="45"/>
      <c r="FA26" s="25"/>
      <c r="FB26" s="44"/>
      <c r="FC26" s="44"/>
      <c r="FE26" s="44"/>
      <c r="FF26" s="44"/>
      <c r="FG26" s="4"/>
      <c r="FI26" s="25"/>
      <c r="FJ26" s="43"/>
      <c r="FK26" s="43"/>
      <c r="FL26" s="2"/>
      <c r="FM26" s="43"/>
      <c r="FN26" s="43"/>
      <c r="FO26" s="25"/>
      <c r="FP26" s="44"/>
      <c r="FQ26" s="44"/>
      <c r="FT26" s="45"/>
      <c r="FU26" s="25"/>
      <c r="FV26" s="44"/>
      <c r="FW26" s="44"/>
      <c r="FY26" s="44"/>
      <c r="FZ26" s="44"/>
      <c r="GA26" s="15"/>
      <c r="GB26" s="49"/>
      <c r="GC26" s="49"/>
      <c r="GD26" s="50"/>
      <c r="GE26" s="25"/>
      <c r="GF26" s="25"/>
      <c r="GG26" s="43"/>
      <c r="GH26" s="25"/>
      <c r="GI26" s="52"/>
      <c r="GJ26" s="2"/>
      <c r="GK26" s="2"/>
      <c r="GL26" s="2"/>
      <c r="GM26" s="2"/>
      <c r="GN26" s="53"/>
      <c r="GO26" s="2"/>
      <c r="GP26" s="2"/>
      <c r="GQ26" s="2"/>
      <c r="GR26" s="2"/>
      <c r="GS26" s="2"/>
      <c r="GT26" s="2"/>
      <c r="GU26" s="15"/>
      <c r="GV26" s="49"/>
      <c r="GW26" s="49"/>
      <c r="GX26" s="50"/>
      <c r="GY26" s="25"/>
      <c r="GZ26" s="25"/>
      <c r="HA26" s="43"/>
      <c r="HB26" s="25"/>
      <c r="HC26" s="52"/>
      <c r="HD26" s="2"/>
      <c r="HE26" s="2"/>
      <c r="HF26" s="2"/>
      <c r="HG26" s="2"/>
      <c r="HH26" s="53"/>
      <c r="HI26" s="2"/>
      <c r="HJ26" s="2"/>
      <c r="HK26" s="2"/>
      <c r="HL26" s="2"/>
      <c r="HM26" s="2"/>
      <c r="HN26" s="2"/>
      <c r="HO26" s="15"/>
      <c r="HP26" s="49"/>
      <c r="HQ26" s="49"/>
      <c r="HR26" s="50"/>
      <c r="HS26" s="25"/>
      <c r="HT26" s="25"/>
      <c r="HU26" s="43"/>
      <c r="HV26" s="25"/>
      <c r="HW26" s="52"/>
      <c r="HX26" s="2"/>
      <c r="HY26" s="2"/>
      <c r="HZ26" s="2"/>
      <c r="IA26" s="2"/>
      <c r="IB26" s="53"/>
      <c r="IC26" s="2"/>
      <c r="ID26" s="2"/>
      <c r="IE26" s="2"/>
      <c r="IF26" s="2"/>
      <c r="IG26" s="2"/>
      <c r="IH26" s="2"/>
      <c r="II26" s="15"/>
      <c r="IJ26" s="49"/>
      <c r="IK26" s="49"/>
      <c r="IL26" s="50"/>
      <c r="IM26" s="25"/>
      <c r="IN26" s="25"/>
      <c r="IO26" s="43"/>
      <c r="IP26" s="25"/>
      <c r="IQ26" s="52"/>
      <c r="IR26" s="2"/>
      <c r="IS26" s="2"/>
      <c r="IT26" s="2"/>
      <c r="IU26" s="2"/>
      <c r="IV26" s="53"/>
      <c r="IW26" s="2"/>
      <c r="IX26" s="2"/>
      <c r="IY26" s="2"/>
      <c r="IZ26" s="2"/>
      <c r="JA26" s="2"/>
      <c r="JB26" s="2"/>
    </row>
    <row r="27" spans="1:262" s="3" customFormat="1" ht="13.5" customHeight="1" x14ac:dyDescent="0.25">
      <c r="A27" s="42" t="s">
        <v>1037</v>
      </c>
      <c r="B27" s="2" t="s">
        <v>1039</v>
      </c>
      <c r="C27" s="4"/>
      <c r="E27" s="25"/>
      <c r="F27" s="43"/>
      <c r="G27" s="44"/>
      <c r="H27" s="2"/>
      <c r="I27" s="43"/>
      <c r="J27" s="44"/>
      <c r="K27" s="44"/>
      <c r="L27" s="44"/>
      <c r="M27" s="44"/>
      <c r="P27" s="45"/>
      <c r="Q27" s="25"/>
      <c r="R27" s="44"/>
      <c r="S27" s="44"/>
      <c r="U27" s="44"/>
      <c r="V27" s="44"/>
      <c r="W27" s="4"/>
      <c r="Y27" s="25"/>
      <c r="Z27" s="43"/>
      <c r="AA27" s="43"/>
      <c r="AB27" s="2"/>
      <c r="AC27" s="43"/>
      <c r="AD27" s="43"/>
      <c r="AE27" s="25"/>
      <c r="AF27" s="44"/>
      <c r="AG27" s="44"/>
      <c r="AH27" s="144"/>
      <c r="AI27" s="44"/>
      <c r="AJ27" s="44"/>
      <c r="AK27" s="25"/>
      <c r="AM27" s="44"/>
      <c r="AO27" s="44"/>
      <c r="AP27" s="44"/>
      <c r="AQ27" s="4"/>
      <c r="AS27" s="25"/>
      <c r="AT27" s="44"/>
      <c r="AU27" s="44"/>
      <c r="AV27" s="2"/>
      <c r="AW27" s="44"/>
      <c r="AX27" s="44"/>
      <c r="AY27" s="25"/>
      <c r="AZ27" s="44"/>
      <c r="BA27" s="44"/>
      <c r="BB27" s="144"/>
      <c r="BC27" s="44"/>
      <c r="BD27" s="44"/>
      <c r="BE27" s="25"/>
      <c r="BF27" s="44"/>
      <c r="BG27" s="44"/>
      <c r="BI27" s="44"/>
      <c r="BJ27" s="44"/>
      <c r="BK27" s="4"/>
      <c r="BM27" s="25"/>
      <c r="BN27" s="43"/>
      <c r="BO27" s="43"/>
      <c r="BP27" s="2"/>
      <c r="BQ27" s="43"/>
      <c r="BR27" s="43"/>
      <c r="BS27" s="21"/>
      <c r="BT27" s="44"/>
      <c r="BU27" s="44"/>
      <c r="BV27" s="144"/>
      <c r="BW27" s="44"/>
      <c r="BX27" s="44"/>
      <c r="BY27" s="25"/>
      <c r="BZ27" s="44"/>
      <c r="CA27" s="44"/>
      <c r="CC27" s="44"/>
      <c r="CD27" s="44"/>
      <c r="CE27" s="25"/>
      <c r="CG27" s="25"/>
      <c r="CH27" s="43"/>
      <c r="CI27" s="43"/>
      <c r="CJ27" s="2"/>
      <c r="CK27" s="43"/>
      <c r="CL27" s="43"/>
      <c r="CM27" s="25"/>
      <c r="CN27" s="44"/>
      <c r="CO27" s="44"/>
      <c r="CP27" s="144"/>
      <c r="CQ27" s="44"/>
      <c r="CR27" s="44"/>
      <c r="CS27" s="25"/>
      <c r="CT27" s="44"/>
      <c r="CU27" s="44"/>
      <c r="CW27" s="44"/>
      <c r="CX27" s="44"/>
      <c r="CY27" s="4"/>
      <c r="DA27" s="25"/>
      <c r="DB27" s="43"/>
      <c r="DC27" s="43"/>
      <c r="DD27" s="25"/>
      <c r="DE27" s="43"/>
      <c r="DF27" s="43"/>
      <c r="DG27" s="25"/>
      <c r="DH27" s="44"/>
      <c r="DI27" s="44"/>
      <c r="DJ27" s="144"/>
      <c r="DK27" s="44"/>
      <c r="DL27" s="44"/>
      <c r="DM27" s="25"/>
      <c r="DN27" s="44"/>
      <c r="DO27" s="44"/>
      <c r="DQ27" s="44"/>
      <c r="DR27" s="44"/>
      <c r="DS27" s="4"/>
      <c r="DU27" s="25">
        <v>41575</v>
      </c>
      <c r="DV27" s="43">
        <f t="shared" si="4"/>
        <v>1.9040627179711004E-2</v>
      </c>
      <c r="DW27" s="43">
        <f t="shared" si="5"/>
        <v>1.9040627179711004E-2</v>
      </c>
      <c r="DX27" s="2">
        <v>1</v>
      </c>
      <c r="DY27" s="43">
        <f t="shared" si="6"/>
        <v>6.2500000000000003E-3</v>
      </c>
      <c r="DZ27" s="43">
        <f t="shared" si="7"/>
        <v>6.2500000000000003E-3</v>
      </c>
      <c r="EA27" s="25"/>
      <c r="EC27" s="46"/>
      <c r="EF27" s="45"/>
      <c r="EG27" s="25"/>
      <c r="EH27" s="44"/>
      <c r="EI27" s="44"/>
      <c r="EK27" s="44"/>
      <c r="EL27" s="44"/>
      <c r="EM27" s="4"/>
      <c r="EO27" s="25"/>
      <c r="EP27" s="43"/>
      <c r="EQ27" s="43"/>
      <c r="ER27" s="2"/>
      <c r="ES27" s="43"/>
      <c r="ET27" s="43"/>
      <c r="EU27" s="25"/>
      <c r="EV27" s="44"/>
      <c r="EW27" s="44"/>
      <c r="EZ27" s="45"/>
      <c r="FA27" s="25"/>
      <c r="FB27" s="44"/>
      <c r="FC27" s="44"/>
      <c r="FE27" s="44"/>
      <c r="FF27" s="44"/>
      <c r="FG27" s="4"/>
      <c r="FI27" s="25"/>
      <c r="FJ27" s="43"/>
      <c r="FK27" s="43"/>
      <c r="FL27" s="2"/>
      <c r="FM27" s="43"/>
      <c r="FN27" s="43"/>
      <c r="FO27" s="25"/>
      <c r="FP27" s="44"/>
      <c r="FQ27" s="44"/>
      <c r="FT27" s="45"/>
      <c r="FU27" s="25"/>
      <c r="FV27" s="44"/>
      <c r="FW27" s="44"/>
      <c r="FY27" s="44"/>
      <c r="FZ27" s="44"/>
      <c r="GA27" s="15"/>
      <c r="GB27" s="49"/>
      <c r="GC27" s="49"/>
      <c r="GD27" s="50"/>
      <c r="GE27" s="25"/>
      <c r="GF27" s="25"/>
      <c r="GG27" s="43"/>
      <c r="GH27" s="25"/>
      <c r="GI27" s="52"/>
      <c r="GJ27" s="2"/>
      <c r="GK27" s="2"/>
      <c r="GL27" s="2"/>
      <c r="GM27" s="2"/>
      <c r="GN27" s="53"/>
      <c r="GO27" s="2"/>
      <c r="GP27" s="2"/>
      <c r="GQ27" s="2"/>
      <c r="GR27" s="2"/>
      <c r="GS27" s="2"/>
      <c r="GT27" s="2"/>
      <c r="GU27" s="15"/>
      <c r="GV27" s="49"/>
      <c r="GW27" s="49"/>
      <c r="GX27" s="50"/>
      <c r="GY27" s="25"/>
      <c r="GZ27" s="25"/>
      <c r="HA27" s="43"/>
      <c r="HB27" s="25"/>
      <c r="HC27" s="52"/>
      <c r="HD27" s="2"/>
      <c r="HE27" s="2"/>
      <c r="HF27" s="2"/>
      <c r="HG27" s="2"/>
      <c r="HH27" s="53"/>
      <c r="HI27" s="2"/>
      <c r="HJ27" s="2"/>
      <c r="HK27" s="2"/>
      <c r="HL27" s="2"/>
      <c r="HM27" s="2"/>
      <c r="HN27" s="2"/>
      <c r="HO27" s="15"/>
      <c r="HP27" s="49"/>
      <c r="HQ27" s="49"/>
      <c r="HR27" s="50"/>
      <c r="HS27" s="25"/>
      <c r="HT27" s="25"/>
      <c r="HU27" s="43"/>
      <c r="HV27" s="25"/>
      <c r="HW27" s="52"/>
      <c r="HX27" s="2"/>
      <c r="HY27" s="2"/>
      <c r="HZ27" s="2"/>
      <c r="IA27" s="2"/>
      <c r="IB27" s="53"/>
      <c r="IC27" s="2"/>
      <c r="ID27" s="2"/>
      <c r="IE27" s="2"/>
      <c r="IF27" s="2"/>
      <c r="IG27" s="2"/>
      <c r="IH27" s="2"/>
      <c r="II27" s="15"/>
      <c r="IJ27" s="49"/>
      <c r="IK27" s="49"/>
      <c r="IL27" s="50"/>
      <c r="IM27" s="25"/>
      <c r="IN27" s="25"/>
      <c r="IO27" s="43"/>
      <c r="IP27" s="25"/>
      <c r="IQ27" s="52"/>
      <c r="IR27" s="2"/>
      <c r="IS27" s="2"/>
      <c r="IT27" s="2"/>
      <c r="IU27" s="2"/>
      <c r="IV27" s="53"/>
      <c r="IW27" s="2"/>
      <c r="IX27" s="2"/>
      <c r="IY27" s="2"/>
      <c r="IZ27" s="2"/>
      <c r="JA27" s="2"/>
      <c r="JB27" s="2"/>
    </row>
    <row r="28" spans="1:262" s="3" customFormat="1" ht="13.5" customHeight="1" x14ac:dyDescent="0.25">
      <c r="A28" s="42"/>
      <c r="B28" s="2"/>
      <c r="C28" s="4"/>
      <c r="E28" s="25"/>
      <c r="F28" s="43"/>
      <c r="G28" s="43"/>
      <c r="H28" s="2"/>
      <c r="I28" s="43"/>
      <c r="J28" s="43"/>
      <c r="K28" s="44"/>
      <c r="L28" s="44"/>
      <c r="M28" s="44"/>
      <c r="P28" s="45"/>
      <c r="Q28" s="25"/>
      <c r="R28" s="44"/>
      <c r="S28" s="44"/>
      <c r="U28" s="44"/>
      <c r="V28" s="44"/>
      <c r="W28" s="4"/>
      <c r="Y28" s="25"/>
      <c r="Z28" s="43"/>
      <c r="AA28" s="43"/>
      <c r="AB28" s="2"/>
      <c r="AC28" s="43"/>
      <c r="AD28" s="43"/>
      <c r="AE28" s="25"/>
      <c r="AF28" s="44"/>
      <c r="AG28" s="44"/>
      <c r="AH28" s="144"/>
      <c r="AI28" s="44"/>
      <c r="AJ28" s="44"/>
      <c r="AK28" s="25"/>
      <c r="AM28" s="44"/>
      <c r="AO28" s="44"/>
      <c r="AP28" s="44"/>
      <c r="AQ28" s="4"/>
      <c r="AS28" s="25"/>
      <c r="AT28" s="44"/>
      <c r="AU28" s="44"/>
      <c r="AV28" s="2"/>
      <c r="AW28" s="44"/>
      <c r="AX28" s="44"/>
      <c r="AY28" s="25"/>
      <c r="AZ28" s="44"/>
      <c r="BA28" s="44"/>
      <c r="BB28" s="144"/>
      <c r="BC28" s="44"/>
      <c r="BD28" s="44"/>
      <c r="BE28" s="25"/>
      <c r="BF28" s="44"/>
      <c r="BG28" s="44"/>
      <c r="BI28" s="44"/>
      <c r="BJ28" s="44"/>
      <c r="BK28" s="4"/>
      <c r="BM28" s="25"/>
      <c r="BN28" s="43"/>
      <c r="BO28" s="43"/>
      <c r="BP28" s="2"/>
      <c r="BQ28" s="43"/>
      <c r="BR28" s="43"/>
      <c r="BS28" s="21"/>
      <c r="BT28" s="44"/>
      <c r="BU28" s="44"/>
      <c r="BV28" s="144"/>
      <c r="BW28" s="44"/>
      <c r="BX28" s="44"/>
      <c r="BY28" s="25"/>
      <c r="BZ28" s="44"/>
      <c r="CA28" s="44"/>
      <c r="CC28" s="44"/>
      <c r="CD28" s="44"/>
      <c r="CE28" s="25"/>
      <c r="CG28" s="25"/>
      <c r="CH28" s="43"/>
      <c r="CI28" s="43"/>
      <c r="CJ28" s="2"/>
      <c r="CK28" s="43"/>
      <c r="CL28" s="43"/>
      <c r="CM28" s="25"/>
      <c r="CN28" s="44"/>
      <c r="CO28" s="44"/>
      <c r="CP28" s="144"/>
      <c r="CQ28" s="44"/>
      <c r="CR28" s="44"/>
      <c r="CS28" s="25"/>
      <c r="CT28" s="44"/>
      <c r="CU28" s="44"/>
      <c r="CW28" s="44"/>
      <c r="CX28" s="44"/>
      <c r="CY28" s="4"/>
      <c r="DA28" s="25"/>
      <c r="DB28" s="43"/>
      <c r="DC28" s="43"/>
      <c r="DD28" s="2"/>
      <c r="DE28" s="43"/>
      <c r="DF28" s="43"/>
      <c r="DG28" s="25"/>
      <c r="DH28" s="44"/>
      <c r="DI28" s="44"/>
      <c r="DJ28" s="144"/>
      <c r="DK28" s="44"/>
      <c r="DL28" s="44"/>
      <c r="DM28" s="25"/>
      <c r="DN28" s="44"/>
      <c r="DO28" s="44"/>
      <c r="DQ28" s="44"/>
      <c r="DR28" s="44"/>
      <c r="DS28" s="4"/>
      <c r="DU28" s="25"/>
      <c r="DV28" s="43"/>
      <c r="DW28" s="43"/>
      <c r="DX28" s="2"/>
      <c r="DY28" s="43"/>
      <c r="DZ28" s="43"/>
      <c r="EA28" s="25"/>
      <c r="EC28" s="46"/>
      <c r="EF28" s="45"/>
      <c r="EG28" s="25"/>
      <c r="EH28" s="44"/>
      <c r="EI28" s="44"/>
      <c r="EK28" s="44"/>
      <c r="EL28" s="44"/>
      <c r="EM28" s="4"/>
      <c r="EO28" s="25"/>
      <c r="EP28" s="43"/>
      <c r="EQ28" s="43"/>
      <c r="ER28" s="2"/>
      <c r="ES28" s="43"/>
      <c r="ET28" s="43"/>
      <c r="EU28" s="25"/>
      <c r="EV28" s="44"/>
      <c r="EW28" s="44"/>
      <c r="EZ28" s="45"/>
      <c r="FA28" s="25"/>
      <c r="FB28" s="44"/>
      <c r="FC28" s="44"/>
      <c r="FE28" s="44"/>
      <c r="FF28" s="44"/>
      <c r="FG28" s="4"/>
      <c r="FI28" s="25"/>
      <c r="FJ28" s="43"/>
      <c r="FK28" s="43"/>
      <c r="FL28" s="2"/>
      <c r="FM28" s="43"/>
      <c r="FN28" s="43"/>
      <c r="FO28" s="25"/>
      <c r="FP28" s="44"/>
      <c r="FQ28" s="44"/>
      <c r="FT28" s="45"/>
      <c r="FU28" s="25"/>
      <c r="FV28" s="44"/>
      <c r="FW28" s="44"/>
      <c r="FY28" s="44"/>
      <c r="FZ28" s="44"/>
      <c r="GA28" s="15"/>
      <c r="GB28" s="49"/>
      <c r="GC28" s="49"/>
      <c r="GD28" s="50"/>
      <c r="GE28" s="25"/>
      <c r="GF28" s="25"/>
      <c r="GG28" s="43"/>
      <c r="GH28" s="25"/>
      <c r="GI28" s="52"/>
      <c r="GJ28" s="2"/>
      <c r="GK28" s="2"/>
      <c r="GL28" s="2"/>
      <c r="GM28" s="2"/>
      <c r="GN28" s="53"/>
      <c r="GO28" s="2"/>
      <c r="GP28" s="2"/>
      <c r="GQ28" s="2"/>
      <c r="GR28" s="2"/>
      <c r="GS28" s="2"/>
      <c r="GT28" s="2"/>
      <c r="GU28" s="15"/>
      <c r="GV28" s="49"/>
      <c r="GW28" s="49"/>
      <c r="GX28" s="50"/>
      <c r="GY28" s="25"/>
      <c r="GZ28" s="25"/>
      <c r="HA28" s="43"/>
      <c r="HB28" s="25"/>
      <c r="HC28" s="52"/>
      <c r="HD28" s="2"/>
      <c r="HE28" s="2"/>
      <c r="HF28" s="2"/>
      <c r="HG28" s="2"/>
      <c r="HH28" s="53"/>
      <c r="HI28" s="2"/>
      <c r="HJ28" s="2"/>
      <c r="HK28" s="2"/>
      <c r="HL28" s="2"/>
      <c r="HM28" s="2"/>
      <c r="HN28" s="2"/>
      <c r="HO28" s="15"/>
      <c r="HP28" s="49"/>
      <c r="HQ28" s="49"/>
      <c r="HR28" s="50"/>
      <c r="HS28" s="25"/>
      <c r="HT28" s="25"/>
      <c r="HU28" s="43"/>
      <c r="HV28" s="25"/>
      <c r="HW28" s="52"/>
      <c r="HX28" s="2"/>
      <c r="HY28" s="2"/>
      <c r="HZ28" s="2"/>
      <c r="IA28" s="2"/>
      <c r="IB28" s="53"/>
      <c r="IC28" s="2"/>
      <c r="ID28" s="2"/>
      <c r="IE28" s="2"/>
      <c r="IF28" s="2"/>
      <c r="IG28" s="2"/>
      <c r="IH28" s="2"/>
      <c r="II28" s="15"/>
      <c r="IJ28" s="49"/>
      <c r="IK28" s="49"/>
      <c r="IL28" s="50"/>
      <c r="IM28" s="25"/>
      <c r="IN28" s="25"/>
      <c r="IO28" s="43"/>
      <c r="IP28" s="25"/>
      <c r="IQ28" s="52"/>
      <c r="IR28" s="2"/>
      <c r="IS28" s="2"/>
      <c r="IT28" s="2"/>
      <c r="IU28" s="2"/>
      <c r="IV28" s="53"/>
      <c r="IW28" s="2"/>
      <c r="IX28" s="2"/>
      <c r="IY28" s="2"/>
      <c r="IZ28" s="2"/>
      <c r="JA28" s="2"/>
      <c r="JB28" s="2"/>
    </row>
    <row r="29" spans="1:262" s="3" customFormat="1" ht="13.5" customHeight="1" x14ac:dyDescent="0.25">
      <c r="A29" s="42"/>
      <c r="B29" s="2"/>
      <c r="C29" s="4"/>
      <c r="E29" s="25"/>
      <c r="F29" s="43"/>
      <c r="G29" s="43"/>
      <c r="H29" s="2"/>
      <c r="I29" s="43"/>
      <c r="J29" s="43"/>
      <c r="K29" s="44"/>
      <c r="L29" s="44"/>
      <c r="M29" s="44"/>
      <c r="P29" s="45"/>
      <c r="Q29" s="25"/>
      <c r="R29" s="44"/>
      <c r="S29" s="44"/>
      <c r="U29" s="44"/>
      <c r="V29" s="44"/>
      <c r="W29" s="4"/>
      <c r="Y29" s="25"/>
      <c r="Z29" s="44"/>
      <c r="AA29" s="44"/>
      <c r="AB29" s="144"/>
      <c r="AC29" s="44"/>
      <c r="AD29" s="44"/>
      <c r="AE29" s="25"/>
      <c r="AF29" s="44"/>
      <c r="AG29" s="44"/>
      <c r="AH29" s="144"/>
      <c r="AI29" s="44"/>
      <c r="AJ29" s="44"/>
      <c r="AK29" s="25"/>
      <c r="AM29" s="44"/>
      <c r="AO29" s="44"/>
      <c r="AP29" s="44"/>
      <c r="AQ29" s="4"/>
      <c r="AS29" s="25"/>
      <c r="AT29" s="44"/>
      <c r="AU29" s="44"/>
      <c r="AV29" s="144"/>
      <c r="AW29" s="44"/>
      <c r="AX29" s="44"/>
      <c r="AY29" s="25"/>
      <c r="AZ29" s="44"/>
      <c r="BA29" s="44"/>
      <c r="BB29" s="144"/>
      <c r="BC29" s="44"/>
      <c r="BD29" s="44"/>
      <c r="BE29" s="25"/>
      <c r="BF29" s="44"/>
      <c r="BG29" s="44"/>
      <c r="BI29" s="44"/>
      <c r="BJ29" s="44"/>
      <c r="BK29" s="4"/>
      <c r="BM29" s="25"/>
      <c r="BN29" s="43"/>
      <c r="BO29" s="43"/>
      <c r="BP29" s="2"/>
      <c r="BQ29" s="43"/>
      <c r="BR29" s="43"/>
      <c r="BS29" s="21"/>
      <c r="BT29" s="44"/>
      <c r="BU29" s="44"/>
      <c r="BV29" s="144"/>
      <c r="BW29" s="44"/>
      <c r="BX29" s="44"/>
      <c r="BY29" s="25"/>
      <c r="BZ29" s="44"/>
      <c r="CA29" s="44"/>
      <c r="CC29" s="44"/>
      <c r="CD29" s="44"/>
      <c r="CE29" s="25"/>
      <c r="CG29" s="25"/>
      <c r="CH29" s="43"/>
      <c r="CI29" s="43"/>
      <c r="CJ29" s="2"/>
      <c r="CK29" s="43"/>
      <c r="CL29" s="43"/>
      <c r="CM29" s="25"/>
      <c r="CN29" s="44"/>
      <c r="CO29" s="44"/>
      <c r="CP29" s="144"/>
      <c r="CQ29" s="44"/>
      <c r="CR29" s="44"/>
      <c r="CS29" s="25"/>
      <c r="CT29" s="44"/>
      <c r="CU29" s="44"/>
      <c r="CW29" s="44"/>
      <c r="CX29" s="44"/>
      <c r="CY29" s="4"/>
      <c r="DA29" s="25"/>
      <c r="DB29" s="43"/>
      <c r="DC29" s="43"/>
      <c r="DD29" s="2"/>
      <c r="DE29" s="43"/>
      <c r="DF29" s="43"/>
      <c r="DG29" s="25"/>
      <c r="DH29" s="44"/>
      <c r="DI29" s="44"/>
      <c r="DJ29" s="144"/>
      <c r="DK29" s="44"/>
      <c r="DL29" s="44"/>
      <c r="DM29" s="25"/>
      <c r="DN29" s="44"/>
      <c r="DO29" s="44"/>
      <c r="DQ29" s="44"/>
      <c r="DR29" s="44"/>
      <c r="DS29" s="4"/>
      <c r="DU29" s="25"/>
      <c r="DV29" s="43"/>
      <c r="DW29" s="43"/>
      <c r="DX29" s="2"/>
      <c r="DY29" s="43"/>
      <c r="DZ29" s="43"/>
      <c r="EA29" s="25"/>
      <c r="EC29" s="46"/>
      <c r="EF29" s="45"/>
      <c r="EG29" s="25"/>
      <c r="EH29" s="44"/>
      <c r="EI29" s="44"/>
      <c r="EK29" s="44"/>
      <c r="EL29" s="44"/>
      <c r="EM29" s="4"/>
      <c r="EO29" s="25"/>
      <c r="EP29" s="43"/>
      <c r="EQ29" s="43"/>
      <c r="ER29" s="2"/>
      <c r="ES29" s="43"/>
      <c r="ET29" s="43"/>
      <c r="EU29" s="25"/>
      <c r="EV29" s="44"/>
      <c r="EW29" s="44"/>
      <c r="EZ29" s="45"/>
      <c r="FA29" s="25"/>
      <c r="FB29" s="44"/>
      <c r="FC29" s="44"/>
      <c r="FE29" s="44"/>
      <c r="FF29" s="44"/>
      <c r="FG29" s="4"/>
      <c r="FI29" s="25"/>
      <c r="FJ29" s="43"/>
      <c r="FK29" s="43"/>
      <c r="FL29" s="2"/>
      <c r="FM29" s="43"/>
      <c r="FN29" s="43"/>
      <c r="FO29" s="25"/>
      <c r="FP29" s="44"/>
      <c r="FQ29" s="44"/>
      <c r="FT29" s="45"/>
      <c r="FU29" s="25"/>
      <c r="FV29" s="44"/>
      <c r="FW29" s="44"/>
      <c r="FY29" s="44"/>
      <c r="FZ29" s="44"/>
      <c r="GA29" s="4"/>
      <c r="GC29" s="2"/>
      <c r="GD29" s="43"/>
      <c r="GE29" s="2"/>
      <c r="GF29" s="2"/>
      <c r="GG29" s="43"/>
      <c r="GH29" s="2"/>
      <c r="GI29" s="47"/>
      <c r="GN29" s="45"/>
      <c r="GU29" s="4"/>
      <c r="GW29" s="2"/>
      <c r="GX29" s="43"/>
      <c r="GY29" s="2"/>
      <c r="GZ29" s="2"/>
      <c r="HA29" s="43"/>
      <c r="HB29" s="2"/>
      <c r="HC29" s="47"/>
      <c r="HH29" s="45"/>
      <c r="HO29" s="4"/>
      <c r="HQ29" s="2"/>
      <c r="HR29" s="43"/>
      <c r="HS29" s="2"/>
      <c r="HT29" s="2"/>
      <c r="HU29" s="43"/>
      <c r="HV29" s="2"/>
      <c r="HW29" s="47"/>
      <c r="IB29" s="45"/>
      <c r="II29" s="4"/>
      <c r="IK29" s="2"/>
      <c r="IL29" s="43"/>
      <c r="IM29" s="2"/>
      <c r="IN29" s="2"/>
      <c r="IO29" s="43"/>
      <c r="IP29" s="2"/>
      <c r="IQ29" s="47"/>
      <c r="IV29" s="45"/>
    </row>
    <row r="30" spans="1:262" s="3" customFormat="1" ht="13.5" customHeight="1" x14ac:dyDescent="0.25">
      <c r="A30" s="42"/>
      <c r="B30" s="2"/>
      <c r="C30" s="4"/>
      <c r="E30" s="25"/>
      <c r="F30" s="43"/>
      <c r="G30" s="43"/>
      <c r="H30" s="2"/>
      <c r="I30" s="43"/>
      <c r="J30" s="43"/>
      <c r="K30" s="44"/>
      <c r="L30" s="44"/>
      <c r="M30" s="44"/>
      <c r="P30" s="45"/>
      <c r="Q30" s="25"/>
      <c r="R30" s="44"/>
      <c r="S30" s="44"/>
      <c r="U30" s="44"/>
      <c r="V30" s="44"/>
      <c r="W30" s="4"/>
      <c r="Y30" s="25"/>
      <c r="Z30" s="44"/>
      <c r="AA30" s="44"/>
      <c r="AB30" s="144"/>
      <c r="AC30" s="44"/>
      <c r="AD30" s="44"/>
      <c r="AE30" s="25"/>
      <c r="AF30" s="44"/>
      <c r="AG30" s="44"/>
      <c r="AH30" s="144"/>
      <c r="AI30" s="44"/>
      <c r="AJ30" s="44"/>
      <c r="AK30" s="25"/>
      <c r="AM30" s="44"/>
      <c r="AO30" s="44"/>
      <c r="AP30" s="44"/>
      <c r="AQ30" s="4"/>
      <c r="AS30" s="25"/>
      <c r="AT30" s="44"/>
      <c r="AU30" s="44"/>
      <c r="AV30" s="144"/>
      <c r="AW30" s="44"/>
      <c r="AX30" s="44"/>
      <c r="AY30" s="25"/>
      <c r="AZ30" s="44"/>
      <c r="BA30" s="44"/>
      <c r="BB30" s="144"/>
      <c r="BC30" s="44"/>
      <c r="BD30" s="44"/>
      <c r="BE30" s="25"/>
      <c r="BF30" s="44"/>
      <c r="BG30" s="44"/>
      <c r="BI30" s="44"/>
      <c r="BJ30" s="44"/>
      <c r="BK30" s="4"/>
      <c r="BM30" s="25"/>
      <c r="BN30" s="43"/>
      <c r="BO30" s="43"/>
      <c r="BP30" s="2"/>
      <c r="BQ30" s="43"/>
      <c r="BR30" s="43"/>
      <c r="BS30" s="21"/>
      <c r="BT30" s="44"/>
      <c r="BU30" s="44"/>
      <c r="BV30" s="144"/>
      <c r="BW30" s="44"/>
      <c r="BX30" s="44"/>
      <c r="BY30" s="25"/>
      <c r="BZ30" s="44"/>
      <c r="CA30" s="44"/>
      <c r="CC30" s="44"/>
      <c r="CD30" s="44"/>
      <c r="CE30" s="25"/>
      <c r="CG30" s="25"/>
      <c r="CH30" s="43"/>
      <c r="CI30" s="43"/>
      <c r="CJ30" s="2"/>
      <c r="CK30" s="43"/>
      <c r="CL30" s="43"/>
      <c r="CM30" s="25"/>
      <c r="CN30" s="44"/>
      <c r="CO30" s="44"/>
      <c r="CP30" s="144"/>
      <c r="CQ30" s="44"/>
      <c r="CR30" s="44"/>
      <c r="CS30" s="25"/>
      <c r="CT30" s="44"/>
      <c r="CU30" s="44"/>
      <c r="CW30" s="44"/>
      <c r="CX30" s="44"/>
      <c r="CY30" s="4"/>
      <c r="DA30" s="25"/>
      <c r="DB30" s="43"/>
      <c r="DC30" s="43"/>
      <c r="DD30" s="2"/>
      <c r="DE30" s="43"/>
      <c r="DF30" s="43"/>
      <c r="DG30" s="25"/>
      <c r="DH30" s="44"/>
      <c r="DI30" s="44"/>
      <c r="DJ30" s="144"/>
      <c r="DK30" s="44"/>
      <c r="DL30" s="44"/>
      <c r="DM30" s="25"/>
      <c r="DN30" s="44"/>
      <c r="DO30" s="44"/>
      <c r="DQ30" s="44"/>
      <c r="DR30" s="44"/>
      <c r="DS30" s="4"/>
      <c r="DU30" s="25"/>
      <c r="DV30" s="43"/>
      <c r="DW30" s="43"/>
      <c r="DX30" s="2"/>
      <c r="DY30" s="43"/>
      <c r="DZ30" s="43"/>
      <c r="EA30" s="25"/>
      <c r="EC30" s="46"/>
      <c r="EF30" s="45"/>
      <c r="EG30" s="25"/>
      <c r="EH30" s="44"/>
      <c r="EI30" s="44"/>
      <c r="EK30" s="44"/>
      <c r="EL30" s="44"/>
      <c r="EM30" s="4"/>
      <c r="EO30" s="25"/>
      <c r="EP30" s="43"/>
      <c r="EQ30" s="43"/>
      <c r="ER30" s="2"/>
      <c r="ES30" s="43"/>
      <c r="ET30" s="43"/>
      <c r="EU30" s="25"/>
      <c r="EV30" s="44"/>
      <c r="EW30" s="44"/>
      <c r="EZ30" s="45"/>
      <c r="FA30" s="25"/>
      <c r="FB30" s="44"/>
      <c r="FC30" s="44"/>
      <c r="FE30" s="44"/>
      <c r="FF30" s="44"/>
      <c r="FG30" s="4"/>
      <c r="FI30" s="25"/>
      <c r="FJ30" s="43"/>
      <c r="FK30" s="43"/>
      <c r="FL30" s="2"/>
      <c r="FM30" s="43"/>
      <c r="FN30" s="43"/>
      <c r="FO30" s="25"/>
      <c r="FP30" s="44"/>
      <c r="FQ30" s="44"/>
      <c r="FT30" s="45"/>
      <c r="FU30" s="25"/>
      <c r="FV30" s="44"/>
      <c r="FW30" s="44"/>
      <c r="FY30" s="44"/>
      <c r="FZ30" s="44"/>
      <c r="GA30" s="4"/>
      <c r="GC30" s="2"/>
      <c r="GD30" s="43"/>
      <c r="GE30" s="2"/>
      <c r="GF30" s="2"/>
      <c r="GG30" s="43"/>
      <c r="GH30" s="2"/>
      <c r="GI30" s="47"/>
      <c r="GN30" s="45"/>
      <c r="GU30" s="4"/>
      <c r="GW30" s="2"/>
      <c r="GX30" s="43"/>
      <c r="GY30" s="2"/>
      <c r="GZ30" s="2"/>
      <c r="HA30" s="43"/>
      <c r="HB30" s="2"/>
      <c r="HC30" s="47"/>
      <c r="HH30" s="45"/>
      <c r="HO30" s="4"/>
      <c r="HQ30" s="2"/>
      <c r="HR30" s="43"/>
      <c r="HS30" s="2"/>
      <c r="HT30" s="2"/>
      <c r="HU30" s="43"/>
      <c r="HV30" s="2"/>
      <c r="HW30" s="47"/>
      <c r="IB30" s="45"/>
      <c r="II30" s="4"/>
      <c r="IK30" s="2"/>
      <c r="IL30" s="43"/>
      <c r="IM30" s="2"/>
      <c r="IN30" s="2"/>
      <c r="IO30" s="43"/>
      <c r="IP30" s="2"/>
      <c r="IQ30" s="47"/>
      <c r="IV30" s="45"/>
    </row>
    <row r="31" spans="1:262" s="3" customFormat="1" ht="13.5" customHeight="1" x14ac:dyDescent="0.25">
      <c r="A31" s="42"/>
      <c r="B31" s="2"/>
      <c r="C31" s="4"/>
      <c r="E31" s="25"/>
      <c r="F31" s="43"/>
      <c r="G31" s="43"/>
      <c r="H31" s="2"/>
      <c r="I31" s="43"/>
      <c r="J31" s="43"/>
      <c r="K31" s="44"/>
      <c r="L31" s="44"/>
      <c r="M31" s="44"/>
      <c r="P31" s="45"/>
      <c r="Q31" s="25"/>
      <c r="R31" s="44"/>
      <c r="S31" s="44"/>
      <c r="U31" s="44"/>
      <c r="V31" s="44"/>
      <c r="W31" s="4"/>
      <c r="Y31" s="25"/>
      <c r="Z31" s="44"/>
      <c r="AA31" s="44"/>
      <c r="AB31" s="144"/>
      <c r="AC31" s="44"/>
      <c r="AD31" s="44"/>
      <c r="AE31" s="25"/>
      <c r="AF31" s="44"/>
      <c r="AG31" s="44"/>
      <c r="AH31" s="144"/>
      <c r="AI31" s="44"/>
      <c r="AJ31" s="44"/>
      <c r="AK31" s="25"/>
      <c r="AM31" s="44"/>
      <c r="AO31" s="44"/>
      <c r="AP31" s="44"/>
      <c r="AQ31" s="4"/>
      <c r="AS31" s="25"/>
      <c r="AT31" s="44"/>
      <c r="AU31" s="44"/>
      <c r="AV31" s="144"/>
      <c r="AW31" s="44"/>
      <c r="AX31" s="44"/>
      <c r="AY31" s="25"/>
      <c r="AZ31" s="44"/>
      <c r="BA31" s="44"/>
      <c r="BB31" s="144"/>
      <c r="BC31" s="44"/>
      <c r="BD31" s="44"/>
      <c r="BE31" s="25"/>
      <c r="BF31" s="44"/>
      <c r="BG31" s="44"/>
      <c r="BI31" s="44"/>
      <c r="BJ31" s="44"/>
      <c r="BK31" s="4"/>
      <c r="BM31" s="25"/>
      <c r="BN31" s="43"/>
      <c r="BO31" s="43"/>
      <c r="BP31" s="2"/>
      <c r="BQ31" s="43"/>
      <c r="BR31" s="43"/>
      <c r="BS31" s="21"/>
      <c r="BT31" s="44"/>
      <c r="BU31" s="44"/>
      <c r="BV31" s="144"/>
      <c r="BW31" s="44"/>
      <c r="BX31" s="44"/>
      <c r="BY31" s="25"/>
      <c r="BZ31" s="44"/>
      <c r="CA31" s="44"/>
      <c r="CC31" s="44"/>
      <c r="CD31" s="44"/>
      <c r="CE31" s="25"/>
      <c r="CG31" s="25"/>
      <c r="CH31" s="43"/>
      <c r="CI31" s="43"/>
      <c r="CJ31" s="2"/>
      <c r="CK31" s="43"/>
      <c r="CL31" s="43"/>
      <c r="CM31" s="25"/>
      <c r="CN31" s="44"/>
      <c r="CO31" s="44"/>
      <c r="CP31" s="144"/>
      <c r="CQ31" s="44"/>
      <c r="CR31" s="44"/>
      <c r="CS31" s="25"/>
      <c r="CT31" s="44"/>
      <c r="CU31" s="44"/>
      <c r="CW31" s="44"/>
      <c r="CX31" s="44"/>
      <c r="CY31" s="4"/>
      <c r="DA31" s="25"/>
      <c r="DB31" s="43"/>
      <c r="DC31" s="43"/>
      <c r="DD31" s="2"/>
      <c r="DE31" s="43"/>
      <c r="DF31" s="43"/>
      <c r="DG31" s="25"/>
      <c r="DH31" s="44"/>
      <c r="DI31" s="44"/>
      <c r="DJ31" s="144"/>
      <c r="DK31" s="44"/>
      <c r="DL31" s="44"/>
      <c r="DM31" s="25"/>
      <c r="DN31" s="44"/>
      <c r="DO31" s="44"/>
      <c r="DQ31" s="44"/>
      <c r="DR31" s="44"/>
      <c r="DS31" s="4"/>
      <c r="DU31" s="25"/>
      <c r="DV31" s="43"/>
      <c r="DW31" s="43"/>
      <c r="DX31" s="2"/>
      <c r="DY31" s="43"/>
      <c r="DZ31" s="43"/>
      <c r="EA31" s="25"/>
      <c r="EC31" s="46"/>
      <c r="EF31" s="45"/>
      <c r="EG31" s="25"/>
      <c r="EH31" s="44"/>
      <c r="EI31" s="44"/>
      <c r="EK31" s="44"/>
      <c r="EL31" s="44"/>
      <c r="EM31" s="4"/>
      <c r="EO31" s="25"/>
      <c r="EP31" s="43"/>
      <c r="EQ31" s="43"/>
      <c r="ER31" s="2"/>
      <c r="ES31" s="43"/>
      <c r="ET31" s="43"/>
      <c r="EU31" s="25"/>
      <c r="EV31" s="44"/>
      <c r="EW31" s="44"/>
      <c r="EZ31" s="45"/>
      <c r="FA31" s="25"/>
      <c r="FB31" s="44"/>
      <c r="FC31" s="44"/>
      <c r="FE31" s="44"/>
      <c r="FF31" s="44"/>
      <c r="FG31" s="4"/>
      <c r="FI31" s="25"/>
      <c r="FJ31" s="43"/>
      <c r="FK31" s="43"/>
      <c r="FL31" s="2"/>
      <c r="FM31" s="43"/>
      <c r="FN31" s="43"/>
      <c r="FO31" s="25"/>
      <c r="FP31" s="44"/>
      <c r="FQ31" s="44"/>
      <c r="FT31" s="45"/>
      <c r="FU31" s="25"/>
      <c r="FV31" s="44"/>
      <c r="FW31" s="44"/>
      <c r="FY31" s="44"/>
      <c r="FZ31" s="44"/>
      <c r="GA31" s="4"/>
      <c r="GC31" s="2"/>
      <c r="GD31" s="43"/>
      <c r="GE31" s="2"/>
      <c r="GF31" s="2"/>
      <c r="GG31" s="43"/>
      <c r="GH31" s="2"/>
      <c r="GI31" s="47"/>
      <c r="GN31" s="45"/>
      <c r="GU31" s="4"/>
      <c r="GW31" s="2"/>
      <c r="GX31" s="43"/>
      <c r="GY31" s="2"/>
      <c r="GZ31" s="2"/>
      <c r="HA31" s="43"/>
      <c r="HB31" s="2"/>
      <c r="HC31" s="47"/>
      <c r="HH31" s="45"/>
      <c r="HO31" s="4"/>
      <c r="HQ31" s="2"/>
      <c r="HR31" s="43"/>
      <c r="HS31" s="2"/>
      <c r="HT31" s="2"/>
      <c r="HU31" s="43"/>
      <c r="HV31" s="2"/>
      <c r="HW31" s="47"/>
      <c r="IB31" s="45"/>
      <c r="II31" s="4"/>
      <c r="IK31" s="2"/>
      <c r="IL31" s="43"/>
      <c r="IM31" s="2"/>
      <c r="IN31" s="2"/>
      <c r="IO31" s="43"/>
      <c r="IP31" s="2"/>
      <c r="IQ31" s="47"/>
      <c r="IV31" s="45"/>
    </row>
    <row r="32" spans="1:262" s="3" customFormat="1" ht="13.5" customHeight="1" x14ac:dyDescent="0.25">
      <c r="A32" s="42"/>
      <c r="B32" s="2"/>
      <c r="C32" s="4"/>
      <c r="E32" s="25"/>
      <c r="F32" s="43"/>
      <c r="G32" s="43"/>
      <c r="H32" s="2"/>
      <c r="I32" s="43"/>
      <c r="J32" s="43"/>
      <c r="K32" s="44"/>
      <c r="L32" s="44"/>
      <c r="M32" s="44"/>
      <c r="P32" s="45"/>
      <c r="Q32" s="25"/>
      <c r="R32" s="44"/>
      <c r="S32" s="44"/>
      <c r="U32" s="44"/>
      <c r="V32" s="44"/>
      <c r="W32" s="4"/>
      <c r="Y32" s="25"/>
      <c r="Z32" s="44"/>
      <c r="AA32" s="44"/>
      <c r="AB32" s="144"/>
      <c r="AC32" s="44"/>
      <c r="AD32" s="44"/>
      <c r="AE32" s="25"/>
      <c r="AF32" s="44"/>
      <c r="AG32" s="44"/>
      <c r="AH32" s="144"/>
      <c r="AI32" s="44"/>
      <c r="AJ32" s="44"/>
      <c r="AK32" s="25"/>
      <c r="AM32" s="44"/>
      <c r="AO32" s="44"/>
      <c r="AP32" s="44"/>
      <c r="AQ32" s="4"/>
      <c r="AS32" s="25"/>
      <c r="AT32" s="44"/>
      <c r="AU32" s="44"/>
      <c r="AV32" s="144"/>
      <c r="AW32" s="44"/>
      <c r="AX32" s="44"/>
      <c r="AY32" s="25"/>
      <c r="AZ32" s="44"/>
      <c r="BA32" s="44"/>
      <c r="BB32" s="144"/>
      <c r="BC32" s="44"/>
      <c r="BD32" s="44"/>
      <c r="BE32" s="25"/>
      <c r="BF32" s="44"/>
      <c r="BG32" s="44"/>
      <c r="BI32" s="44"/>
      <c r="BJ32" s="44"/>
      <c r="BK32" s="4"/>
      <c r="BM32" s="25"/>
      <c r="BN32" s="43"/>
      <c r="BO32" s="43"/>
      <c r="BP32" s="2"/>
      <c r="BQ32" s="43"/>
      <c r="BR32" s="43"/>
      <c r="BS32" s="21"/>
      <c r="BT32" s="44"/>
      <c r="BU32" s="44"/>
      <c r="BV32" s="144"/>
      <c r="BW32" s="44"/>
      <c r="BX32" s="44"/>
      <c r="BY32" s="25"/>
      <c r="BZ32" s="44"/>
      <c r="CA32" s="44"/>
      <c r="CC32" s="44"/>
      <c r="CD32" s="44"/>
      <c r="CE32" s="25"/>
      <c r="CG32" s="25"/>
      <c r="CH32" s="43"/>
      <c r="CI32" s="43"/>
      <c r="CJ32" s="2"/>
      <c r="CK32" s="43"/>
      <c r="CL32" s="43"/>
      <c r="CM32" s="25"/>
      <c r="CN32" s="44"/>
      <c r="CO32" s="44"/>
      <c r="CP32" s="144"/>
      <c r="CQ32" s="44"/>
      <c r="CR32" s="44"/>
      <c r="CS32" s="25"/>
      <c r="CT32" s="44"/>
      <c r="CU32" s="44"/>
      <c r="CW32" s="44"/>
      <c r="CX32" s="44"/>
      <c r="CY32" s="4"/>
      <c r="DA32" s="25"/>
      <c r="DB32" s="43"/>
      <c r="DC32" s="43"/>
      <c r="DD32" s="2"/>
      <c r="DE32" s="43"/>
      <c r="DF32" s="43"/>
      <c r="DG32" s="25"/>
      <c r="DH32" s="44"/>
      <c r="DI32" s="44"/>
      <c r="DJ32" s="144"/>
      <c r="DK32" s="44"/>
      <c r="DL32" s="44"/>
      <c r="DM32" s="25"/>
      <c r="DN32" s="44"/>
      <c r="DO32" s="44"/>
      <c r="DQ32" s="44"/>
      <c r="DR32" s="44"/>
      <c r="DS32" s="4"/>
      <c r="DU32" s="25"/>
      <c r="DV32" s="43"/>
      <c r="DW32" s="43"/>
      <c r="DX32" s="2"/>
      <c r="DY32" s="43"/>
      <c r="DZ32" s="43"/>
      <c r="EA32" s="25"/>
      <c r="EC32" s="46"/>
      <c r="EF32" s="45"/>
      <c r="EG32" s="25"/>
      <c r="EH32" s="44"/>
      <c r="EI32" s="44"/>
      <c r="EK32" s="44"/>
      <c r="EL32" s="44"/>
      <c r="EM32" s="4"/>
      <c r="EO32" s="25"/>
      <c r="EP32" s="43"/>
      <c r="EQ32" s="43"/>
      <c r="ER32" s="2"/>
      <c r="ES32" s="43"/>
      <c r="ET32" s="43"/>
      <c r="EU32" s="25"/>
      <c r="EV32" s="44"/>
      <c r="EW32" s="44"/>
      <c r="EZ32" s="45"/>
      <c r="FA32" s="25"/>
      <c r="FB32" s="44"/>
      <c r="FC32" s="44"/>
      <c r="FE32" s="44"/>
      <c r="FF32" s="44"/>
      <c r="FG32" s="4"/>
      <c r="FI32" s="25"/>
      <c r="FJ32" s="43"/>
      <c r="FK32" s="43"/>
      <c r="FL32" s="2"/>
      <c r="FM32" s="43"/>
      <c r="FN32" s="43"/>
      <c r="FO32" s="25"/>
      <c r="FP32" s="44"/>
      <c r="FQ32" s="44"/>
      <c r="FT32" s="45"/>
      <c r="FU32" s="25"/>
      <c r="FV32" s="44"/>
      <c r="FW32" s="44"/>
      <c r="FY32" s="44"/>
      <c r="FZ32" s="44"/>
      <c r="GA32" s="4"/>
      <c r="GC32" s="2"/>
      <c r="GD32" s="43"/>
      <c r="GE32" s="2"/>
      <c r="GF32" s="2"/>
      <c r="GG32" s="43"/>
      <c r="GH32" s="2"/>
      <c r="GI32" s="47"/>
      <c r="GN32" s="45"/>
      <c r="GU32" s="4"/>
      <c r="GW32" s="2"/>
      <c r="GX32" s="43"/>
      <c r="GY32" s="2"/>
      <c r="GZ32" s="2"/>
      <c r="HA32" s="43"/>
      <c r="HB32" s="2"/>
      <c r="HC32" s="47"/>
      <c r="HH32" s="45"/>
      <c r="HO32" s="4"/>
      <c r="HQ32" s="2"/>
      <c r="HR32" s="43"/>
      <c r="HS32" s="2"/>
      <c r="HT32" s="2"/>
      <c r="HU32" s="43"/>
      <c r="HV32" s="2"/>
      <c r="HW32" s="47"/>
      <c r="IB32" s="45"/>
      <c r="II32" s="4"/>
      <c r="IK32" s="2"/>
      <c r="IL32" s="43"/>
      <c r="IM32" s="2"/>
      <c r="IN32" s="2"/>
      <c r="IO32" s="43"/>
      <c r="IP32" s="2"/>
      <c r="IQ32" s="47"/>
      <c r="IV32" s="45"/>
    </row>
    <row r="33" spans="1:262" s="3" customFormat="1" ht="13.5" customHeight="1" x14ac:dyDescent="0.25">
      <c r="A33" s="42"/>
      <c r="B33" s="2"/>
      <c r="C33" s="4"/>
      <c r="E33" s="25"/>
      <c r="F33" s="43"/>
      <c r="G33" s="43"/>
      <c r="H33" s="2"/>
      <c r="I33" s="43"/>
      <c r="J33" s="43"/>
      <c r="K33" s="44"/>
      <c r="L33" s="44"/>
      <c r="M33" s="44"/>
      <c r="P33" s="45"/>
      <c r="Q33" s="25"/>
      <c r="R33" s="44"/>
      <c r="S33" s="44"/>
      <c r="U33" s="44"/>
      <c r="V33" s="44"/>
      <c r="W33" s="4"/>
      <c r="Y33" s="25"/>
      <c r="Z33" s="43"/>
      <c r="AA33" s="43"/>
      <c r="AB33" s="2"/>
      <c r="AC33" s="43"/>
      <c r="AD33" s="43"/>
      <c r="AE33" s="25"/>
      <c r="AF33" s="44"/>
      <c r="AG33" s="44"/>
      <c r="AH33" s="144"/>
      <c r="AI33" s="44"/>
      <c r="AJ33" s="44"/>
      <c r="AK33" s="25"/>
      <c r="AM33" s="44"/>
      <c r="AO33" s="44"/>
      <c r="AP33" s="44"/>
      <c r="AQ33" s="4"/>
      <c r="AS33" s="25"/>
      <c r="AT33" s="44"/>
      <c r="AU33" s="44"/>
      <c r="AV33" s="2"/>
      <c r="AW33" s="44"/>
      <c r="AX33" s="44"/>
      <c r="AY33" s="25"/>
      <c r="AZ33" s="44"/>
      <c r="BA33" s="44"/>
      <c r="BB33" s="144"/>
      <c r="BC33" s="44"/>
      <c r="BD33" s="44"/>
      <c r="BE33" s="25"/>
      <c r="BF33" s="44"/>
      <c r="BG33" s="44"/>
      <c r="BI33" s="44"/>
      <c r="BJ33" s="44"/>
      <c r="BK33" s="4"/>
      <c r="BM33" s="25"/>
      <c r="BN33" s="43"/>
      <c r="BO33" s="43"/>
      <c r="BP33" s="2"/>
      <c r="BQ33" s="43"/>
      <c r="BR33" s="43"/>
      <c r="BS33" s="21"/>
      <c r="BT33" s="44"/>
      <c r="BU33" s="44"/>
      <c r="BV33" s="144"/>
      <c r="BW33" s="44"/>
      <c r="BX33" s="44"/>
      <c r="BY33" s="25"/>
      <c r="BZ33" s="44"/>
      <c r="CA33" s="44"/>
      <c r="CC33" s="44"/>
      <c r="CD33" s="44"/>
      <c r="CE33" s="25"/>
      <c r="CG33" s="25"/>
      <c r="CH33" s="43"/>
      <c r="CI33" s="43"/>
      <c r="CJ33" s="2"/>
      <c r="CK33" s="43"/>
      <c r="CL33" s="43"/>
      <c r="CM33" s="25"/>
      <c r="CN33" s="44"/>
      <c r="CO33" s="44"/>
      <c r="CP33" s="144"/>
      <c r="CQ33" s="44"/>
      <c r="CR33" s="44"/>
      <c r="CS33" s="25"/>
      <c r="CT33" s="44"/>
      <c r="CU33" s="44"/>
      <c r="CW33" s="44"/>
      <c r="CX33" s="44"/>
      <c r="CY33" s="4"/>
      <c r="DA33" s="25"/>
      <c r="DB33" s="43"/>
      <c r="DC33" s="43"/>
      <c r="DD33" s="2"/>
      <c r="DE33" s="43"/>
      <c r="DF33" s="43"/>
      <c r="DG33" s="25"/>
      <c r="DH33" s="44"/>
      <c r="DI33" s="44"/>
      <c r="DJ33" s="144"/>
      <c r="DK33" s="44"/>
      <c r="DL33" s="44"/>
      <c r="DM33" s="25"/>
      <c r="DN33" s="44"/>
      <c r="DO33" s="44"/>
      <c r="DQ33" s="44"/>
      <c r="DR33" s="44"/>
      <c r="DS33" s="4"/>
      <c r="DU33" s="25"/>
      <c r="DV33" s="43"/>
      <c r="DW33" s="43"/>
      <c r="DX33" s="2"/>
      <c r="DY33" s="43"/>
      <c r="DZ33" s="43"/>
      <c r="EA33" s="25"/>
      <c r="EC33" s="46"/>
      <c r="EF33" s="45"/>
      <c r="EG33" s="25"/>
      <c r="EH33" s="44"/>
      <c r="EI33" s="44"/>
      <c r="EK33" s="44"/>
      <c r="EL33" s="44"/>
      <c r="EM33" s="4"/>
      <c r="EO33" s="25"/>
      <c r="EP33" s="43"/>
      <c r="EQ33" s="43"/>
      <c r="ER33" s="2"/>
      <c r="ES33" s="43"/>
      <c r="ET33" s="43"/>
      <c r="EU33" s="25"/>
      <c r="EV33" s="44"/>
      <c r="EW33" s="44"/>
      <c r="EZ33" s="45"/>
      <c r="FA33" s="25"/>
      <c r="FB33" s="44"/>
      <c r="FC33" s="44"/>
      <c r="FE33" s="44"/>
      <c r="FF33" s="44"/>
      <c r="FG33" s="4"/>
      <c r="FI33" s="25"/>
      <c r="FJ33" s="43"/>
      <c r="FK33" s="43"/>
      <c r="FL33" s="2"/>
      <c r="FM33" s="43"/>
      <c r="FN33" s="43"/>
      <c r="FO33" s="25"/>
      <c r="FP33" s="44"/>
      <c r="FQ33" s="44"/>
      <c r="FT33" s="45"/>
      <c r="FU33" s="25"/>
      <c r="FV33" s="44"/>
      <c r="FW33" s="44"/>
      <c r="FY33" s="44"/>
      <c r="FZ33" s="44"/>
      <c r="GA33" s="15"/>
      <c r="GB33" s="49"/>
      <c r="GC33" s="49"/>
      <c r="GD33" s="50"/>
      <c r="GE33" s="2"/>
      <c r="GF33" s="51"/>
      <c r="GG33" s="50"/>
      <c r="GH33" s="2"/>
      <c r="GI33" s="52"/>
      <c r="GJ33" s="2"/>
      <c r="GK33" s="2"/>
      <c r="GL33" s="2"/>
      <c r="GM33" s="2"/>
      <c r="GN33" s="53"/>
      <c r="GO33" s="2"/>
      <c r="GP33" s="2"/>
      <c r="GQ33" s="2"/>
      <c r="GR33" s="2"/>
      <c r="GS33" s="2"/>
      <c r="GT33" s="2"/>
      <c r="GU33" s="15"/>
      <c r="GV33" s="49"/>
      <c r="GW33" s="49"/>
      <c r="GX33" s="50"/>
      <c r="GY33" s="2"/>
      <c r="GZ33" s="51"/>
      <c r="HA33" s="50"/>
      <c r="HB33" s="2"/>
      <c r="HC33" s="52"/>
      <c r="HD33" s="2"/>
      <c r="HE33" s="2"/>
      <c r="HF33" s="2"/>
      <c r="HG33" s="2"/>
      <c r="HH33" s="53"/>
      <c r="HI33" s="2"/>
      <c r="HJ33" s="2"/>
      <c r="HK33" s="2"/>
      <c r="HL33" s="2"/>
      <c r="HM33" s="2"/>
      <c r="HN33" s="2"/>
      <c r="HO33" s="15"/>
      <c r="HP33" s="49"/>
      <c r="HQ33" s="49"/>
      <c r="HR33" s="50"/>
      <c r="HS33" s="2"/>
      <c r="HT33" s="51"/>
      <c r="HU33" s="50"/>
      <c r="HV33" s="2"/>
      <c r="HW33" s="52"/>
      <c r="HX33" s="2"/>
      <c r="HY33" s="2"/>
      <c r="HZ33" s="2"/>
      <c r="IA33" s="2"/>
      <c r="IB33" s="53"/>
      <c r="IC33" s="2"/>
      <c r="ID33" s="2"/>
      <c r="IE33" s="2"/>
      <c r="IF33" s="2"/>
      <c r="IG33" s="2"/>
      <c r="IH33" s="2"/>
      <c r="II33" s="15"/>
      <c r="IJ33" s="49"/>
      <c r="IK33" s="49"/>
      <c r="IL33" s="50"/>
      <c r="IM33" s="2"/>
      <c r="IN33" s="51"/>
      <c r="IO33" s="50"/>
      <c r="IP33" s="2"/>
      <c r="IQ33" s="52"/>
      <c r="IR33" s="2"/>
      <c r="IS33" s="2"/>
      <c r="IT33" s="2"/>
      <c r="IU33" s="2"/>
      <c r="IV33" s="53"/>
      <c r="IW33" s="2"/>
      <c r="IX33" s="2"/>
      <c r="IY33" s="2"/>
      <c r="IZ33" s="2"/>
      <c r="JA33" s="2"/>
      <c r="JB33" s="2"/>
    </row>
    <row r="34" spans="1:262" s="3" customFormat="1" ht="13.5" customHeight="1" x14ac:dyDescent="0.25">
      <c r="A34" s="42"/>
      <c r="B34" s="2"/>
      <c r="C34" s="4"/>
      <c r="E34" s="25"/>
      <c r="F34" s="43"/>
      <c r="G34" s="44"/>
      <c r="H34" s="2"/>
      <c r="I34" s="43"/>
      <c r="J34" s="44"/>
      <c r="K34" s="44"/>
      <c r="L34" s="44"/>
      <c r="M34" s="44"/>
      <c r="P34" s="45"/>
      <c r="Q34" s="25"/>
      <c r="R34" s="44"/>
      <c r="S34" s="44"/>
      <c r="U34" s="44"/>
      <c r="V34" s="44"/>
      <c r="W34" s="4"/>
      <c r="Y34" s="25"/>
      <c r="Z34" s="43"/>
      <c r="AA34" s="43"/>
      <c r="AB34" s="2"/>
      <c r="AC34" s="43"/>
      <c r="AD34" s="43"/>
      <c r="AE34" s="25"/>
      <c r="AF34" s="44"/>
      <c r="AG34" s="44"/>
      <c r="AH34" s="144"/>
      <c r="AI34" s="44"/>
      <c r="AJ34" s="44"/>
      <c r="AK34" s="25"/>
      <c r="AM34" s="44"/>
      <c r="AO34" s="44"/>
      <c r="AP34" s="44"/>
      <c r="AQ34" s="4"/>
      <c r="AS34" s="25"/>
      <c r="AT34" s="44"/>
      <c r="AU34" s="44"/>
      <c r="AV34" s="2"/>
      <c r="AW34" s="44"/>
      <c r="AX34" s="44"/>
      <c r="AY34" s="25"/>
      <c r="AZ34" s="44"/>
      <c r="BA34" s="44"/>
      <c r="BB34" s="144"/>
      <c r="BC34" s="44"/>
      <c r="BD34" s="44"/>
      <c r="BE34" s="25"/>
      <c r="BF34" s="44"/>
      <c r="BG34" s="44"/>
      <c r="BI34" s="44"/>
      <c r="BJ34" s="44"/>
      <c r="BK34" s="4"/>
      <c r="BM34" s="25"/>
      <c r="BN34" s="43"/>
      <c r="BO34" s="43"/>
      <c r="BP34" s="2"/>
      <c r="BQ34" s="43"/>
      <c r="BR34" s="43"/>
      <c r="BS34" s="21"/>
      <c r="BT34" s="44"/>
      <c r="BU34" s="44"/>
      <c r="BV34" s="144"/>
      <c r="BW34" s="44"/>
      <c r="BX34" s="44"/>
      <c r="BY34" s="25"/>
      <c r="BZ34" s="44"/>
      <c r="CA34" s="44"/>
      <c r="CC34" s="44"/>
      <c r="CD34" s="44"/>
      <c r="CE34" s="25"/>
      <c r="CG34" s="25"/>
      <c r="CH34" s="43"/>
      <c r="CI34" s="43"/>
      <c r="CJ34" s="2"/>
      <c r="CK34" s="43"/>
      <c r="CL34" s="43"/>
      <c r="CM34" s="25"/>
      <c r="CN34" s="44"/>
      <c r="CO34" s="44"/>
      <c r="CP34" s="144"/>
      <c r="CQ34" s="44"/>
      <c r="CR34" s="44"/>
      <c r="CS34" s="25"/>
      <c r="CT34" s="44"/>
      <c r="CU34" s="44"/>
      <c r="CW34" s="44"/>
      <c r="CX34" s="44"/>
      <c r="CY34" s="4"/>
      <c r="DA34" s="25"/>
      <c r="DB34" s="43"/>
      <c r="DC34" s="43"/>
      <c r="DD34" s="2"/>
      <c r="DE34" s="43"/>
      <c r="DF34" s="43"/>
      <c r="DG34" s="25"/>
      <c r="DH34" s="44"/>
      <c r="DI34" s="44"/>
      <c r="DJ34" s="144"/>
      <c r="DK34" s="44"/>
      <c r="DL34" s="44"/>
      <c r="DM34" s="25"/>
      <c r="DN34" s="44"/>
      <c r="DO34" s="44"/>
      <c r="DQ34" s="44"/>
      <c r="DR34" s="44"/>
      <c r="DS34" s="4"/>
      <c r="DU34" s="25"/>
      <c r="DV34" s="43"/>
      <c r="DW34" s="43"/>
      <c r="DX34" s="2"/>
      <c r="DY34" s="43"/>
      <c r="DZ34" s="43"/>
      <c r="EA34" s="25"/>
      <c r="EC34" s="46"/>
      <c r="EF34" s="45"/>
      <c r="EG34" s="25"/>
      <c r="EH34" s="44"/>
      <c r="EI34" s="44"/>
      <c r="EK34" s="44"/>
      <c r="EL34" s="44"/>
      <c r="EM34" s="4"/>
      <c r="EO34" s="25"/>
      <c r="EP34" s="43"/>
      <c r="EQ34" s="43"/>
      <c r="ER34" s="2"/>
      <c r="ES34" s="43"/>
      <c r="ET34" s="43"/>
      <c r="EU34" s="25"/>
      <c r="EV34" s="44"/>
      <c r="EW34" s="44"/>
      <c r="EZ34" s="45"/>
      <c r="FA34" s="25"/>
      <c r="FB34" s="44"/>
      <c r="FC34" s="44"/>
      <c r="FE34" s="44"/>
      <c r="FF34" s="44"/>
      <c r="FG34" s="4"/>
      <c r="FI34" s="25"/>
      <c r="FJ34" s="43"/>
      <c r="FK34" s="43"/>
      <c r="FL34" s="2"/>
      <c r="FM34" s="43"/>
      <c r="FN34" s="43"/>
      <c r="FO34" s="25"/>
      <c r="FP34" s="44"/>
      <c r="FQ34" s="44"/>
      <c r="FT34" s="45"/>
      <c r="FU34" s="25"/>
      <c r="FV34" s="44"/>
      <c r="FW34" s="44"/>
      <c r="FY34" s="44"/>
      <c r="FZ34" s="44"/>
      <c r="GA34" s="15"/>
      <c r="GB34" s="49"/>
      <c r="GC34" s="49"/>
      <c r="GD34" s="50"/>
      <c r="GE34" s="2"/>
      <c r="GF34" s="51"/>
      <c r="GG34" s="50"/>
      <c r="GH34" s="2"/>
      <c r="GI34" s="52"/>
      <c r="GJ34" s="2"/>
      <c r="GK34" s="2"/>
      <c r="GL34" s="2"/>
      <c r="GM34" s="2"/>
      <c r="GN34" s="53"/>
      <c r="GO34" s="2"/>
      <c r="GP34" s="2"/>
      <c r="GQ34" s="2"/>
      <c r="GR34" s="2"/>
      <c r="GS34" s="2"/>
      <c r="GT34" s="2"/>
      <c r="GU34" s="15"/>
      <c r="GV34" s="49"/>
      <c r="GW34" s="49"/>
      <c r="GX34" s="50"/>
      <c r="GY34" s="2"/>
      <c r="GZ34" s="51"/>
      <c r="HA34" s="50"/>
      <c r="HB34" s="2"/>
      <c r="HC34" s="52"/>
      <c r="HD34" s="2"/>
      <c r="HE34" s="2"/>
      <c r="HF34" s="2"/>
      <c r="HG34" s="2"/>
      <c r="HH34" s="53"/>
      <c r="HI34" s="2"/>
      <c r="HJ34" s="2"/>
      <c r="HK34" s="2"/>
      <c r="HL34" s="2"/>
      <c r="HM34" s="2"/>
      <c r="HN34" s="2"/>
      <c r="HO34" s="15"/>
      <c r="HP34" s="49"/>
      <c r="HQ34" s="49"/>
      <c r="HR34" s="50"/>
      <c r="HS34" s="2"/>
      <c r="HT34" s="51"/>
      <c r="HU34" s="50"/>
      <c r="HV34" s="2"/>
      <c r="HW34" s="52"/>
      <c r="HX34" s="2"/>
      <c r="HY34" s="2"/>
      <c r="HZ34" s="2"/>
      <c r="IA34" s="2"/>
      <c r="IB34" s="53"/>
      <c r="IC34" s="2"/>
      <c r="ID34" s="2"/>
      <c r="IE34" s="2"/>
      <c r="IF34" s="2"/>
      <c r="IG34" s="2"/>
      <c r="IH34" s="2"/>
      <c r="II34" s="15"/>
      <c r="IJ34" s="49"/>
      <c r="IK34" s="49"/>
      <c r="IL34" s="50"/>
      <c r="IM34" s="2"/>
      <c r="IN34" s="51"/>
      <c r="IO34" s="50"/>
      <c r="IP34" s="2"/>
      <c r="IQ34" s="52"/>
      <c r="IR34" s="2"/>
      <c r="IS34" s="2"/>
      <c r="IT34" s="2"/>
      <c r="IU34" s="2"/>
      <c r="IV34" s="53"/>
      <c r="IW34" s="2"/>
      <c r="IX34" s="2"/>
      <c r="IY34" s="2"/>
      <c r="IZ34" s="2"/>
      <c r="JA34" s="2"/>
      <c r="JB34" s="2"/>
    </row>
    <row r="35" spans="1:262" s="3" customFormat="1" ht="13.5" customHeight="1" x14ac:dyDescent="0.25">
      <c r="A35" s="42"/>
      <c r="B35" s="2"/>
      <c r="C35" s="4"/>
      <c r="E35" s="25"/>
      <c r="F35" s="43"/>
      <c r="G35" s="44"/>
      <c r="H35" s="2"/>
      <c r="I35" s="43"/>
      <c r="J35" s="44"/>
      <c r="K35" s="44"/>
      <c r="L35" s="44"/>
      <c r="M35" s="44"/>
      <c r="P35" s="45"/>
      <c r="Q35" s="25"/>
      <c r="R35" s="44"/>
      <c r="S35" s="44"/>
      <c r="U35" s="44"/>
      <c r="V35" s="44"/>
      <c r="W35" s="4"/>
      <c r="Y35" s="25"/>
      <c r="Z35" s="43"/>
      <c r="AA35" s="43"/>
      <c r="AB35" s="2"/>
      <c r="AC35" s="43"/>
      <c r="AD35" s="43"/>
      <c r="AE35" s="25"/>
      <c r="AF35" s="44"/>
      <c r="AG35" s="44"/>
      <c r="AH35" s="144"/>
      <c r="AI35" s="44"/>
      <c r="AJ35" s="44"/>
      <c r="AK35" s="25"/>
      <c r="AM35" s="44"/>
      <c r="AO35" s="44"/>
      <c r="AP35" s="44"/>
      <c r="AQ35" s="4"/>
      <c r="AS35" s="25"/>
      <c r="AT35" s="44"/>
      <c r="AU35" s="44"/>
      <c r="AV35" s="2"/>
      <c r="AW35" s="44"/>
      <c r="AX35" s="44"/>
      <c r="AY35" s="25"/>
      <c r="AZ35" s="44"/>
      <c r="BA35" s="44"/>
      <c r="BB35" s="144"/>
      <c r="BC35" s="44"/>
      <c r="BD35" s="44"/>
      <c r="BE35" s="25"/>
      <c r="BF35" s="44"/>
      <c r="BG35" s="44"/>
      <c r="BI35" s="44"/>
      <c r="BJ35" s="44"/>
      <c r="BK35" s="4"/>
      <c r="BM35" s="25"/>
      <c r="BN35" s="43"/>
      <c r="BO35" s="43"/>
      <c r="BP35" s="2"/>
      <c r="BQ35" s="43"/>
      <c r="BR35" s="43"/>
      <c r="BS35" s="21"/>
      <c r="BT35" s="44"/>
      <c r="BU35" s="44"/>
      <c r="BV35" s="144"/>
      <c r="BW35" s="44"/>
      <c r="BX35" s="44"/>
      <c r="BY35" s="25"/>
      <c r="BZ35" s="44"/>
      <c r="CA35" s="44"/>
      <c r="CC35" s="44"/>
      <c r="CD35" s="44"/>
      <c r="CE35" s="25"/>
      <c r="CG35" s="25"/>
      <c r="CH35" s="43"/>
      <c r="CI35" s="43"/>
      <c r="CJ35" s="2"/>
      <c r="CK35" s="43"/>
      <c r="CL35" s="43"/>
      <c r="CM35" s="25"/>
      <c r="CN35" s="44"/>
      <c r="CO35" s="44"/>
      <c r="CP35" s="144"/>
      <c r="CQ35" s="44"/>
      <c r="CR35" s="44"/>
      <c r="CS35" s="25"/>
      <c r="CT35" s="44"/>
      <c r="CU35" s="44"/>
      <c r="CW35" s="44"/>
      <c r="CX35" s="44"/>
      <c r="CY35" s="4"/>
      <c r="DA35" s="25"/>
      <c r="DB35" s="43"/>
      <c r="DC35" s="43"/>
      <c r="DD35" s="2"/>
      <c r="DE35" s="43"/>
      <c r="DF35" s="43"/>
      <c r="DG35" s="25"/>
      <c r="DH35" s="44"/>
      <c r="DI35" s="44"/>
      <c r="DJ35" s="144"/>
      <c r="DK35" s="44"/>
      <c r="DL35" s="44"/>
      <c r="DM35" s="25"/>
      <c r="DN35" s="44"/>
      <c r="DO35" s="44"/>
      <c r="DQ35" s="44"/>
      <c r="DR35" s="44"/>
      <c r="DS35" s="4"/>
      <c r="DU35" s="25"/>
      <c r="DV35" s="43"/>
      <c r="DW35" s="43"/>
      <c r="DX35" s="2"/>
      <c r="DY35" s="43"/>
      <c r="DZ35" s="43"/>
      <c r="EA35" s="25"/>
      <c r="EC35" s="46"/>
      <c r="EF35" s="45"/>
      <c r="EG35" s="25"/>
      <c r="EH35" s="44"/>
      <c r="EI35" s="44"/>
      <c r="EK35" s="44"/>
      <c r="EL35" s="44"/>
      <c r="EM35" s="4"/>
      <c r="EO35" s="25"/>
      <c r="EP35" s="43"/>
      <c r="EQ35" s="43"/>
      <c r="ER35" s="2"/>
      <c r="ES35" s="43"/>
      <c r="ET35" s="43"/>
      <c r="EU35" s="25"/>
      <c r="EV35" s="44"/>
      <c r="EW35" s="44"/>
      <c r="EZ35" s="45"/>
      <c r="FA35" s="25"/>
      <c r="FB35" s="44"/>
      <c r="FC35" s="44"/>
      <c r="FE35" s="44"/>
      <c r="FF35" s="44"/>
      <c r="FG35" s="4"/>
      <c r="FI35" s="25"/>
      <c r="FJ35" s="43"/>
      <c r="FK35" s="43"/>
      <c r="FL35" s="2"/>
      <c r="FM35" s="43"/>
      <c r="FN35" s="43"/>
      <c r="FO35" s="25"/>
      <c r="FP35" s="44"/>
      <c r="FQ35" s="44"/>
      <c r="FT35" s="45"/>
      <c r="FU35" s="25"/>
      <c r="FV35" s="44"/>
      <c r="FW35" s="44"/>
      <c r="FY35" s="44"/>
      <c r="FZ35" s="44"/>
      <c r="GA35" s="15"/>
      <c r="GB35" s="49"/>
      <c r="GC35" s="49"/>
      <c r="GD35" s="50"/>
      <c r="GE35" s="2"/>
      <c r="GF35" s="51"/>
      <c r="GG35" s="50"/>
      <c r="GH35" s="2"/>
      <c r="GI35" s="52"/>
      <c r="GJ35" s="2"/>
      <c r="GK35" s="2"/>
      <c r="GL35" s="2"/>
      <c r="GM35" s="2"/>
      <c r="GN35" s="53"/>
      <c r="GO35" s="2"/>
      <c r="GP35" s="2"/>
      <c r="GQ35" s="2"/>
      <c r="GR35" s="2"/>
      <c r="GS35" s="2"/>
      <c r="GT35" s="2"/>
      <c r="GU35" s="15"/>
      <c r="GV35" s="49"/>
      <c r="GW35" s="49"/>
      <c r="GX35" s="50"/>
      <c r="GY35" s="2"/>
      <c r="GZ35" s="51"/>
      <c r="HA35" s="50"/>
      <c r="HB35" s="2"/>
      <c r="HC35" s="52"/>
      <c r="HD35" s="2"/>
      <c r="HE35" s="2"/>
      <c r="HF35" s="2"/>
      <c r="HG35" s="2"/>
      <c r="HH35" s="53"/>
      <c r="HI35" s="2"/>
      <c r="HJ35" s="2"/>
      <c r="HK35" s="2"/>
      <c r="HL35" s="2"/>
      <c r="HM35" s="2"/>
      <c r="HN35" s="2"/>
      <c r="HO35" s="15"/>
      <c r="HP35" s="49"/>
      <c r="HQ35" s="49"/>
      <c r="HR35" s="50"/>
      <c r="HS35" s="2"/>
      <c r="HT35" s="51"/>
      <c r="HU35" s="50"/>
      <c r="HV35" s="2"/>
      <c r="HW35" s="52"/>
      <c r="HX35" s="2"/>
      <c r="HY35" s="2"/>
      <c r="HZ35" s="2"/>
      <c r="IA35" s="2"/>
      <c r="IB35" s="53"/>
      <c r="IC35" s="2"/>
      <c r="ID35" s="2"/>
      <c r="IE35" s="2"/>
      <c r="IF35" s="2"/>
      <c r="IG35" s="2"/>
      <c r="IH35" s="2"/>
      <c r="II35" s="15"/>
      <c r="IJ35" s="49"/>
      <c r="IK35" s="49"/>
      <c r="IL35" s="50"/>
      <c r="IM35" s="2"/>
      <c r="IN35" s="51"/>
      <c r="IO35" s="50"/>
      <c r="IP35" s="2"/>
      <c r="IQ35" s="52"/>
      <c r="IR35" s="2"/>
      <c r="IS35" s="2"/>
      <c r="IT35" s="2"/>
      <c r="IU35" s="2"/>
      <c r="IV35" s="53"/>
      <c r="IW35" s="2"/>
      <c r="IX35" s="2"/>
      <c r="IY35" s="2"/>
      <c r="IZ35" s="2"/>
      <c r="JA35" s="2"/>
      <c r="JB35" s="2"/>
    </row>
    <row r="36" spans="1:262" s="3" customFormat="1" ht="13.5" customHeight="1" x14ac:dyDescent="0.25">
      <c r="A36" s="42"/>
      <c r="B36" s="2"/>
      <c r="C36" s="4"/>
      <c r="E36" s="25"/>
      <c r="F36" s="43"/>
      <c r="G36" s="44"/>
      <c r="H36" s="2"/>
      <c r="I36" s="43"/>
      <c r="J36" s="44"/>
      <c r="K36" s="44"/>
      <c r="L36" s="44"/>
      <c r="M36" s="44"/>
      <c r="P36" s="45"/>
      <c r="Q36" s="25"/>
      <c r="R36" s="44"/>
      <c r="S36" s="44"/>
      <c r="U36" s="44"/>
      <c r="V36" s="44"/>
      <c r="W36" s="4"/>
      <c r="Y36" s="25"/>
      <c r="Z36" s="43"/>
      <c r="AA36" s="43"/>
      <c r="AB36" s="2"/>
      <c r="AC36" s="43"/>
      <c r="AD36" s="43"/>
      <c r="AE36" s="25"/>
      <c r="AF36" s="44"/>
      <c r="AG36" s="44"/>
      <c r="AH36" s="144"/>
      <c r="AI36" s="44"/>
      <c r="AJ36" s="44"/>
      <c r="AK36" s="25"/>
      <c r="AM36" s="44"/>
      <c r="AO36" s="44"/>
      <c r="AP36" s="44"/>
      <c r="AQ36" s="4"/>
      <c r="AS36" s="25"/>
      <c r="AT36" s="44"/>
      <c r="AU36" s="44"/>
      <c r="AV36" s="2"/>
      <c r="AW36" s="44"/>
      <c r="AX36" s="44"/>
      <c r="AY36" s="25"/>
      <c r="AZ36" s="44"/>
      <c r="BA36" s="44"/>
      <c r="BB36" s="144"/>
      <c r="BC36" s="44"/>
      <c r="BD36" s="44"/>
      <c r="BE36" s="25"/>
      <c r="BF36" s="44"/>
      <c r="BG36" s="44"/>
      <c r="BI36" s="44"/>
      <c r="BJ36" s="44"/>
      <c r="BK36" s="4"/>
      <c r="BM36" s="25"/>
      <c r="BN36" s="43"/>
      <c r="BO36" s="43"/>
      <c r="BP36" s="2"/>
      <c r="BQ36" s="43"/>
      <c r="BR36" s="43"/>
      <c r="BS36" s="21"/>
      <c r="BT36" s="44"/>
      <c r="BU36" s="44"/>
      <c r="BV36" s="144"/>
      <c r="BW36" s="44"/>
      <c r="BX36" s="44"/>
      <c r="BY36" s="25"/>
      <c r="BZ36" s="44"/>
      <c r="CA36" s="44"/>
      <c r="CC36" s="44"/>
      <c r="CD36" s="44"/>
      <c r="CE36" s="25"/>
      <c r="CG36" s="25"/>
      <c r="CH36" s="43"/>
      <c r="CI36" s="43"/>
      <c r="CJ36" s="2"/>
      <c r="CK36" s="43"/>
      <c r="CL36" s="43"/>
      <c r="CM36" s="25"/>
      <c r="CN36" s="44"/>
      <c r="CO36" s="44"/>
      <c r="CP36" s="144"/>
      <c r="CQ36" s="44"/>
      <c r="CR36" s="44"/>
      <c r="CS36" s="25"/>
      <c r="CT36" s="44"/>
      <c r="CU36" s="44"/>
      <c r="CW36" s="44"/>
      <c r="CX36" s="44"/>
      <c r="CY36" s="4"/>
      <c r="DA36" s="25"/>
      <c r="DB36" s="43"/>
      <c r="DC36" s="43"/>
      <c r="DD36" s="2"/>
      <c r="DE36" s="43"/>
      <c r="DF36" s="43"/>
      <c r="DG36" s="25"/>
      <c r="DH36" s="44"/>
      <c r="DI36" s="44"/>
      <c r="DL36" s="45"/>
      <c r="DM36" s="25"/>
      <c r="DN36" s="44"/>
      <c r="DO36" s="44"/>
      <c r="DQ36" s="44"/>
      <c r="DR36" s="44"/>
      <c r="DS36" s="4"/>
      <c r="DU36" s="25"/>
      <c r="DV36" s="43"/>
      <c r="DW36" s="43"/>
      <c r="DX36" s="2"/>
      <c r="DY36" s="43"/>
      <c r="DZ36" s="43"/>
      <c r="EA36" s="25"/>
      <c r="EC36" s="46"/>
      <c r="EF36" s="45"/>
      <c r="EG36" s="25"/>
      <c r="EH36" s="44"/>
      <c r="EI36" s="44"/>
      <c r="EK36" s="44"/>
      <c r="EL36" s="44"/>
      <c r="EM36" s="4"/>
      <c r="EO36" s="25"/>
      <c r="EP36" s="43"/>
      <c r="EQ36" s="43"/>
      <c r="ER36" s="2"/>
      <c r="ES36" s="43"/>
      <c r="ET36" s="43"/>
      <c r="EU36" s="25"/>
      <c r="EV36" s="44"/>
      <c r="EW36" s="44"/>
      <c r="EZ36" s="45"/>
      <c r="FA36" s="25"/>
      <c r="FB36" s="44"/>
      <c r="FC36" s="44"/>
      <c r="FE36" s="44"/>
      <c r="FF36" s="44"/>
      <c r="FG36" s="4"/>
      <c r="FI36" s="25"/>
      <c r="FJ36" s="43"/>
      <c r="FK36" s="43"/>
      <c r="FL36" s="2"/>
      <c r="FM36" s="43"/>
      <c r="FN36" s="43"/>
      <c r="FO36" s="25"/>
      <c r="FP36" s="44"/>
      <c r="FQ36" s="44"/>
      <c r="FT36" s="45"/>
      <c r="FU36" s="25"/>
      <c r="FV36" s="44"/>
      <c r="FW36" s="44"/>
      <c r="FY36" s="44"/>
      <c r="FZ36" s="44"/>
      <c r="GA36" s="15"/>
      <c r="GB36" s="49"/>
      <c r="GC36" s="49"/>
      <c r="GD36" s="50"/>
      <c r="GE36" s="25"/>
      <c r="GF36" s="25"/>
      <c r="GG36" s="43"/>
      <c r="GH36" s="25"/>
      <c r="GI36" s="52"/>
      <c r="GJ36" s="2"/>
      <c r="GK36" s="2"/>
      <c r="GL36" s="2"/>
      <c r="GM36" s="2"/>
      <c r="GN36" s="53"/>
      <c r="GO36" s="2"/>
      <c r="GP36" s="2"/>
      <c r="GQ36" s="2"/>
      <c r="GR36" s="2"/>
      <c r="GS36" s="2"/>
      <c r="GT36" s="2"/>
      <c r="GU36" s="15"/>
      <c r="GV36" s="49"/>
      <c r="GW36" s="49"/>
      <c r="GX36" s="50"/>
      <c r="GY36" s="25"/>
      <c r="GZ36" s="25"/>
      <c r="HA36" s="43"/>
      <c r="HB36" s="25"/>
      <c r="HC36" s="52"/>
      <c r="HD36" s="2"/>
      <c r="HE36" s="2"/>
      <c r="HF36" s="2"/>
      <c r="HG36" s="2"/>
      <c r="HH36" s="53"/>
      <c r="HI36" s="2"/>
      <c r="HJ36" s="2"/>
      <c r="HK36" s="2"/>
      <c r="HL36" s="2"/>
      <c r="HM36" s="2"/>
      <c r="HN36" s="2"/>
      <c r="HO36" s="15"/>
      <c r="HP36" s="49"/>
      <c r="HQ36" s="49"/>
      <c r="HR36" s="50"/>
      <c r="HS36" s="25"/>
      <c r="HT36" s="25"/>
      <c r="HU36" s="43"/>
      <c r="HV36" s="25"/>
      <c r="HW36" s="52"/>
      <c r="HX36" s="2"/>
      <c r="HY36" s="2"/>
      <c r="HZ36" s="2"/>
      <c r="IA36" s="2"/>
      <c r="IB36" s="53"/>
      <c r="IC36" s="2"/>
      <c r="ID36" s="2"/>
      <c r="IE36" s="2"/>
      <c r="IF36" s="2"/>
      <c r="IG36" s="2"/>
      <c r="IH36" s="2"/>
      <c r="II36" s="15"/>
      <c r="IJ36" s="49"/>
      <c r="IK36" s="49"/>
      <c r="IL36" s="50"/>
      <c r="IM36" s="25"/>
      <c r="IN36" s="25"/>
      <c r="IO36" s="43"/>
      <c r="IP36" s="25"/>
      <c r="IQ36" s="52"/>
      <c r="IR36" s="2"/>
      <c r="IS36" s="2"/>
      <c r="IT36" s="2"/>
      <c r="IU36" s="2"/>
      <c r="IV36" s="53"/>
      <c r="IW36" s="2"/>
      <c r="IX36" s="2"/>
      <c r="IY36" s="2"/>
      <c r="IZ36" s="2"/>
      <c r="JA36" s="2"/>
      <c r="JB36" s="2"/>
    </row>
    <row r="37" spans="1:262" s="3" customFormat="1" ht="13.5" customHeight="1" x14ac:dyDescent="0.25">
      <c r="A37" s="42"/>
      <c r="B37" s="2"/>
      <c r="C37" s="4"/>
      <c r="E37" s="25"/>
      <c r="F37" s="43"/>
      <c r="G37" s="44"/>
      <c r="H37" s="2"/>
      <c r="I37" s="43"/>
      <c r="J37" s="44"/>
      <c r="K37" s="25"/>
      <c r="L37" s="44"/>
      <c r="M37" s="44"/>
      <c r="P37" s="45"/>
      <c r="Q37" s="25"/>
      <c r="R37" s="44"/>
      <c r="S37" s="44"/>
      <c r="U37" s="44"/>
      <c r="V37" s="44"/>
      <c r="W37" s="4"/>
      <c r="Y37" s="25"/>
      <c r="Z37" s="43"/>
      <c r="AA37" s="43"/>
      <c r="AB37" s="2"/>
      <c r="AC37" s="43"/>
      <c r="AD37" s="43"/>
      <c r="AE37" s="25"/>
      <c r="AF37" s="44"/>
      <c r="AG37" s="44"/>
      <c r="AJ37" s="45"/>
      <c r="AK37" s="25"/>
      <c r="AM37" s="44"/>
      <c r="AO37" s="44"/>
      <c r="AP37" s="44"/>
      <c r="AQ37" s="4"/>
      <c r="AS37" s="25"/>
      <c r="AT37" s="43"/>
      <c r="AU37" s="43"/>
      <c r="AV37" s="2"/>
      <c r="AW37" s="44"/>
      <c r="AX37" s="44"/>
      <c r="AY37" s="25"/>
      <c r="AZ37" s="44"/>
      <c r="BA37" s="44"/>
      <c r="BD37" s="45"/>
      <c r="BE37" s="25"/>
      <c r="BF37" s="44"/>
      <c r="BG37" s="44"/>
      <c r="BI37" s="44"/>
      <c r="BJ37" s="44"/>
      <c r="BK37" s="4"/>
      <c r="BM37" s="25"/>
      <c r="BN37" s="43"/>
      <c r="BO37" s="43"/>
      <c r="BP37" s="2"/>
      <c r="BQ37" s="43"/>
      <c r="BR37" s="43"/>
      <c r="BS37" s="21"/>
      <c r="BT37" s="44"/>
      <c r="BU37" s="44"/>
      <c r="BX37" s="45"/>
      <c r="BY37" s="25"/>
      <c r="BZ37" s="44"/>
      <c r="CA37" s="44"/>
      <c r="CC37" s="44"/>
      <c r="CD37" s="44"/>
      <c r="CE37" s="25"/>
      <c r="CG37" s="25"/>
      <c r="CH37" s="43"/>
      <c r="CI37" s="43"/>
      <c r="CJ37" s="2"/>
      <c r="CK37" s="43"/>
      <c r="CL37" s="43"/>
      <c r="CM37" s="25"/>
      <c r="CN37" s="44"/>
      <c r="CO37" s="44"/>
      <c r="CR37" s="45"/>
      <c r="CS37" s="25"/>
      <c r="CT37" s="44"/>
      <c r="CU37" s="44"/>
      <c r="CW37" s="44"/>
      <c r="CX37" s="44"/>
      <c r="CY37" s="4"/>
      <c r="DA37" s="25"/>
      <c r="DB37" s="43"/>
      <c r="DC37" s="43"/>
      <c r="DD37" s="2"/>
      <c r="DE37" s="43"/>
      <c r="DF37" s="43"/>
      <c r="DG37" s="25"/>
      <c r="DH37" s="44"/>
      <c r="DI37" s="44"/>
      <c r="DL37" s="45"/>
      <c r="DM37" s="25"/>
      <c r="DN37" s="44"/>
      <c r="DO37" s="44"/>
      <c r="DQ37" s="44"/>
      <c r="DR37" s="44"/>
      <c r="DS37" s="4"/>
      <c r="DU37" s="25"/>
      <c r="DV37" s="43"/>
      <c r="DW37" s="43"/>
      <c r="DX37" s="2"/>
      <c r="DY37" s="43"/>
      <c r="DZ37" s="43"/>
      <c r="EA37" s="25"/>
      <c r="EC37" s="46"/>
      <c r="EF37" s="45"/>
      <c r="EG37" s="25"/>
      <c r="EH37" s="44"/>
      <c r="EI37" s="44"/>
      <c r="EK37" s="44"/>
      <c r="EL37" s="44"/>
      <c r="EM37" s="4"/>
      <c r="EO37" s="25"/>
      <c r="EP37" s="43"/>
      <c r="EQ37" s="43"/>
      <c r="ER37" s="2"/>
      <c r="ES37" s="43"/>
      <c r="ET37" s="43"/>
      <c r="EU37" s="25"/>
      <c r="EV37" s="44"/>
      <c r="EW37" s="44"/>
      <c r="EZ37" s="45"/>
      <c r="FA37" s="25"/>
      <c r="FB37" s="44"/>
      <c r="FC37" s="44"/>
      <c r="FE37" s="44"/>
      <c r="FF37" s="44"/>
      <c r="FG37" s="4"/>
      <c r="FI37" s="25"/>
      <c r="FJ37" s="43"/>
      <c r="FK37" s="43"/>
      <c r="FL37" s="2"/>
      <c r="FM37" s="43"/>
      <c r="FN37" s="43"/>
      <c r="FO37" s="25"/>
      <c r="FP37" s="44"/>
      <c r="FQ37" s="44"/>
      <c r="FT37" s="45"/>
      <c r="FU37" s="25"/>
      <c r="FV37" s="44"/>
      <c r="FW37" s="44"/>
      <c r="FY37" s="44"/>
      <c r="FZ37" s="44"/>
      <c r="GA37" s="15"/>
      <c r="GB37" s="49"/>
      <c r="GC37" s="49"/>
      <c r="GD37" s="50"/>
      <c r="GE37" s="2"/>
      <c r="GF37" s="51"/>
      <c r="GG37" s="50"/>
      <c r="GH37" s="2"/>
      <c r="GI37" s="52"/>
      <c r="GJ37" s="2"/>
      <c r="GK37" s="2"/>
      <c r="GL37" s="2"/>
      <c r="GM37" s="2"/>
      <c r="GN37" s="53"/>
      <c r="GO37" s="2"/>
      <c r="GP37" s="2"/>
      <c r="GQ37" s="2"/>
      <c r="GR37" s="2"/>
      <c r="GS37" s="2"/>
      <c r="GT37" s="2"/>
      <c r="GU37" s="15"/>
      <c r="GV37" s="49"/>
      <c r="GW37" s="49"/>
      <c r="GX37" s="50"/>
      <c r="GY37" s="2"/>
      <c r="GZ37" s="51"/>
      <c r="HA37" s="50"/>
      <c r="HB37" s="2"/>
      <c r="HC37" s="52"/>
      <c r="HD37" s="2"/>
      <c r="HE37" s="2"/>
      <c r="HF37" s="2"/>
      <c r="HG37" s="2"/>
      <c r="HH37" s="53"/>
      <c r="HI37" s="2"/>
      <c r="HJ37" s="2"/>
      <c r="HK37" s="2"/>
      <c r="HL37" s="2"/>
      <c r="HM37" s="2"/>
      <c r="HN37" s="2"/>
      <c r="HO37" s="15"/>
      <c r="HP37" s="49"/>
      <c r="HQ37" s="49"/>
      <c r="HR37" s="50"/>
      <c r="HS37" s="2"/>
      <c r="HT37" s="51"/>
      <c r="HU37" s="50"/>
      <c r="HV37" s="2"/>
      <c r="HW37" s="52"/>
      <c r="HX37" s="2"/>
      <c r="HY37" s="2"/>
      <c r="HZ37" s="2"/>
      <c r="IA37" s="2"/>
      <c r="IB37" s="53"/>
      <c r="IC37" s="2"/>
      <c r="ID37" s="2"/>
      <c r="IE37" s="2"/>
      <c r="IF37" s="2"/>
      <c r="IG37" s="2"/>
      <c r="IH37" s="2"/>
      <c r="II37" s="15"/>
      <c r="IJ37" s="49"/>
      <c r="IK37" s="49"/>
      <c r="IL37" s="50"/>
      <c r="IM37" s="2"/>
      <c r="IN37" s="51"/>
      <c r="IO37" s="50"/>
      <c r="IP37" s="2"/>
      <c r="IQ37" s="52"/>
      <c r="IR37" s="2"/>
      <c r="IS37" s="2"/>
      <c r="IT37" s="2"/>
      <c r="IU37" s="2"/>
      <c r="IV37" s="53"/>
      <c r="IW37" s="2"/>
      <c r="IX37" s="2"/>
      <c r="IY37" s="2"/>
      <c r="IZ37" s="2"/>
      <c r="JA37" s="2"/>
      <c r="JB37" s="2"/>
    </row>
    <row r="38" spans="1:262" s="3" customFormat="1" ht="13.5" customHeight="1" x14ac:dyDescent="0.25">
      <c r="A38" s="42"/>
      <c r="B38" s="2"/>
      <c r="C38" s="4"/>
      <c r="E38" s="25"/>
      <c r="F38" s="43"/>
      <c r="G38" s="44"/>
      <c r="H38" s="2"/>
      <c r="I38" s="43"/>
      <c r="J38" s="44"/>
      <c r="K38" s="25"/>
      <c r="L38" s="44"/>
      <c r="M38" s="44"/>
      <c r="P38" s="45"/>
      <c r="Q38" s="25"/>
      <c r="R38" s="44"/>
      <c r="S38" s="44"/>
      <c r="U38" s="44"/>
      <c r="V38" s="44"/>
      <c r="W38" s="4"/>
      <c r="Y38" s="25"/>
      <c r="Z38" s="43"/>
      <c r="AA38" s="43"/>
      <c r="AB38" s="2"/>
      <c r="AC38" s="43"/>
      <c r="AD38" s="43"/>
      <c r="AE38" s="25"/>
      <c r="AF38" s="44"/>
      <c r="AG38" s="44"/>
      <c r="AJ38" s="45"/>
      <c r="AK38" s="25"/>
      <c r="AM38" s="44"/>
      <c r="AO38" s="44"/>
      <c r="AP38" s="44"/>
      <c r="AQ38" s="4"/>
      <c r="AS38" s="25"/>
      <c r="AT38" s="43"/>
      <c r="AU38" s="43"/>
      <c r="AV38" s="2"/>
      <c r="AW38" s="44"/>
      <c r="AX38" s="44"/>
      <c r="AY38" s="25"/>
      <c r="AZ38" s="44"/>
      <c r="BA38" s="44"/>
      <c r="BD38" s="45"/>
      <c r="BE38" s="25"/>
      <c r="BF38" s="44"/>
      <c r="BG38" s="44"/>
      <c r="BI38" s="44"/>
      <c r="BJ38" s="44"/>
      <c r="BK38" s="4"/>
      <c r="BM38" s="25"/>
      <c r="BN38" s="43"/>
      <c r="BO38" s="43"/>
      <c r="BP38" s="2"/>
      <c r="BQ38" s="43"/>
      <c r="BR38" s="43"/>
      <c r="BS38" s="21"/>
      <c r="BT38" s="44"/>
      <c r="BU38" s="44"/>
      <c r="BX38" s="45"/>
      <c r="BY38" s="25"/>
      <c r="BZ38" s="44"/>
      <c r="CA38" s="44"/>
      <c r="CC38" s="44"/>
      <c r="CD38" s="44"/>
      <c r="CE38" s="25"/>
      <c r="CG38" s="25"/>
      <c r="CH38" s="43"/>
      <c r="CI38" s="43"/>
      <c r="CJ38" s="2"/>
      <c r="CK38" s="43"/>
      <c r="CL38" s="43"/>
      <c r="CM38" s="25"/>
      <c r="CN38" s="44"/>
      <c r="CO38" s="44"/>
      <c r="CR38" s="45"/>
      <c r="CS38" s="25"/>
      <c r="CT38" s="44"/>
      <c r="CU38" s="44"/>
      <c r="CW38" s="44"/>
      <c r="CX38" s="44"/>
      <c r="CY38" s="4"/>
      <c r="DA38" s="25"/>
      <c r="DB38" s="43"/>
      <c r="DC38" s="43"/>
      <c r="DD38" s="2"/>
      <c r="DE38" s="43"/>
      <c r="DF38" s="43"/>
      <c r="DG38" s="25"/>
      <c r="DH38" s="44"/>
      <c r="DI38" s="44"/>
      <c r="DL38" s="45"/>
      <c r="DM38" s="25"/>
      <c r="DN38" s="44"/>
      <c r="DO38" s="44"/>
      <c r="DQ38" s="44"/>
      <c r="DR38" s="44"/>
      <c r="DS38" s="4"/>
      <c r="EA38" s="25"/>
      <c r="EC38" s="46"/>
      <c r="EF38" s="45"/>
      <c r="EG38" s="25"/>
      <c r="EH38" s="44"/>
      <c r="EI38" s="44"/>
      <c r="EK38" s="44"/>
      <c r="EL38" s="44"/>
      <c r="EM38" s="4"/>
      <c r="EO38" s="25"/>
      <c r="EP38" s="43"/>
      <c r="EQ38" s="43"/>
      <c r="ER38" s="2"/>
      <c r="ES38" s="43"/>
      <c r="ET38" s="43"/>
      <c r="EU38" s="25"/>
      <c r="EV38" s="44"/>
      <c r="EW38" s="44"/>
      <c r="EZ38" s="45"/>
      <c r="FA38" s="25"/>
      <c r="FB38" s="44"/>
      <c r="FC38" s="44"/>
      <c r="FE38" s="44"/>
      <c r="FF38" s="44"/>
      <c r="FG38" s="4"/>
      <c r="FI38" s="25"/>
      <c r="FJ38" s="43"/>
      <c r="FK38" s="43"/>
      <c r="FL38" s="2"/>
      <c r="FM38" s="43"/>
      <c r="FN38" s="43"/>
      <c r="FO38" s="25"/>
      <c r="FP38" s="44"/>
      <c r="FQ38" s="44"/>
      <c r="FT38" s="45"/>
      <c r="FU38" s="25"/>
      <c r="FV38" s="44"/>
      <c r="FW38" s="44"/>
      <c r="FY38" s="44"/>
      <c r="FZ38" s="44"/>
      <c r="GA38" s="15"/>
      <c r="GB38" s="49"/>
      <c r="GC38" s="49"/>
      <c r="GD38" s="50"/>
      <c r="GE38" s="2"/>
      <c r="GF38" s="51"/>
      <c r="GG38" s="50"/>
      <c r="GH38" s="2"/>
      <c r="GI38" s="52"/>
      <c r="GJ38" s="2"/>
      <c r="GK38" s="2"/>
      <c r="GL38" s="2"/>
      <c r="GM38" s="2"/>
      <c r="GN38" s="53"/>
      <c r="GO38" s="2"/>
      <c r="GP38" s="2"/>
      <c r="GQ38" s="2"/>
      <c r="GR38" s="2"/>
      <c r="GS38" s="2"/>
      <c r="GT38" s="2"/>
      <c r="GU38" s="15"/>
      <c r="GV38" s="49"/>
      <c r="GW38" s="49"/>
      <c r="GX38" s="50"/>
      <c r="GY38" s="2"/>
      <c r="GZ38" s="51"/>
      <c r="HA38" s="50"/>
      <c r="HB38" s="2"/>
      <c r="HC38" s="52"/>
      <c r="HD38" s="2"/>
      <c r="HE38" s="2"/>
      <c r="HF38" s="2"/>
      <c r="HG38" s="2"/>
      <c r="HH38" s="53"/>
      <c r="HI38" s="2"/>
      <c r="HJ38" s="2"/>
      <c r="HK38" s="2"/>
      <c r="HL38" s="2"/>
      <c r="HM38" s="2"/>
      <c r="HN38" s="2"/>
      <c r="HO38" s="15"/>
      <c r="HP38" s="49"/>
      <c r="HQ38" s="49"/>
      <c r="HR38" s="50"/>
      <c r="HS38" s="2"/>
      <c r="HT38" s="51"/>
      <c r="HU38" s="50"/>
      <c r="HV38" s="2"/>
      <c r="HW38" s="52"/>
      <c r="HX38" s="2"/>
      <c r="HY38" s="2"/>
      <c r="HZ38" s="2"/>
      <c r="IA38" s="2"/>
      <c r="IB38" s="53"/>
      <c r="IC38" s="2"/>
      <c r="ID38" s="2"/>
      <c r="IE38" s="2"/>
      <c r="IF38" s="2"/>
      <c r="IG38" s="2"/>
      <c r="IH38" s="2"/>
      <c r="II38" s="15"/>
      <c r="IJ38" s="49"/>
      <c r="IK38" s="49"/>
      <c r="IL38" s="50"/>
      <c r="IM38" s="2"/>
      <c r="IN38" s="51"/>
      <c r="IO38" s="50"/>
      <c r="IP38" s="2"/>
      <c r="IQ38" s="52"/>
      <c r="IR38" s="2"/>
      <c r="IS38" s="2"/>
      <c r="IT38" s="2"/>
      <c r="IU38" s="2"/>
      <c r="IV38" s="53"/>
      <c r="IW38" s="2"/>
      <c r="IX38" s="2"/>
      <c r="IY38" s="2"/>
      <c r="IZ38" s="2"/>
      <c r="JA38" s="2"/>
      <c r="JB38" s="2"/>
    </row>
    <row r="39" spans="1:262" s="3" customFormat="1" ht="13.5" customHeight="1" x14ac:dyDescent="0.25">
      <c r="A39" s="42"/>
      <c r="B39" s="2"/>
      <c r="C39" s="4"/>
      <c r="E39" s="25"/>
      <c r="F39" s="43"/>
      <c r="G39" s="44"/>
      <c r="H39" s="2"/>
      <c r="I39" s="43"/>
      <c r="J39" s="44"/>
      <c r="K39" s="25"/>
      <c r="L39" s="44"/>
      <c r="M39" s="44"/>
      <c r="P39" s="45"/>
      <c r="Q39" s="25"/>
      <c r="R39" s="44"/>
      <c r="S39" s="44"/>
      <c r="U39" s="44"/>
      <c r="V39" s="44"/>
      <c r="W39" s="4"/>
      <c r="Y39" s="25"/>
      <c r="Z39" s="43"/>
      <c r="AA39" s="43"/>
      <c r="AB39" s="2"/>
      <c r="AC39" s="43"/>
      <c r="AD39" s="43"/>
      <c r="AE39" s="25"/>
      <c r="AF39" s="44"/>
      <c r="AG39" s="44"/>
      <c r="AJ39" s="45"/>
      <c r="AK39" s="25"/>
      <c r="AM39" s="44"/>
      <c r="AO39" s="44"/>
      <c r="AP39" s="44"/>
      <c r="AQ39" s="4"/>
      <c r="AS39" s="25"/>
      <c r="AT39" s="43"/>
      <c r="AU39" s="43"/>
      <c r="AV39" s="2"/>
      <c r="AW39" s="44"/>
      <c r="AX39" s="44"/>
      <c r="AY39" s="25"/>
      <c r="AZ39" s="44"/>
      <c r="BA39" s="44"/>
      <c r="BD39" s="45"/>
      <c r="BE39" s="25"/>
      <c r="BF39" s="44"/>
      <c r="BG39" s="44"/>
      <c r="BI39" s="44"/>
      <c r="BJ39" s="44"/>
      <c r="BK39" s="4"/>
      <c r="BM39" s="25"/>
      <c r="BN39" s="43"/>
      <c r="BO39" s="43"/>
      <c r="BP39" s="2"/>
      <c r="BQ39" s="43"/>
      <c r="BR39" s="43"/>
      <c r="BS39" s="21"/>
      <c r="BT39" s="44"/>
      <c r="BU39" s="44"/>
      <c r="BX39" s="45"/>
      <c r="BY39" s="25"/>
      <c r="BZ39" s="44"/>
      <c r="CA39" s="44"/>
      <c r="CC39" s="44"/>
      <c r="CD39" s="44"/>
      <c r="CE39" s="25"/>
      <c r="CG39" s="25"/>
      <c r="CH39" s="43"/>
      <c r="CI39" s="43"/>
      <c r="CJ39" s="2"/>
      <c r="CK39" s="43"/>
      <c r="CL39" s="43"/>
      <c r="CM39" s="25"/>
      <c r="CN39" s="44"/>
      <c r="CO39" s="44"/>
      <c r="CR39" s="45"/>
      <c r="CS39" s="25"/>
      <c r="CT39" s="44"/>
      <c r="CU39" s="44"/>
      <c r="CW39" s="44"/>
      <c r="CX39" s="44"/>
      <c r="CY39" s="4"/>
      <c r="DA39" s="25"/>
      <c r="DB39" s="43"/>
      <c r="DC39" s="43"/>
      <c r="DD39" s="2"/>
      <c r="DE39" s="43"/>
      <c r="DF39" s="43"/>
      <c r="DG39" s="25"/>
      <c r="DH39" s="44"/>
      <c r="DI39" s="44"/>
      <c r="DL39" s="45"/>
      <c r="DM39" s="25"/>
      <c r="DN39" s="44"/>
      <c r="DO39" s="44"/>
      <c r="DQ39" s="44"/>
      <c r="DR39" s="44"/>
      <c r="DS39" s="4"/>
      <c r="DU39" s="25"/>
      <c r="DV39" s="43"/>
      <c r="DW39" s="43"/>
      <c r="DX39" s="2"/>
      <c r="DY39" s="43"/>
      <c r="DZ39" s="43"/>
      <c r="EA39" s="25"/>
      <c r="EC39" s="46"/>
      <c r="EF39" s="45"/>
      <c r="EG39" s="25"/>
      <c r="EH39" s="44"/>
      <c r="EI39" s="44"/>
      <c r="EK39" s="44"/>
      <c r="EL39" s="44"/>
      <c r="EM39" s="4"/>
      <c r="EO39" s="25"/>
      <c r="EP39" s="43"/>
      <c r="EQ39" s="43"/>
      <c r="ER39" s="2"/>
      <c r="ES39" s="43"/>
      <c r="ET39" s="43"/>
      <c r="EU39" s="25"/>
      <c r="EV39" s="44"/>
      <c r="EW39" s="44"/>
      <c r="EZ39" s="45"/>
      <c r="FA39" s="25"/>
      <c r="FB39" s="44"/>
      <c r="FC39" s="44"/>
      <c r="FE39" s="44"/>
      <c r="FF39" s="44"/>
      <c r="FG39" s="4"/>
      <c r="FI39" s="25"/>
      <c r="FJ39" s="43"/>
      <c r="FK39" s="43"/>
      <c r="FL39" s="2"/>
      <c r="FM39" s="43"/>
      <c r="FN39" s="43"/>
      <c r="FO39" s="25"/>
      <c r="FP39" s="44"/>
      <c r="FQ39" s="44"/>
      <c r="FT39" s="45"/>
      <c r="FU39" s="25"/>
      <c r="FV39" s="44"/>
      <c r="FW39" s="44"/>
      <c r="FY39" s="44"/>
      <c r="FZ39" s="44"/>
      <c r="GA39" s="15"/>
      <c r="GB39" s="49"/>
      <c r="GC39" s="49"/>
      <c r="GD39" s="50"/>
      <c r="GE39" s="2"/>
      <c r="GF39" s="51"/>
      <c r="GG39" s="50"/>
      <c r="GH39" s="2"/>
      <c r="GI39" s="52"/>
      <c r="GJ39" s="2"/>
      <c r="GK39" s="2"/>
      <c r="GL39" s="2"/>
      <c r="GM39" s="2"/>
      <c r="GN39" s="53"/>
      <c r="GO39" s="2"/>
      <c r="GP39" s="2"/>
      <c r="GQ39" s="2"/>
      <c r="GR39" s="2"/>
      <c r="GS39" s="2"/>
      <c r="GT39" s="2"/>
      <c r="GU39" s="15"/>
      <c r="GV39" s="49"/>
      <c r="GW39" s="49"/>
      <c r="GX39" s="50"/>
      <c r="GY39" s="2"/>
      <c r="GZ39" s="51"/>
      <c r="HA39" s="50"/>
      <c r="HB39" s="2"/>
      <c r="HC39" s="52"/>
      <c r="HD39" s="2"/>
      <c r="HE39" s="2"/>
      <c r="HF39" s="2"/>
      <c r="HG39" s="2"/>
      <c r="HH39" s="53"/>
      <c r="HI39" s="2"/>
      <c r="HJ39" s="2"/>
      <c r="HK39" s="2"/>
      <c r="HL39" s="2"/>
      <c r="HM39" s="2"/>
      <c r="HN39" s="2"/>
      <c r="HO39" s="15"/>
      <c r="HP39" s="49"/>
      <c r="HQ39" s="49"/>
      <c r="HR39" s="50"/>
      <c r="HS39" s="2"/>
      <c r="HT39" s="51"/>
      <c r="HU39" s="50"/>
      <c r="HV39" s="2"/>
      <c r="HW39" s="52"/>
      <c r="HX39" s="2"/>
      <c r="HY39" s="2"/>
      <c r="HZ39" s="2"/>
      <c r="IA39" s="2"/>
      <c r="IB39" s="53"/>
      <c r="IC39" s="2"/>
      <c r="ID39" s="2"/>
      <c r="IE39" s="2"/>
      <c r="IF39" s="2"/>
      <c r="IG39" s="2"/>
      <c r="IH39" s="2"/>
      <c r="II39" s="15"/>
      <c r="IJ39" s="49"/>
      <c r="IK39" s="49"/>
      <c r="IL39" s="50"/>
      <c r="IM39" s="2"/>
      <c r="IN39" s="51"/>
      <c r="IO39" s="50"/>
      <c r="IP39" s="2"/>
      <c r="IQ39" s="52"/>
      <c r="IR39" s="2"/>
      <c r="IS39" s="2"/>
      <c r="IT39" s="2"/>
      <c r="IU39" s="2"/>
      <c r="IV39" s="53"/>
      <c r="IW39" s="2"/>
      <c r="IX39" s="2"/>
      <c r="IY39" s="2"/>
      <c r="IZ39" s="2"/>
      <c r="JA39" s="2"/>
      <c r="JB39" s="2"/>
    </row>
    <row r="40" spans="1:262" s="3" customFormat="1" ht="13.5" customHeight="1" x14ac:dyDescent="0.25">
      <c r="A40" s="42"/>
      <c r="B40" s="2"/>
      <c r="C40" s="4"/>
      <c r="E40" s="25"/>
      <c r="F40" s="43"/>
      <c r="G40" s="44"/>
      <c r="H40" s="2"/>
      <c r="I40" s="43"/>
      <c r="J40" s="44"/>
      <c r="K40" s="25"/>
      <c r="L40" s="44"/>
      <c r="M40" s="44"/>
      <c r="P40" s="45"/>
      <c r="Q40" s="25"/>
      <c r="R40" s="44"/>
      <c r="S40" s="44"/>
      <c r="U40" s="44"/>
      <c r="V40" s="44"/>
      <c r="W40" s="4"/>
      <c r="Y40" s="25"/>
      <c r="Z40" s="43"/>
      <c r="AA40" s="43"/>
      <c r="AB40" s="2"/>
      <c r="AC40" s="43"/>
      <c r="AD40" s="43"/>
      <c r="AE40" s="25"/>
      <c r="AF40" s="44"/>
      <c r="AG40" s="44"/>
      <c r="AJ40" s="45"/>
      <c r="AK40" s="25"/>
      <c r="AM40" s="44"/>
      <c r="AO40" s="44"/>
      <c r="AP40" s="44"/>
      <c r="AQ40" s="4"/>
      <c r="AS40" s="25"/>
      <c r="AT40" s="43"/>
      <c r="AU40" s="43"/>
      <c r="AV40" s="2"/>
      <c r="AW40" s="44"/>
      <c r="AX40" s="44"/>
      <c r="AY40" s="25"/>
      <c r="AZ40" s="44"/>
      <c r="BA40" s="44"/>
      <c r="BD40" s="45"/>
      <c r="BE40" s="25"/>
      <c r="BF40" s="44"/>
      <c r="BG40" s="44"/>
      <c r="BI40" s="44"/>
      <c r="BJ40" s="44"/>
      <c r="BK40" s="4"/>
      <c r="BM40" s="25"/>
      <c r="BN40" s="43"/>
      <c r="BO40" s="43"/>
      <c r="BP40" s="2"/>
      <c r="BQ40" s="43"/>
      <c r="BR40" s="43"/>
      <c r="BS40" s="21"/>
      <c r="BT40" s="44"/>
      <c r="BU40" s="44"/>
      <c r="BX40" s="45"/>
      <c r="BY40" s="25"/>
      <c r="BZ40" s="44"/>
      <c r="CA40" s="44"/>
      <c r="CC40" s="44"/>
      <c r="CD40" s="44"/>
      <c r="CE40" s="25"/>
      <c r="CG40" s="25"/>
      <c r="CH40" s="43"/>
      <c r="CI40" s="43"/>
      <c r="CJ40" s="2"/>
      <c r="CK40" s="43"/>
      <c r="CL40" s="43"/>
      <c r="CM40" s="25"/>
      <c r="CN40" s="44"/>
      <c r="CO40" s="44"/>
      <c r="CR40" s="45"/>
      <c r="CS40" s="25"/>
      <c r="CT40" s="44"/>
      <c r="CU40" s="44"/>
      <c r="CW40" s="44"/>
      <c r="CX40" s="44"/>
      <c r="CY40" s="4"/>
      <c r="DA40" s="25"/>
      <c r="DB40" s="43"/>
      <c r="DC40" s="43"/>
      <c r="DD40" s="2"/>
      <c r="DE40" s="43"/>
      <c r="DF40" s="43"/>
      <c r="DG40" s="25"/>
      <c r="DH40" s="44"/>
      <c r="DI40" s="44"/>
      <c r="DL40" s="45"/>
      <c r="DM40" s="25"/>
      <c r="DN40" s="44"/>
      <c r="DO40" s="44"/>
      <c r="DQ40" s="44"/>
      <c r="DR40" s="44"/>
      <c r="DS40" s="4"/>
      <c r="DU40" s="25"/>
      <c r="DV40" s="43"/>
      <c r="DW40" s="43"/>
      <c r="DX40" s="2"/>
      <c r="DY40" s="43"/>
      <c r="DZ40" s="43"/>
      <c r="EA40" s="25"/>
      <c r="EC40" s="46"/>
      <c r="EF40" s="45"/>
      <c r="EG40" s="25"/>
      <c r="EH40" s="44"/>
      <c r="EI40" s="44"/>
      <c r="EK40" s="44"/>
      <c r="EL40" s="44"/>
      <c r="EM40" s="4"/>
      <c r="EO40" s="25"/>
      <c r="EP40" s="43"/>
      <c r="EQ40" s="43"/>
      <c r="ER40" s="2"/>
      <c r="ES40" s="43"/>
      <c r="ET40" s="43"/>
      <c r="EU40" s="25"/>
      <c r="EV40" s="44"/>
      <c r="EW40" s="44"/>
      <c r="EZ40" s="45"/>
      <c r="FA40" s="25"/>
      <c r="FB40" s="44"/>
      <c r="FC40" s="44"/>
      <c r="FE40" s="44"/>
      <c r="FF40" s="44"/>
      <c r="FG40" s="4"/>
      <c r="FI40" s="25"/>
      <c r="FJ40" s="43"/>
      <c r="FK40" s="43"/>
      <c r="FL40" s="2"/>
      <c r="FM40" s="43"/>
      <c r="FN40" s="43"/>
      <c r="FO40" s="25"/>
      <c r="FP40" s="44"/>
      <c r="FQ40" s="44"/>
      <c r="FT40" s="45"/>
      <c r="FU40" s="25"/>
      <c r="FV40" s="44"/>
      <c r="FW40" s="44"/>
      <c r="FY40" s="44"/>
      <c r="FZ40" s="44"/>
      <c r="GA40" s="15"/>
      <c r="GB40" s="49"/>
      <c r="GC40" s="49"/>
      <c r="GD40" s="50"/>
      <c r="GE40" s="2"/>
      <c r="GF40" s="51"/>
      <c r="GG40" s="50"/>
      <c r="GH40" s="2"/>
      <c r="GI40" s="52"/>
      <c r="GJ40" s="2"/>
      <c r="GK40" s="2"/>
      <c r="GL40" s="2"/>
      <c r="GM40" s="2"/>
      <c r="GN40" s="53"/>
      <c r="GO40" s="2"/>
      <c r="GP40" s="2"/>
      <c r="GQ40" s="2"/>
      <c r="GR40" s="2"/>
      <c r="GS40" s="2"/>
      <c r="GT40" s="2"/>
      <c r="GU40" s="15"/>
      <c r="GV40" s="49"/>
      <c r="GW40" s="49"/>
      <c r="GX40" s="50"/>
      <c r="GY40" s="2"/>
      <c r="GZ40" s="51"/>
      <c r="HA40" s="50"/>
      <c r="HB40" s="2"/>
      <c r="HC40" s="52"/>
      <c r="HD40" s="2"/>
      <c r="HE40" s="2"/>
      <c r="HF40" s="2"/>
      <c r="HG40" s="2"/>
      <c r="HH40" s="53"/>
      <c r="HI40" s="2"/>
      <c r="HJ40" s="2"/>
      <c r="HK40" s="2"/>
      <c r="HL40" s="2"/>
      <c r="HM40" s="2"/>
      <c r="HN40" s="2"/>
      <c r="HO40" s="15"/>
      <c r="HP40" s="49"/>
      <c r="HQ40" s="49"/>
      <c r="HR40" s="50"/>
      <c r="HS40" s="2"/>
      <c r="HT40" s="51"/>
      <c r="HU40" s="50"/>
      <c r="HV40" s="2"/>
      <c r="HW40" s="52"/>
      <c r="HX40" s="2"/>
      <c r="HY40" s="2"/>
      <c r="HZ40" s="2"/>
      <c r="IA40" s="2"/>
      <c r="IB40" s="53"/>
      <c r="IC40" s="2"/>
      <c r="ID40" s="2"/>
      <c r="IE40" s="2"/>
      <c r="IF40" s="2"/>
      <c r="IG40" s="2"/>
      <c r="IH40" s="2"/>
      <c r="II40" s="15"/>
      <c r="IJ40" s="49"/>
      <c r="IK40" s="49"/>
      <c r="IL40" s="50"/>
      <c r="IM40" s="2"/>
      <c r="IN40" s="51"/>
      <c r="IO40" s="50"/>
      <c r="IP40" s="2"/>
      <c r="IQ40" s="52"/>
      <c r="IR40" s="2"/>
      <c r="IS40" s="2"/>
      <c r="IT40" s="2"/>
      <c r="IU40" s="2"/>
      <c r="IV40" s="53"/>
      <c r="IW40" s="2"/>
      <c r="IX40" s="2"/>
      <c r="IY40" s="2"/>
      <c r="IZ40" s="2"/>
      <c r="JA40" s="2"/>
      <c r="JB40" s="2"/>
    </row>
    <row r="41" spans="1:262" s="3" customFormat="1" ht="13.5" customHeight="1" x14ac:dyDescent="0.25">
      <c r="A41" s="42"/>
      <c r="B41" s="2"/>
      <c r="C41" s="4"/>
      <c r="E41" s="25"/>
      <c r="F41" s="43"/>
      <c r="G41" s="44"/>
      <c r="H41" s="2"/>
      <c r="I41" s="43"/>
      <c r="J41" s="44"/>
      <c r="K41" s="25"/>
      <c r="L41" s="44"/>
      <c r="M41" s="44"/>
      <c r="P41" s="45"/>
      <c r="Q41" s="25"/>
      <c r="R41" s="44"/>
      <c r="S41" s="44"/>
      <c r="U41" s="44"/>
      <c r="V41" s="44"/>
      <c r="W41" s="4"/>
      <c r="Y41" s="25"/>
      <c r="Z41" s="43"/>
      <c r="AA41" s="43"/>
      <c r="AB41" s="2"/>
      <c r="AC41" s="43"/>
      <c r="AD41" s="43"/>
      <c r="AE41" s="25"/>
      <c r="AF41" s="44"/>
      <c r="AG41" s="44"/>
      <c r="AJ41" s="45"/>
      <c r="AK41" s="25"/>
      <c r="AM41" s="44"/>
      <c r="AO41" s="44"/>
      <c r="AP41" s="44"/>
      <c r="AQ41" s="4"/>
      <c r="AS41" s="25"/>
      <c r="AT41" s="43"/>
      <c r="AU41" s="43"/>
      <c r="AV41" s="2"/>
      <c r="AW41" s="44"/>
      <c r="AX41" s="44"/>
      <c r="AY41" s="25"/>
      <c r="AZ41" s="44"/>
      <c r="BA41" s="44"/>
      <c r="BD41" s="45"/>
      <c r="BE41" s="25"/>
      <c r="BF41" s="44"/>
      <c r="BG41" s="44"/>
      <c r="BI41" s="44"/>
      <c r="BJ41" s="44"/>
      <c r="BK41" s="4"/>
      <c r="BM41" s="25"/>
      <c r="BN41" s="43"/>
      <c r="BO41" s="43"/>
      <c r="BP41" s="2"/>
      <c r="BQ41" s="43"/>
      <c r="BR41" s="43"/>
      <c r="BS41" s="21"/>
      <c r="BT41" s="44"/>
      <c r="BU41" s="44"/>
      <c r="BX41" s="45"/>
      <c r="BY41" s="25"/>
      <c r="BZ41" s="44"/>
      <c r="CA41" s="44"/>
      <c r="CC41" s="44"/>
      <c r="CD41" s="44"/>
      <c r="CE41" s="25"/>
      <c r="CG41" s="25"/>
      <c r="CH41" s="43"/>
      <c r="CI41" s="43"/>
      <c r="CJ41" s="2"/>
      <c r="CK41" s="43"/>
      <c r="CL41" s="43"/>
      <c r="CM41" s="25"/>
      <c r="CN41" s="44"/>
      <c r="CO41" s="44"/>
      <c r="CR41" s="45"/>
      <c r="CS41" s="25"/>
      <c r="CT41" s="44"/>
      <c r="CU41" s="44"/>
      <c r="CW41" s="44"/>
      <c r="CX41" s="44"/>
      <c r="CY41" s="4"/>
      <c r="DA41" s="25"/>
      <c r="DB41" s="43"/>
      <c r="DC41" s="43"/>
      <c r="DD41" s="2"/>
      <c r="DE41" s="43"/>
      <c r="DF41" s="43"/>
      <c r="DG41" s="25"/>
      <c r="DH41" s="44"/>
      <c r="DI41" s="44"/>
      <c r="DL41" s="45"/>
      <c r="DM41" s="25"/>
      <c r="DN41" s="44"/>
      <c r="DO41" s="44"/>
      <c r="DQ41" s="44"/>
      <c r="DR41" s="44"/>
      <c r="DS41" s="4"/>
      <c r="DU41" s="25"/>
      <c r="DV41" s="43"/>
      <c r="DW41" s="43"/>
      <c r="DX41" s="2"/>
      <c r="DY41" s="43"/>
      <c r="DZ41" s="43"/>
      <c r="EA41" s="25"/>
      <c r="EC41" s="46"/>
      <c r="EF41" s="45"/>
      <c r="EG41" s="25"/>
      <c r="EH41" s="44"/>
      <c r="EI41" s="44"/>
      <c r="EK41" s="44"/>
      <c r="EL41" s="44"/>
      <c r="EM41" s="4"/>
      <c r="EO41" s="25"/>
      <c r="EP41" s="43"/>
      <c r="EQ41" s="43"/>
      <c r="ER41" s="2"/>
      <c r="ES41" s="43"/>
      <c r="ET41" s="43"/>
      <c r="EU41" s="25"/>
      <c r="EV41" s="44"/>
      <c r="EW41" s="44"/>
      <c r="EZ41" s="45"/>
      <c r="FA41" s="25"/>
      <c r="FB41" s="44"/>
      <c r="FC41" s="44"/>
      <c r="FE41" s="44"/>
      <c r="FF41" s="44"/>
      <c r="FG41" s="4"/>
      <c r="FI41" s="25"/>
      <c r="FJ41" s="43"/>
      <c r="FK41" s="43"/>
      <c r="FL41" s="2"/>
      <c r="FM41" s="43"/>
      <c r="FN41" s="43"/>
      <c r="FO41" s="25"/>
      <c r="FP41" s="44"/>
      <c r="FQ41" s="44"/>
      <c r="FT41" s="45"/>
      <c r="FU41" s="25"/>
      <c r="FV41" s="44"/>
      <c r="FW41" s="44"/>
      <c r="FY41" s="44"/>
      <c r="FZ41" s="44"/>
      <c r="GA41" s="15"/>
      <c r="GB41" s="49"/>
      <c r="GC41" s="49"/>
      <c r="GD41" s="50"/>
      <c r="GE41" s="2"/>
      <c r="GF41" s="51"/>
      <c r="GG41" s="50"/>
      <c r="GH41" s="2"/>
      <c r="GI41" s="52"/>
      <c r="GJ41" s="2"/>
      <c r="GK41" s="2"/>
      <c r="GL41" s="2"/>
      <c r="GM41" s="2"/>
      <c r="GN41" s="53"/>
      <c r="GO41" s="2"/>
      <c r="GP41" s="2"/>
      <c r="GQ41" s="2"/>
      <c r="GR41" s="2"/>
      <c r="GS41" s="2"/>
      <c r="GT41" s="2"/>
      <c r="GU41" s="15"/>
      <c r="GV41" s="49"/>
      <c r="GW41" s="49"/>
      <c r="GX41" s="50"/>
      <c r="GY41" s="2"/>
      <c r="GZ41" s="51"/>
      <c r="HA41" s="50"/>
      <c r="HB41" s="2"/>
      <c r="HC41" s="52"/>
      <c r="HD41" s="2"/>
      <c r="HE41" s="2"/>
      <c r="HF41" s="2"/>
      <c r="HG41" s="2"/>
      <c r="HH41" s="53"/>
      <c r="HI41" s="2"/>
      <c r="HJ41" s="2"/>
      <c r="HK41" s="2"/>
      <c r="HL41" s="2"/>
      <c r="HM41" s="2"/>
      <c r="HN41" s="2"/>
      <c r="HO41" s="15"/>
      <c r="HP41" s="49"/>
      <c r="HQ41" s="49"/>
      <c r="HR41" s="50"/>
      <c r="HS41" s="2"/>
      <c r="HT41" s="51"/>
      <c r="HU41" s="50"/>
      <c r="HV41" s="2"/>
      <c r="HW41" s="52"/>
      <c r="HX41" s="2"/>
      <c r="HY41" s="2"/>
      <c r="HZ41" s="2"/>
      <c r="IA41" s="2"/>
      <c r="IB41" s="53"/>
      <c r="IC41" s="2"/>
      <c r="ID41" s="2"/>
      <c r="IE41" s="2"/>
      <c r="IF41" s="2"/>
      <c r="IG41" s="2"/>
      <c r="IH41" s="2"/>
      <c r="II41" s="15"/>
      <c r="IJ41" s="49"/>
      <c r="IK41" s="49"/>
      <c r="IL41" s="50"/>
      <c r="IM41" s="2"/>
      <c r="IN41" s="51"/>
      <c r="IO41" s="50"/>
      <c r="IP41" s="2"/>
      <c r="IQ41" s="52"/>
      <c r="IR41" s="2"/>
      <c r="IS41" s="2"/>
      <c r="IT41" s="2"/>
      <c r="IU41" s="2"/>
      <c r="IV41" s="53"/>
      <c r="IW41" s="2"/>
      <c r="IX41" s="2"/>
      <c r="IY41" s="2"/>
      <c r="IZ41" s="2"/>
      <c r="JA41" s="2"/>
      <c r="JB41" s="2"/>
    </row>
    <row r="42" spans="1:262" s="3" customFormat="1" ht="13.5" customHeight="1" x14ac:dyDescent="0.25">
      <c r="A42" s="42"/>
      <c r="B42" s="2"/>
      <c r="C42" s="4"/>
      <c r="E42" s="25"/>
      <c r="F42" s="43"/>
      <c r="G42" s="44"/>
      <c r="H42" s="2"/>
      <c r="I42" s="43"/>
      <c r="J42" s="44"/>
      <c r="K42" s="25"/>
      <c r="L42" s="44"/>
      <c r="M42" s="44"/>
      <c r="P42" s="45"/>
      <c r="Q42" s="25"/>
      <c r="R42" s="44"/>
      <c r="S42" s="44"/>
      <c r="U42" s="44"/>
      <c r="V42" s="44"/>
      <c r="W42" s="4"/>
      <c r="Y42" s="25"/>
      <c r="Z42" s="43"/>
      <c r="AA42" s="43"/>
      <c r="AB42" s="2"/>
      <c r="AC42" s="43"/>
      <c r="AD42" s="43"/>
      <c r="AE42" s="25"/>
      <c r="AF42" s="44"/>
      <c r="AG42" s="44"/>
      <c r="AJ42" s="45"/>
      <c r="AK42" s="25"/>
      <c r="AM42" s="44"/>
      <c r="AO42" s="44"/>
      <c r="AP42" s="44"/>
      <c r="AQ42" s="4"/>
      <c r="AS42" s="25"/>
      <c r="AT42" s="43"/>
      <c r="AU42" s="43"/>
      <c r="AV42" s="2"/>
      <c r="AW42" s="44"/>
      <c r="AX42" s="44"/>
      <c r="AY42" s="25"/>
      <c r="AZ42" s="44"/>
      <c r="BA42" s="44"/>
      <c r="BD42" s="45"/>
      <c r="BE42" s="25"/>
      <c r="BF42" s="44"/>
      <c r="BG42" s="44"/>
      <c r="BI42" s="44"/>
      <c r="BJ42" s="44"/>
      <c r="BK42" s="4"/>
      <c r="BM42" s="25"/>
      <c r="BN42" s="43"/>
      <c r="BO42" s="43"/>
      <c r="BP42" s="2"/>
      <c r="BQ42" s="43"/>
      <c r="BR42" s="43"/>
      <c r="BS42" s="21"/>
      <c r="BT42" s="44"/>
      <c r="BU42" s="44"/>
      <c r="BX42" s="45"/>
      <c r="BY42" s="25"/>
      <c r="BZ42" s="44"/>
      <c r="CA42" s="44"/>
      <c r="CC42" s="44"/>
      <c r="CD42" s="44"/>
      <c r="CE42" s="25"/>
      <c r="CG42" s="25"/>
      <c r="CH42" s="43"/>
      <c r="CI42" s="43"/>
      <c r="CJ42" s="2"/>
      <c r="CK42" s="43"/>
      <c r="CL42" s="43"/>
      <c r="CM42" s="25"/>
      <c r="CN42" s="44"/>
      <c r="CO42" s="44"/>
      <c r="CR42" s="45"/>
      <c r="CS42" s="25"/>
      <c r="CT42" s="44"/>
      <c r="CU42" s="44"/>
      <c r="CW42" s="44"/>
      <c r="CX42" s="44"/>
      <c r="CY42" s="4"/>
      <c r="DA42" s="25"/>
      <c r="DB42" s="43"/>
      <c r="DC42" s="43"/>
      <c r="DD42" s="2"/>
      <c r="DE42" s="43"/>
      <c r="DF42" s="43"/>
      <c r="DG42" s="25"/>
      <c r="DH42" s="44"/>
      <c r="DI42" s="44"/>
      <c r="DL42" s="45"/>
      <c r="DM42" s="25"/>
      <c r="DN42" s="44"/>
      <c r="DO42" s="44"/>
      <c r="DQ42" s="44"/>
      <c r="DR42" s="44"/>
      <c r="DS42" s="4"/>
      <c r="DU42" s="25"/>
      <c r="DV42" s="43"/>
      <c r="DW42" s="43"/>
      <c r="DX42" s="2"/>
      <c r="DY42" s="43"/>
      <c r="DZ42" s="43"/>
      <c r="EA42" s="25"/>
      <c r="EC42" s="46"/>
      <c r="EF42" s="45"/>
      <c r="EG42" s="25"/>
      <c r="EH42" s="44"/>
      <c r="EI42" s="44"/>
      <c r="EK42" s="44"/>
      <c r="EL42" s="44"/>
      <c r="EM42" s="4"/>
      <c r="EO42" s="25"/>
      <c r="EP42" s="43"/>
      <c r="EQ42" s="43"/>
      <c r="ER42" s="2"/>
      <c r="ES42" s="43"/>
      <c r="ET42" s="43"/>
      <c r="EU42" s="25"/>
      <c r="EV42" s="44"/>
      <c r="EW42" s="44"/>
      <c r="EZ42" s="45"/>
      <c r="FA42" s="25"/>
      <c r="FB42" s="44"/>
      <c r="FC42" s="44"/>
      <c r="FE42" s="44"/>
      <c r="FF42" s="44"/>
      <c r="FG42" s="4"/>
      <c r="FI42" s="25"/>
      <c r="FJ42" s="43"/>
      <c r="FK42" s="43"/>
      <c r="FL42" s="2"/>
      <c r="FM42" s="43"/>
      <c r="FN42" s="43"/>
      <c r="FO42" s="25"/>
      <c r="FP42" s="44"/>
      <c r="FQ42" s="44"/>
      <c r="FT42" s="45"/>
      <c r="FU42" s="25"/>
      <c r="FV42" s="44"/>
      <c r="FW42" s="44"/>
      <c r="FY42" s="44"/>
      <c r="FZ42" s="44"/>
      <c r="GA42" s="15"/>
      <c r="GB42" s="49"/>
      <c r="GC42" s="49"/>
      <c r="GD42" s="50"/>
      <c r="GE42" s="2"/>
      <c r="GF42" s="51"/>
      <c r="GG42" s="50"/>
      <c r="GH42" s="2"/>
      <c r="GI42" s="52"/>
      <c r="GJ42" s="2"/>
      <c r="GK42" s="2"/>
      <c r="GL42" s="2"/>
      <c r="GM42" s="2"/>
      <c r="GN42" s="53"/>
      <c r="GO42" s="2"/>
      <c r="GP42" s="2"/>
      <c r="GQ42" s="2"/>
      <c r="GR42" s="2"/>
      <c r="GS42" s="2"/>
      <c r="GT42" s="2"/>
      <c r="GU42" s="15"/>
      <c r="GV42" s="49"/>
      <c r="GW42" s="49"/>
      <c r="GX42" s="50"/>
      <c r="GY42" s="2"/>
      <c r="GZ42" s="51"/>
      <c r="HA42" s="50"/>
      <c r="HB42" s="2"/>
      <c r="HC42" s="52"/>
      <c r="HD42" s="2"/>
      <c r="HE42" s="2"/>
      <c r="HF42" s="2"/>
      <c r="HG42" s="2"/>
      <c r="HH42" s="53"/>
      <c r="HI42" s="2"/>
      <c r="HJ42" s="2"/>
      <c r="HK42" s="2"/>
      <c r="HL42" s="2"/>
      <c r="HM42" s="2"/>
      <c r="HN42" s="2"/>
      <c r="HO42" s="15"/>
      <c r="HP42" s="49"/>
      <c r="HQ42" s="49"/>
      <c r="HR42" s="50"/>
      <c r="HS42" s="2"/>
      <c r="HT42" s="51"/>
      <c r="HU42" s="50"/>
      <c r="HV42" s="2"/>
      <c r="HW42" s="52"/>
      <c r="HX42" s="2"/>
      <c r="HY42" s="2"/>
      <c r="HZ42" s="2"/>
      <c r="IA42" s="2"/>
      <c r="IB42" s="53"/>
      <c r="IC42" s="2"/>
      <c r="ID42" s="2"/>
      <c r="IE42" s="2"/>
      <c r="IF42" s="2"/>
      <c r="IG42" s="2"/>
      <c r="IH42" s="2"/>
      <c r="II42" s="15"/>
      <c r="IJ42" s="49"/>
      <c r="IK42" s="49"/>
      <c r="IL42" s="50"/>
      <c r="IM42" s="2"/>
      <c r="IN42" s="51"/>
      <c r="IO42" s="50"/>
      <c r="IP42" s="2"/>
      <c r="IQ42" s="52"/>
      <c r="IR42" s="2"/>
      <c r="IS42" s="2"/>
      <c r="IT42" s="2"/>
      <c r="IU42" s="2"/>
      <c r="IV42" s="53"/>
      <c r="IW42" s="2"/>
      <c r="IX42" s="2"/>
      <c r="IY42" s="2"/>
      <c r="IZ42" s="2"/>
      <c r="JA42" s="2"/>
      <c r="JB42" s="2"/>
    </row>
    <row r="43" spans="1:262" s="3" customFormat="1" ht="13.5" customHeight="1" x14ac:dyDescent="0.25">
      <c r="A43" s="42"/>
      <c r="B43" s="2"/>
      <c r="C43" s="4"/>
      <c r="E43" s="25"/>
      <c r="F43" s="43"/>
      <c r="G43" s="44"/>
      <c r="H43" s="2"/>
      <c r="I43" s="43"/>
      <c r="J43" s="44"/>
      <c r="K43" s="25"/>
      <c r="L43" s="44"/>
      <c r="M43" s="44"/>
      <c r="P43" s="45"/>
      <c r="Q43" s="25"/>
      <c r="R43" s="44"/>
      <c r="S43" s="44"/>
      <c r="U43" s="44"/>
      <c r="V43" s="44"/>
      <c r="W43" s="4"/>
      <c r="Y43" s="25"/>
      <c r="Z43" s="43"/>
      <c r="AA43" s="43"/>
      <c r="AB43" s="2"/>
      <c r="AC43" s="43"/>
      <c r="AD43" s="43"/>
      <c r="AE43" s="25"/>
      <c r="AF43" s="44"/>
      <c r="AG43" s="44"/>
      <c r="AJ43" s="45"/>
      <c r="AK43" s="25"/>
      <c r="AM43" s="44"/>
      <c r="AO43" s="44"/>
      <c r="AP43" s="44"/>
      <c r="AQ43" s="4"/>
      <c r="AS43" s="25"/>
      <c r="AT43" s="43"/>
      <c r="AU43" s="43"/>
      <c r="AV43" s="2"/>
      <c r="AW43" s="44"/>
      <c r="AX43" s="44"/>
      <c r="AY43" s="25"/>
      <c r="AZ43" s="44"/>
      <c r="BA43" s="44"/>
      <c r="BD43" s="45"/>
      <c r="BE43" s="25"/>
      <c r="BF43" s="44"/>
      <c r="BG43" s="44"/>
      <c r="BI43" s="44"/>
      <c r="BJ43" s="44"/>
      <c r="BK43" s="4"/>
      <c r="BM43" s="25"/>
      <c r="BN43" s="43"/>
      <c r="BO43" s="43"/>
      <c r="BP43" s="2"/>
      <c r="BQ43" s="43"/>
      <c r="BR43" s="43"/>
      <c r="BS43" s="21"/>
      <c r="BT43" s="44"/>
      <c r="BU43" s="44"/>
      <c r="BX43" s="45"/>
      <c r="BY43" s="25"/>
      <c r="BZ43" s="44"/>
      <c r="CA43" s="44"/>
      <c r="CC43" s="44"/>
      <c r="CD43" s="44"/>
      <c r="CE43" s="25"/>
      <c r="CG43" s="25"/>
      <c r="CH43" s="43"/>
      <c r="CI43" s="43"/>
      <c r="CJ43" s="2"/>
      <c r="CK43" s="43"/>
      <c r="CL43" s="43"/>
      <c r="CM43" s="25"/>
      <c r="CN43" s="44"/>
      <c r="CO43" s="44"/>
      <c r="CR43" s="45"/>
      <c r="CS43" s="25"/>
      <c r="CT43" s="44"/>
      <c r="CU43" s="44"/>
      <c r="CW43" s="44"/>
      <c r="CX43" s="44"/>
      <c r="CY43" s="4"/>
      <c r="DA43" s="25"/>
      <c r="DB43" s="43"/>
      <c r="DC43" s="43"/>
      <c r="DD43" s="2"/>
      <c r="DE43" s="43"/>
      <c r="DF43" s="43"/>
      <c r="DG43" s="25"/>
      <c r="DH43" s="44"/>
      <c r="DI43" s="44"/>
      <c r="DL43" s="45"/>
      <c r="DM43" s="25"/>
      <c r="DN43" s="44"/>
      <c r="DO43" s="44"/>
      <c r="DQ43" s="44"/>
      <c r="DR43" s="44"/>
      <c r="DS43" s="4"/>
      <c r="DU43" s="25"/>
      <c r="DV43" s="43"/>
      <c r="DW43" s="43"/>
      <c r="DX43" s="2"/>
      <c r="DY43" s="43"/>
      <c r="DZ43" s="43"/>
      <c r="EA43" s="25"/>
      <c r="EC43" s="46"/>
      <c r="EF43" s="45"/>
      <c r="EG43" s="25"/>
      <c r="EH43" s="44"/>
      <c r="EI43" s="44"/>
      <c r="EK43" s="44"/>
      <c r="EL43" s="44"/>
      <c r="EM43" s="4"/>
      <c r="EO43" s="25"/>
      <c r="EP43" s="43"/>
      <c r="EQ43" s="43"/>
      <c r="ER43" s="2"/>
      <c r="ES43" s="43"/>
      <c r="ET43" s="43"/>
      <c r="EU43" s="25"/>
      <c r="EV43" s="44"/>
      <c r="EW43" s="44"/>
      <c r="EZ43" s="45"/>
      <c r="FA43" s="25"/>
      <c r="FB43" s="44"/>
      <c r="FC43" s="44"/>
      <c r="FE43" s="44"/>
      <c r="FF43" s="44"/>
      <c r="FG43" s="4"/>
      <c r="FI43" s="25"/>
      <c r="FJ43" s="43"/>
      <c r="FK43" s="43"/>
      <c r="FL43" s="2"/>
      <c r="FM43" s="43"/>
      <c r="FN43" s="43"/>
      <c r="FO43" s="25"/>
      <c r="FP43" s="44"/>
      <c r="FQ43" s="44"/>
      <c r="FT43" s="45"/>
      <c r="FU43" s="25"/>
      <c r="FV43" s="44"/>
      <c r="FW43" s="44"/>
      <c r="FY43" s="44"/>
      <c r="FZ43" s="44"/>
      <c r="GA43" s="15"/>
      <c r="GB43" s="49"/>
      <c r="GC43" s="49"/>
      <c r="GD43" s="50"/>
      <c r="GE43" s="2"/>
      <c r="GF43" s="51"/>
      <c r="GG43" s="50"/>
      <c r="GH43" s="2"/>
      <c r="GI43" s="52"/>
      <c r="GJ43" s="2"/>
      <c r="GK43" s="2"/>
      <c r="GL43" s="2"/>
      <c r="GM43" s="2"/>
      <c r="GN43" s="53"/>
      <c r="GO43" s="2"/>
      <c r="GP43" s="2"/>
      <c r="GQ43" s="2"/>
      <c r="GR43" s="2"/>
      <c r="GS43" s="2"/>
      <c r="GT43" s="2"/>
      <c r="GU43" s="15"/>
      <c r="GV43" s="49"/>
      <c r="GW43" s="49"/>
      <c r="GX43" s="50"/>
      <c r="GY43" s="2"/>
      <c r="GZ43" s="51"/>
      <c r="HA43" s="50"/>
      <c r="HB43" s="2"/>
      <c r="HC43" s="52"/>
      <c r="HD43" s="2"/>
      <c r="HE43" s="2"/>
      <c r="HF43" s="2"/>
      <c r="HG43" s="2"/>
      <c r="HH43" s="53"/>
      <c r="HI43" s="2"/>
      <c r="HJ43" s="2"/>
      <c r="HK43" s="2"/>
      <c r="HL43" s="2"/>
      <c r="HM43" s="2"/>
      <c r="HN43" s="2"/>
      <c r="HO43" s="15"/>
      <c r="HP43" s="49"/>
      <c r="HQ43" s="49"/>
      <c r="HR43" s="50"/>
      <c r="HS43" s="2"/>
      <c r="HT43" s="51"/>
      <c r="HU43" s="50"/>
      <c r="HV43" s="2"/>
      <c r="HW43" s="52"/>
      <c r="HX43" s="2"/>
      <c r="HY43" s="2"/>
      <c r="HZ43" s="2"/>
      <c r="IA43" s="2"/>
      <c r="IB43" s="53"/>
      <c r="IC43" s="2"/>
      <c r="ID43" s="2"/>
      <c r="IE43" s="2"/>
      <c r="IF43" s="2"/>
      <c r="IG43" s="2"/>
      <c r="IH43" s="2"/>
      <c r="II43" s="15"/>
      <c r="IJ43" s="49"/>
      <c r="IK43" s="49"/>
      <c r="IL43" s="50"/>
      <c r="IM43" s="2"/>
      <c r="IN43" s="51"/>
      <c r="IO43" s="50"/>
      <c r="IP43" s="2"/>
      <c r="IQ43" s="52"/>
      <c r="IR43" s="2"/>
      <c r="IS43" s="2"/>
      <c r="IT43" s="2"/>
      <c r="IU43" s="2"/>
      <c r="IV43" s="53"/>
      <c r="IW43" s="2"/>
      <c r="IX43" s="2"/>
      <c r="IY43" s="2"/>
      <c r="IZ43" s="2"/>
      <c r="JA43" s="2"/>
      <c r="JB43" s="2"/>
    </row>
    <row r="44" spans="1:262" s="3" customFormat="1" ht="13.5" customHeight="1" x14ac:dyDescent="0.25">
      <c r="A44" s="42"/>
      <c r="B44" s="2"/>
      <c r="C44" s="4"/>
      <c r="E44" s="25"/>
      <c r="F44" s="43"/>
      <c r="G44" s="44"/>
      <c r="H44" s="2"/>
      <c r="I44" s="43"/>
      <c r="J44" s="44"/>
      <c r="K44" s="25"/>
      <c r="L44" s="44"/>
      <c r="M44" s="44"/>
      <c r="P44" s="45"/>
      <c r="Q44" s="25"/>
      <c r="R44" s="44"/>
      <c r="S44" s="44"/>
      <c r="U44" s="44"/>
      <c r="V44" s="44"/>
      <c r="W44" s="4"/>
      <c r="Y44" s="25"/>
      <c r="Z44" s="43"/>
      <c r="AA44" s="43"/>
      <c r="AB44" s="2"/>
      <c r="AC44" s="43"/>
      <c r="AD44" s="43"/>
      <c r="AE44" s="25"/>
      <c r="AF44" s="44"/>
      <c r="AG44" s="44"/>
      <c r="AJ44" s="45"/>
      <c r="AK44" s="25"/>
      <c r="AM44" s="44"/>
      <c r="AO44" s="44"/>
      <c r="AP44" s="44"/>
      <c r="AQ44" s="4"/>
      <c r="AS44" s="25"/>
      <c r="AT44" s="43"/>
      <c r="AU44" s="43"/>
      <c r="AV44" s="2"/>
      <c r="AW44" s="44"/>
      <c r="AX44" s="44"/>
      <c r="AY44" s="25"/>
      <c r="AZ44" s="44"/>
      <c r="BA44" s="44"/>
      <c r="BD44" s="45"/>
      <c r="BE44" s="25"/>
      <c r="BF44" s="44"/>
      <c r="BG44" s="44"/>
      <c r="BI44" s="44"/>
      <c r="BJ44" s="44"/>
      <c r="BK44" s="4"/>
      <c r="BM44" s="25"/>
      <c r="BN44" s="43"/>
      <c r="BO44" s="43"/>
      <c r="BP44" s="2"/>
      <c r="BQ44" s="43"/>
      <c r="BR44" s="43"/>
      <c r="BS44" s="21"/>
      <c r="BT44" s="44"/>
      <c r="BU44" s="44"/>
      <c r="BX44" s="45"/>
      <c r="BY44" s="25"/>
      <c r="BZ44" s="44"/>
      <c r="CA44" s="44"/>
      <c r="CC44" s="44"/>
      <c r="CD44" s="44"/>
      <c r="CE44" s="25"/>
      <c r="CG44" s="25"/>
      <c r="CH44" s="43"/>
      <c r="CI44" s="43"/>
      <c r="CJ44" s="2"/>
      <c r="CK44" s="43"/>
      <c r="CL44" s="43"/>
      <c r="CM44" s="25"/>
      <c r="CN44" s="44"/>
      <c r="CO44" s="44"/>
      <c r="CR44" s="45"/>
      <c r="CS44" s="25"/>
      <c r="CT44" s="44"/>
      <c r="CU44" s="44"/>
      <c r="CW44" s="44"/>
      <c r="CX44" s="44"/>
      <c r="CY44" s="4"/>
      <c r="DA44" s="25"/>
      <c r="DB44" s="43"/>
      <c r="DC44" s="43"/>
      <c r="DD44" s="2"/>
      <c r="DE44" s="43"/>
      <c r="DF44" s="43"/>
      <c r="DG44" s="25"/>
      <c r="DH44" s="44"/>
      <c r="DI44" s="44"/>
      <c r="DL44" s="45"/>
      <c r="DM44" s="25"/>
      <c r="DN44" s="44"/>
      <c r="DO44" s="44"/>
      <c r="DQ44" s="44"/>
      <c r="DR44" s="44"/>
      <c r="DS44" s="4"/>
      <c r="DU44" s="25"/>
      <c r="DV44" s="43"/>
      <c r="DW44" s="43"/>
      <c r="DX44" s="2"/>
      <c r="DY44" s="43"/>
      <c r="DZ44" s="43"/>
      <c r="EA44" s="25"/>
      <c r="EC44" s="46"/>
      <c r="EF44" s="45"/>
      <c r="EG44" s="25"/>
      <c r="EH44" s="44"/>
      <c r="EI44" s="44"/>
      <c r="EK44" s="44"/>
      <c r="EL44" s="44"/>
      <c r="EM44" s="4"/>
      <c r="EO44" s="25"/>
      <c r="EP44" s="43"/>
      <c r="EQ44" s="43"/>
      <c r="ER44" s="2"/>
      <c r="ES44" s="43"/>
      <c r="ET44" s="43"/>
      <c r="EU44" s="25"/>
      <c r="EV44" s="44"/>
      <c r="EW44" s="44"/>
      <c r="EZ44" s="45"/>
      <c r="FA44" s="25"/>
      <c r="FB44" s="44"/>
      <c r="FC44" s="44"/>
      <c r="FE44" s="44"/>
      <c r="FF44" s="44"/>
      <c r="FG44" s="4"/>
      <c r="FI44" s="25"/>
      <c r="FJ44" s="43"/>
      <c r="FK44" s="43"/>
      <c r="FL44" s="2"/>
      <c r="FM44" s="43"/>
      <c r="FN44" s="43"/>
      <c r="FO44" s="25"/>
      <c r="FP44" s="44"/>
      <c r="FQ44" s="44"/>
      <c r="FT44" s="45"/>
      <c r="FU44" s="25"/>
      <c r="FV44" s="44"/>
      <c r="FW44" s="44"/>
      <c r="FY44" s="44"/>
      <c r="FZ44" s="44"/>
      <c r="GA44" s="15"/>
      <c r="GB44" s="49"/>
      <c r="GC44" s="49"/>
      <c r="GD44" s="50"/>
      <c r="GE44" s="2"/>
      <c r="GF44" s="51"/>
      <c r="GG44" s="50"/>
      <c r="GH44" s="2"/>
      <c r="GI44" s="52"/>
      <c r="GJ44" s="2"/>
      <c r="GK44" s="2"/>
      <c r="GL44" s="2"/>
      <c r="GM44" s="2"/>
      <c r="GN44" s="53"/>
      <c r="GO44" s="2"/>
      <c r="GP44" s="2"/>
      <c r="GQ44" s="2"/>
      <c r="GR44" s="2"/>
      <c r="GS44" s="2"/>
      <c r="GT44" s="2"/>
      <c r="GU44" s="15"/>
      <c r="GV44" s="49"/>
      <c r="GW44" s="49"/>
      <c r="GX44" s="50"/>
      <c r="GY44" s="2"/>
      <c r="GZ44" s="51"/>
      <c r="HA44" s="50"/>
      <c r="HB44" s="2"/>
      <c r="HC44" s="52"/>
      <c r="HD44" s="2"/>
      <c r="HE44" s="2"/>
      <c r="HF44" s="2"/>
      <c r="HG44" s="2"/>
      <c r="HH44" s="53"/>
      <c r="HI44" s="2"/>
      <c r="HJ44" s="2"/>
      <c r="HK44" s="2"/>
      <c r="HL44" s="2"/>
      <c r="HM44" s="2"/>
      <c r="HN44" s="2"/>
      <c r="HO44" s="15"/>
      <c r="HP44" s="49"/>
      <c r="HQ44" s="49"/>
      <c r="HR44" s="50"/>
      <c r="HS44" s="2"/>
      <c r="HT44" s="51"/>
      <c r="HU44" s="50"/>
      <c r="HV44" s="2"/>
      <c r="HW44" s="52"/>
      <c r="HX44" s="2"/>
      <c r="HY44" s="2"/>
      <c r="HZ44" s="2"/>
      <c r="IA44" s="2"/>
      <c r="IB44" s="53"/>
      <c r="IC44" s="2"/>
      <c r="ID44" s="2"/>
      <c r="IE44" s="2"/>
      <c r="IF44" s="2"/>
      <c r="IG44" s="2"/>
      <c r="IH44" s="2"/>
      <c r="II44" s="15"/>
      <c r="IJ44" s="49"/>
      <c r="IK44" s="49"/>
      <c r="IL44" s="50"/>
      <c r="IM44" s="2"/>
      <c r="IN44" s="51"/>
      <c r="IO44" s="50"/>
      <c r="IP44" s="2"/>
      <c r="IQ44" s="52"/>
      <c r="IR44" s="2"/>
      <c r="IS44" s="2"/>
      <c r="IT44" s="2"/>
      <c r="IU44" s="2"/>
      <c r="IV44" s="53"/>
      <c r="IW44" s="2"/>
      <c r="IX44" s="2"/>
      <c r="IY44" s="2"/>
      <c r="IZ44" s="2"/>
      <c r="JA44" s="2"/>
      <c r="JB44" s="2"/>
    </row>
    <row r="45" spans="1:262" s="3" customFormat="1" ht="13.5" customHeight="1" x14ac:dyDescent="0.25">
      <c r="A45" s="42"/>
      <c r="B45" s="2"/>
      <c r="C45" s="4"/>
      <c r="E45" s="25"/>
      <c r="F45" s="43"/>
      <c r="G45" s="44"/>
      <c r="H45" s="2"/>
      <c r="I45" s="43"/>
      <c r="J45" s="44"/>
      <c r="K45" s="25"/>
      <c r="L45" s="44"/>
      <c r="M45" s="44"/>
      <c r="P45" s="45"/>
      <c r="Q45" s="25"/>
      <c r="R45" s="44"/>
      <c r="S45" s="44"/>
      <c r="U45" s="44"/>
      <c r="V45" s="44"/>
      <c r="W45" s="4"/>
      <c r="Y45" s="25"/>
      <c r="Z45" s="43"/>
      <c r="AA45" s="43"/>
      <c r="AB45" s="2"/>
      <c r="AC45" s="43"/>
      <c r="AD45" s="43"/>
      <c r="AE45" s="25"/>
      <c r="AF45" s="44"/>
      <c r="AG45" s="44"/>
      <c r="AJ45" s="45"/>
      <c r="AK45" s="25"/>
      <c r="AM45" s="44"/>
      <c r="AO45" s="44"/>
      <c r="AP45" s="44"/>
      <c r="AQ45" s="4"/>
      <c r="AS45" s="25"/>
      <c r="AT45" s="43"/>
      <c r="AU45" s="43"/>
      <c r="AV45" s="2"/>
      <c r="AW45" s="44"/>
      <c r="AX45" s="44"/>
      <c r="AY45" s="25"/>
      <c r="AZ45" s="44"/>
      <c r="BA45" s="44"/>
      <c r="BD45" s="45"/>
      <c r="BE45" s="25"/>
      <c r="BF45" s="44"/>
      <c r="BG45" s="44"/>
      <c r="BI45" s="44"/>
      <c r="BJ45" s="44"/>
      <c r="BK45" s="4"/>
      <c r="BM45" s="25"/>
      <c r="BN45" s="43"/>
      <c r="BO45" s="43"/>
      <c r="BP45" s="2"/>
      <c r="BQ45" s="43"/>
      <c r="BR45" s="43"/>
      <c r="BS45" s="21"/>
      <c r="BT45" s="44"/>
      <c r="BU45" s="44"/>
      <c r="BX45" s="45"/>
      <c r="BY45" s="25"/>
      <c r="BZ45" s="44"/>
      <c r="CA45" s="44"/>
      <c r="CC45" s="44"/>
      <c r="CD45" s="44"/>
      <c r="CE45" s="25"/>
      <c r="CG45" s="25"/>
      <c r="CH45" s="43"/>
      <c r="CI45" s="43"/>
      <c r="CJ45" s="2"/>
      <c r="CK45" s="43"/>
      <c r="CL45" s="43"/>
      <c r="CM45" s="25"/>
      <c r="CN45" s="44"/>
      <c r="CO45" s="44"/>
      <c r="CR45" s="45"/>
      <c r="CS45" s="25"/>
      <c r="CT45" s="44"/>
      <c r="CU45" s="44"/>
      <c r="CW45" s="44"/>
      <c r="CX45" s="44"/>
      <c r="CY45" s="4"/>
      <c r="DA45" s="25"/>
      <c r="DB45" s="43"/>
      <c r="DC45" s="43"/>
      <c r="DD45" s="2"/>
      <c r="DE45" s="43"/>
      <c r="DF45" s="43"/>
      <c r="DG45" s="25"/>
      <c r="DH45" s="44"/>
      <c r="DI45" s="44"/>
      <c r="DL45" s="45"/>
      <c r="DM45" s="25"/>
      <c r="DN45" s="44"/>
      <c r="DO45" s="44"/>
      <c r="DQ45" s="44"/>
      <c r="DR45" s="44"/>
      <c r="DS45" s="4"/>
      <c r="DU45" s="25"/>
      <c r="DV45" s="43"/>
      <c r="DW45" s="43"/>
      <c r="DX45" s="2"/>
      <c r="DY45" s="43"/>
      <c r="DZ45" s="43"/>
      <c r="EA45" s="25"/>
      <c r="EC45" s="46"/>
      <c r="EF45" s="45"/>
      <c r="EG45" s="25"/>
      <c r="EH45" s="44"/>
      <c r="EI45" s="44"/>
      <c r="EK45" s="44"/>
      <c r="EL45" s="44"/>
      <c r="EM45" s="4"/>
      <c r="EO45" s="25"/>
      <c r="EP45" s="43"/>
      <c r="EQ45" s="43"/>
      <c r="ER45" s="2"/>
      <c r="ES45" s="43"/>
      <c r="ET45" s="43"/>
      <c r="EU45" s="25"/>
      <c r="EV45" s="44"/>
      <c r="EW45" s="44"/>
      <c r="EZ45" s="45"/>
      <c r="FA45" s="25"/>
      <c r="FB45" s="44"/>
      <c r="FC45" s="44"/>
      <c r="FE45" s="44"/>
      <c r="FF45" s="44"/>
      <c r="FG45" s="4"/>
      <c r="FI45" s="25"/>
      <c r="FJ45" s="43"/>
      <c r="FK45" s="43"/>
      <c r="FL45" s="2"/>
      <c r="FM45" s="43"/>
      <c r="FN45" s="43"/>
      <c r="FO45" s="25"/>
      <c r="FP45" s="44"/>
      <c r="FQ45" s="44"/>
      <c r="FT45" s="45"/>
      <c r="FU45" s="25"/>
      <c r="FV45" s="44"/>
      <c r="FW45" s="44"/>
      <c r="FY45" s="44"/>
      <c r="FZ45" s="44"/>
      <c r="GA45" s="15"/>
      <c r="GB45" s="49"/>
      <c r="GC45" s="49"/>
      <c r="GD45" s="50"/>
      <c r="GE45" s="2"/>
      <c r="GF45" s="51"/>
      <c r="GG45" s="50"/>
      <c r="GH45" s="2"/>
      <c r="GI45" s="52"/>
      <c r="GJ45" s="2"/>
      <c r="GK45" s="2"/>
      <c r="GL45" s="2"/>
      <c r="GM45" s="2"/>
      <c r="GN45" s="53"/>
      <c r="GO45" s="2"/>
      <c r="GP45" s="2"/>
      <c r="GQ45" s="2"/>
      <c r="GR45" s="2"/>
      <c r="GS45" s="2"/>
      <c r="GT45" s="2"/>
      <c r="GU45" s="15"/>
      <c r="GV45" s="49"/>
      <c r="GW45" s="49"/>
      <c r="GX45" s="50"/>
      <c r="GY45" s="2"/>
      <c r="GZ45" s="51"/>
      <c r="HA45" s="50"/>
      <c r="HB45" s="2"/>
      <c r="HC45" s="52"/>
      <c r="HD45" s="2"/>
      <c r="HE45" s="2"/>
      <c r="HF45" s="2"/>
      <c r="HG45" s="2"/>
      <c r="HH45" s="53"/>
      <c r="HI45" s="2"/>
      <c r="HJ45" s="2"/>
      <c r="HK45" s="2"/>
      <c r="HL45" s="2"/>
      <c r="HM45" s="2"/>
      <c r="HN45" s="2"/>
      <c r="HO45" s="15"/>
      <c r="HP45" s="49"/>
      <c r="HQ45" s="49"/>
      <c r="HR45" s="50"/>
      <c r="HS45" s="2"/>
      <c r="HT45" s="51"/>
      <c r="HU45" s="50"/>
      <c r="HV45" s="2"/>
      <c r="HW45" s="52"/>
      <c r="HX45" s="2"/>
      <c r="HY45" s="2"/>
      <c r="HZ45" s="2"/>
      <c r="IA45" s="2"/>
      <c r="IB45" s="53"/>
      <c r="IC45" s="2"/>
      <c r="ID45" s="2"/>
      <c r="IE45" s="2"/>
      <c r="IF45" s="2"/>
      <c r="IG45" s="2"/>
      <c r="IH45" s="2"/>
      <c r="II45" s="15"/>
      <c r="IJ45" s="49"/>
      <c r="IK45" s="49"/>
      <c r="IL45" s="50"/>
      <c r="IM45" s="2"/>
      <c r="IN45" s="51"/>
      <c r="IO45" s="50"/>
      <c r="IP45" s="2"/>
      <c r="IQ45" s="52"/>
      <c r="IR45" s="2"/>
      <c r="IS45" s="2"/>
      <c r="IT45" s="2"/>
      <c r="IU45" s="2"/>
      <c r="IV45" s="53"/>
      <c r="IW45" s="2"/>
      <c r="IX45" s="2"/>
      <c r="IY45" s="2"/>
      <c r="IZ45" s="2"/>
      <c r="JA45" s="2"/>
      <c r="JB45" s="2"/>
    </row>
    <row r="46" spans="1:262" s="3" customFormat="1" ht="13.5" customHeight="1" x14ac:dyDescent="0.25">
      <c r="A46" s="42"/>
      <c r="B46" s="2"/>
      <c r="C46" s="4"/>
      <c r="E46" s="25"/>
      <c r="F46" s="43"/>
      <c r="G46" s="44"/>
      <c r="H46" s="2"/>
      <c r="I46" s="43"/>
      <c r="J46" s="44"/>
      <c r="K46" s="25"/>
      <c r="L46" s="44"/>
      <c r="M46" s="44"/>
      <c r="P46" s="45"/>
      <c r="Q46" s="25"/>
      <c r="R46" s="44"/>
      <c r="S46" s="44"/>
      <c r="U46" s="44"/>
      <c r="V46" s="44"/>
      <c r="W46" s="4"/>
      <c r="Y46" s="25"/>
      <c r="Z46" s="43"/>
      <c r="AA46" s="43"/>
      <c r="AB46" s="2"/>
      <c r="AC46" s="43"/>
      <c r="AD46" s="43"/>
      <c r="AE46" s="25"/>
      <c r="AF46" s="44"/>
      <c r="AG46" s="44"/>
      <c r="AJ46" s="45"/>
      <c r="AK46" s="25"/>
      <c r="AM46" s="44"/>
      <c r="AO46" s="44"/>
      <c r="AP46" s="44"/>
      <c r="AQ46" s="4"/>
      <c r="AS46" s="25"/>
      <c r="AT46" s="43"/>
      <c r="AU46" s="43"/>
      <c r="AV46" s="2"/>
      <c r="AW46" s="44"/>
      <c r="AX46" s="44"/>
      <c r="AY46" s="25"/>
      <c r="AZ46" s="44"/>
      <c r="BA46" s="44"/>
      <c r="BD46" s="45"/>
      <c r="BE46" s="25"/>
      <c r="BF46" s="44"/>
      <c r="BG46" s="44"/>
      <c r="BI46" s="44"/>
      <c r="BJ46" s="44"/>
      <c r="BK46" s="4"/>
      <c r="BM46" s="25"/>
      <c r="BN46" s="43"/>
      <c r="BO46" s="43"/>
      <c r="BP46" s="2"/>
      <c r="BQ46" s="43"/>
      <c r="BR46" s="43"/>
      <c r="BS46" s="21"/>
      <c r="BT46" s="44"/>
      <c r="BU46" s="44"/>
      <c r="BX46" s="45"/>
      <c r="BY46" s="25"/>
      <c r="BZ46" s="44"/>
      <c r="CA46" s="44"/>
      <c r="CC46" s="44"/>
      <c r="CD46" s="44"/>
      <c r="CE46" s="25"/>
      <c r="CG46" s="25"/>
      <c r="CH46" s="43"/>
      <c r="CI46" s="43"/>
      <c r="CJ46" s="2"/>
      <c r="CK46" s="43"/>
      <c r="CL46" s="43"/>
      <c r="CM46" s="25"/>
      <c r="CN46" s="44"/>
      <c r="CO46" s="44"/>
      <c r="CR46" s="45"/>
      <c r="CS46" s="25"/>
      <c r="CT46" s="44"/>
      <c r="CU46" s="44"/>
      <c r="CW46" s="44"/>
      <c r="CX46" s="44"/>
      <c r="CY46" s="4"/>
      <c r="DA46" s="25"/>
      <c r="DB46" s="43"/>
      <c r="DC46" s="43"/>
      <c r="DD46" s="2"/>
      <c r="DE46" s="43"/>
      <c r="DF46" s="43"/>
      <c r="DG46" s="25"/>
      <c r="DH46" s="44"/>
      <c r="DI46" s="44"/>
      <c r="DL46" s="45"/>
      <c r="DM46" s="25"/>
      <c r="DN46" s="44"/>
      <c r="DO46" s="44"/>
      <c r="DQ46" s="44"/>
      <c r="DR46" s="44"/>
      <c r="DS46" s="4"/>
      <c r="DU46" s="25"/>
      <c r="DV46" s="43"/>
      <c r="DW46" s="43"/>
      <c r="DX46" s="2"/>
      <c r="DY46" s="43"/>
      <c r="DZ46" s="43"/>
      <c r="EA46" s="25"/>
      <c r="EC46" s="46"/>
      <c r="EF46" s="45"/>
      <c r="EG46" s="25"/>
      <c r="EH46" s="44"/>
      <c r="EI46" s="44"/>
      <c r="EK46" s="44"/>
      <c r="EL46" s="44"/>
      <c r="EM46" s="4"/>
      <c r="EO46" s="25"/>
      <c r="EP46" s="43"/>
      <c r="EQ46" s="43"/>
      <c r="ER46" s="2"/>
      <c r="ES46" s="43"/>
      <c r="ET46" s="43"/>
      <c r="EU46" s="25"/>
      <c r="EV46" s="44"/>
      <c r="EW46" s="44"/>
      <c r="EZ46" s="45"/>
      <c r="FA46" s="25"/>
      <c r="FB46" s="44"/>
      <c r="FC46" s="44"/>
      <c r="FE46" s="44"/>
      <c r="FF46" s="44"/>
      <c r="FG46" s="4"/>
      <c r="FI46" s="25"/>
      <c r="FJ46" s="43"/>
      <c r="FK46" s="43"/>
      <c r="FL46" s="2"/>
      <c r="FM46" s="43"/>
      <c r="FN46" s="43"/>
      <c r="FO46" s="25"/>
      <c r="FP46" s="44"/>
      <c r="FQ46" s="44"/>
      <c r="FT46" s="45"/>
      <c r="FU46" s="25"/>
      <c r="FV46" s="44"/>
      <c r="FW46" s="44"/>
      <c r="FY46" s="44"/>
      <c r="FZ46" s="44"/>
      <c r="GA46" s="15"/>
      <c r="GB46" s="49"/>
      <c r="GC46" s="49"/>
      <c r="GD46" s="55"/>
      <c r="GE46" s="2"/>
      <c r="GF46" s="49"/>
      <c r="GG46" s="50"/>
      <c r="GH46" s="2"/>
      <c r="GI46" s="52"/>
      <c r="GJ46" s="2"/>
      <c r="GK46" s="2"/>
      <c r="GL46" s="2"/>
      <c r="GM46" s="2"/>
      <c r="GN46" s="53"/>
      <c r="GO46" s="2"/>
      <c r="GP46" s="2"/>
      <c r="GQ46" s="2"/>
      <c r="GR46" s="2"/>
      <c r="GS46" s="2"/>
      <c r="GT46" s="2"/>
      <c r="GU46" s="15"/>
      <c r="GV46" s="49"/>
      <c r="GW46" s="49"/>
      <c r="GX46" s="55"/>
      <c r="GY46" s="2"/>
      <c r="GZ46" s="49"/>
      <c r="HA46" s="50"/>
      <c r="HB46" s="2"/>
      <c r="HC46" s="52"/>
      <c r="HD46" s="2"/>
      <c r="HE46" s="2"/>
      <c r="HF46" s="2"/>
      <c r="HG46" s="2"/>
      <c r="HH46" s="53"/>
      <c r="HI46" s="2"/>
      <c r="HJ46" s="2"/>
      <c r="HK46" s="2"/>
      <c r="HL46" s="2"/>
      <c r="HM46" s="2"/>
      <c r="HN46" s="2"/>
      <c r="HO46" s="15"/>
      <c r="HP46" s="49"/>
      <c r="HQ46" s="49"/>
      <c r="HR46" s="55"/>
      <c r="HS46" s="2"/>
      <c r="HT46" s="49"/>
      <c r="HU46" s="50"/>
      <c r="HV46" s="2"/>
      <c r="HW46" s="52"/>
      <c r="HX46" s="2"/>
      <c r="HY46" s="2"/>
      <c r="HZ46" s="2"/>
      <c r="IA46" s="2"/>
      <c r="IB46" s="53"/>
      <c r="IC46" s="2"/>
      <c r="ID46" s="2"/>
      <c r="IE46" s="2"/>
      <c r="IF46" s="2"/>
      <c r="IG46" s="2"/>
      <c r="IH46" s="2"/>
      <c r="II46" s="15"/>
      <c r="IJ46" s="49"/>
      <c r="IK46" s="49"/>
      <c r="IL46" s="55"/>
      <c r="IM46" s="2"/>
      <c r="IN46" s="49"/>
      <c r="IO46" s="50"/>
      <c r="IP46" s="2"/>
      <c r="IQ46" s="52"/>
      <c r="IR46" s="2"/>
      <c r="IS46" s="2"/>
      <c r="IT46" s="2"/>
      <c r="IU46" s="2"/>
      <c r="IV46" s="53"/>
      <c r="IW46" s="2"/>
      <c r="IX46" s="2"/>
      <c r="IY46" s="2"/>
      <c r="IZ46" s="2"/>
      <c r="JA46" s="2"/>
      <c r="JB46" s="2"/>
    </row>
    <row r="47" spans="1:262" s="3" customFormat="1" ht="13.5" customHeight="1" x14ac:dyDescent="0.25">
      <c r="A47" s="42"/>
      <c r="B47" s="2"/>
      <c r="C47" s="4"/>
      <c r="E47" s="25"/>
      <c r="F47" s="43"/>
      <c r="G47" s="44"/>
      <c r="H47" s="2"/>
      <c r="I47" s="43"/>
      <c r="J47" s="44"/>
      <c r="K47" s="25"/>
      <c r="L47" s="44"/>
      <c r="M47" s="44"/>
      <c r="P47" s="45"/>
      <c r="Q47" s="25"/>
      <c r="R47" s="44"/>
      <c r="S47" s="44"/>
      <c r="U47" s="44"/>
      <c r="V47" s="44"/>
      <c r="W47" s="4"/>
      <c r="Y47" s="25"/>
      <c r="Z47" s="43"/>
      <c r="AA47" s="43"/>
      <c r="AB47" s="2"/>
      <c r="AC47" s="43"/>
      <c r="AD47" s="43"/>
      <c r="AE47" s="25"/>
      <c r="AF47" s="44"/>
      <c r="AG47" s="44"/>
      <c r="AJ47" s="45"/>
      <c r="AK47" s="25"/>
      <c r="AM47" s="44"/>
      <c r="AO47" s="44"/>
      <c r="AP47" s="44"/>
      <c r="AQ47" s="4"/>
      <c r="AS47" s="25"/>
      <c r="AT47" s="43"/>
      <c r="AU47" s="43"/>
      <c r="AV47" s="2"/>
      <c r="AW47" s="44"/>
      <c r="AX47" s="44"/>
      <c r="AY47" s="25"/>
      <c r="AZ47" s="44"/>
      <c r="BA47" s="44"/>
      <c r="BD47" s="45"/>
      <c r="BE47" s="25"/>
      <c r="BF47" s="44"/>
      <c r="BG47" s="44"/>
      <c r="BI47" s="44"/>
      <c r="BJ47" s="44"/>
      <c r="BK47" s="4"/>
      <c r="BM47" s="25"/>
      <c r="BN47" s="43"/>
      <c r="BO47" s="43"/>
      <c r="BP47" s="2"/>
      <c r="BQ47" s="43"/>
      <c r="BR47" s="43"/>
      <c r="BS47" s="21"/>
      <c r="BT47" s="44"/>
      <c r="BU47" s="44"/>
      <c r="BX47" s="45"/>
      <c r="BY47" s="25"/>
      <c r="BZ47" s="44"/>
      <c r="CA47" s="44"/>
      <c r="CC47" s="44"/>
      <c r="CD47" s="44"/>
      <c r="CE47" s="25"/>
      <c r="CG47" s="25"/>
      <c r="CH47" s="43"/>
      <c r="CI47" s="43"/>
      <c r="CJ47" s="2"/>
      <c r="CK47" s="43"/>
      <c r="CL47" s="43"/>
      <c r="CM47" s="25"/>
      <c r="CN47" s="44"/>
      <c r="CO47" s="44"/>
      <c r="CR47" s="45"/>
      <c r="CS47" s="25"/>
      <c r="CT47" s="44"/>
      <c r="CU47" s="44"/>
      <c r="CW47" s="44"/>
      <c r="CX47" s="44"/>
      <c r="CY47" s="4"/>
      <c r="DA47" s="25"/>
      <c r="DB47" s="43"/>
      <c r="DC47" s="43"/>
      <c r="DD47" s="2"/>
      <c r="DE47" s="43"/>
      <c r="DF47" s="43"/>
      <c r="DG47" s="25"/>
      <c r="DH47" s="44"/>
      <c r="DI47" s="44"/>
      <c r="DL47" s="45"/>
      <c r="DM47" s="25"/>
      <c r="DN47" s="44"/>
      <c r="DO47" s="44"/>
      <c r="DQ47" s="44"/>
      <c r="DR47" s="44"/>
      <c r="DS47" s="4"/>
      <c r="DU47" s="25"/>
      <c r="DV47" s="43"/>
      <c r="DW47" s="43"/>
      <c r="DX47" s="2"/>
      <c r="DY47" s="43"/>
      <c r="DZ47" s="43"/>
      <c r="EA47" s="25"/>
      <c r="EC47" s="46"/>
      <c r="EF47" s="45"/>
      <c r="EG47" s="25"/>
      <c r="EH47" s="44"/>
      <c r="EI47" s="44"/>
      <c r="EK47" s="44"/>
      <c r="EL47" s="44"/>
      <c r="EM47" s="4"/>
      <c r="EO47" s="25"/>
      <c r="EP47" s="43"/>
      <c r="EQ47" s="43"/>
      <c r="ER47" s="2"/>
      <c r="ES47" s="43"/>
      <c r="ET47" s="43"/>
      <c r="EU47" s="25"/>
      <c r="EV47" s="44"/>
      <c r="EW47" s="44"/>
      <c r="EZ47" s="45"/>
      <c r="FA47" s="25"/>
      <c r="FB47" s="44"/>
      <c r="FC47" s="44"/>
      <c r="FE47" s="44"/>
      <c r="FF47" s="44"/>
      <c r="FG47" s="4"/>
      <c r="FI47" s="25"/>
      <c r="FJ47" s="43"/>
      <c r="FK47" s="43"/>
      <c r="FL47" s="2"/>
      <c r="FM47" s="43"/>
      <c r="FN47" s="43"/>
      <c r="FO47" s="25"/>
      <c r="FP47" s="44"/>
      <c r="FQ47" s="44"/>
      <c r="FT47" s="45"/>
      <c r="FU47" s="25"/>
      <c r="FV47" s="44"/>
      <c r="FW47" s="44"/>
      <c r="FY47" s="44"/>
      <c r="FZ47" s="44"/>
      <c r="GA47" s="15"/>
      <c r="GB47" s="49"/>
      <c r="GC47" s="49"/>
      <c r="GD47" s="55"/>
      <c r="GE47" s="2"/>
      <c r="GF47" s="49"/>
      <c r="GG47" s="50"/>
      <c r="GH47" s="2"/>
      <c r="GI47" s="52"/>
      <c r="GJ47" s="2"/>
      <c r="GK47" s="2"/>
      <c r="GL47" s="2"/>
      <c r="GM47" s="2"/>
      <c r="GN47" s="53"/>
      <c r="GO47" s="2"/>
      <c r="GP47" s="2"/>
      <c r="GQ47" s="2"/>
      <c r="GR47" s="2"/>
      <c r="GS47" s="2"/>
      <c r="GT47" s="2"/>
      <c r="GU47" s="15"/>
      <c r="GV47" s="49"/>
      <c r="GW47" s="49"/>
      <c r="GX47" s="55"/>
      <c r="GY47" s="2"/>
      <c r="GZ47" s="49"/>
      <c r="HA47" s="50"/>
      <c r="HB47" s="2"/>
      <c r="HC47" s="52"/>
      <c r="HD47" s="2"/>
      <c r="HE47" s="2"/>
      <c r="HF47" s="2"/>
      <c r="HG47" s="2"/>
      <c r="HH47" s="53"/>
      <c r="HI47" s="2"/>
      <c r="HJ47" s="2"/>
      <c r="HK47" s="2"/>
      <c r="HL47" s="2"/>
      <c r="HM47" s="2"/>
      <c r="HN47" s="2"/>
      <c r="HO47" s="15"/>
      <c r="HP47" s="49"/>
      <c r="HQ47" s="49"/>
      <c r="HR47" s="55"/>
      <c r="HS47" s="2"/>
      <c r="HT47" s="49"/>
      <c r="HU47" s="50"/>
      <c r="HV47" s="2"/>
      <c r="HW47" s="52"/>
      <c r="HX47" s="2"/>
      <c r="HY47" s="2"/>
      <c r="HZ47" s="2"/>
      <c r="IA47" s="2"/>
      <c r="IB47" s="53"/>
      <c r="IC47" s="2"/>
      <c r="ID47" s="2"/>
      <c r="IE47" s="2"/>
      <c r="IF47" s="2"/>
      <c r="IG47" s="2"/>
      <c r="IH47" s="2"/>
      <c r="II47" s="15"/>
      <c r="IJ47" s="49"/>
      <c r="IK47" s="49"/>
      <c r="IL47" s="55"/>
      <c r="IM47" s="2"/>
      <c r="IN47" s="49"/>
      <c r="IO47" s="50"/>
      <c r="IP47" s="2"/>
      <c r="IQ47" s="52"/>
      <c r="IR47" s="2"/>
      <c r="IS47" s="2"/>
      <c r="IT47" s="2"/>
      <c r="IU47" s="2"/>
      <c r="IV47" s="53"/>
      <c r="IW47" s="2"/>
      <c r="IX47" s="2"/>
      <c r="IY47" s="2"/>
      <c r="IZ47" s="2"/>
      <c r="JA47" s="2"/>
      <c r="JB47" s="2"/>
    </row>
    <row r="48" spans="1:262" s="3" customFormat="1" ht="13.5" customHeight="1" x14ac:dyDescent="0.25">
      <c r="A48" s="42"/>
      <c r="B48" s="2"/>
      <c r="C48" s="4"/>
      <c r="E48" s="25"/>
      <c r="F48" s="43"/>
      <c r="G48" s="44"/>
      <c r="H48" s="2"/>
      <c r="I48" s="43"/>
      <c r="J48" s="44"/>
      <c r="K48" s="25"/>
      <c r="L48" s="44"/>
      <c r="M48" s="44"/>
      <c r="P48" s="45"/>
      <c r="Q48" s="25"/>
      <c r="R48" s="44"/>
      <c r="S48" s="44"/>
      <c r="U48" s="44"/>
      <c r="V48" s="44"/>
      <c r="W48" s="4"/>
      <c r="Y48" s="25"/>
      <c r="Z48" s="43"/>
      <c r="AA48" s="43"/>
      <c r="AB48" s="2"/>
      <c r="AC48" s="43"/>
      <c r="AD48" s="43"/>
      <c r="AE48" s="25"/>
      <c r="AF48" s="44"/>
      <c r="AG48" s="44"/>
      <c r="AJ48" s="45"/>
      <c r="AK48" s="25"/>
      <c r="AM48" s="44"/>
      <c r="AO48" s="44"/>
      <c r="AP48" s="44"/>
      <c r="AQ48" s="4"/>
      <c r="AS48" s="25"/>
      <c r="AT48" s="43"/>
      <c r="AU48" s="43"/>
      <c r="AV48" s="2"/>
      <c r="AW48" s="44"/>
      <c r="AX48" s="44"/>
      <c r="AY48" s="25"/>
      <c r="AZ48" s="44"/>
      <c r="BA48" s="44"/>
      <c r="BD48" s="45"/>
      <c r="BE48" s="25"/>
      <c r="BF48" s="44"/>
      <c r="BG48" s="44"/>
      <c r="BI48" s="44"/>
      <c r="BJ48" s="44"/>
      <c r="BK48" s="4"/>
      <c r="BM48" s="25"/>
      <c r="BN48" s="43"/>
      <c r="BO48" s="43"/>
      <c r="BP48" s="2"/>
      <c r="BQ48" s="43"/>
      <c r="BR48" s="43"/>
      <c r="BS48" s="21"/>
      <c r="BT48" s="44"/>
      <c r="BU48" s="44"/>
      <c r="BX48" s="45"/>
      <c r="BY48" s="25"/>
      <c r="BZ48" s="44"/>
      <c r="CA48" s="44"/>
      <c r="CC48" s="44"/>
      <c r="CD48" s="44"/>
      <c r="CE48" s="25"/>
      <c r="CG48" s="25"/>
      <c r="CH48" s="43"/>
      <c r="CI48" s="43"/>
      <c r="CJ48" s="2"/>
      <c r="CK48" s="43"/>
      <c r="CL48" s="43"/>
      <c r="CM48" s="25"/>
      <c r="CN48" s="44"/>
      <c r="CO48" s="44"/>
      <c r="CR48" s="45"/>
      <c r="CS48" s="25"/>
      <c r="CT48" s="44"/>
      <c r="CU48" s="44"/>
      <c r="CW48" s="44"/>
      <c r="CX48" s="44"/>
      <c r="CY48" s="4"/>
      <c r="DA48" s="25"/>
      <c r="DB48" s="43"/>
      <c r="DC48" s="43"/>
      <c r="DD48" s="2"/>
      <c r="DE48" s="43"/>
      <c r="DF48" s="43"/>
      <c r="DG48" s="25"/>
      <c r="DH48" s="44"/>
      <c r="DI48" s="44"/>
      <c r="DL48" s="45"/>
      <c r="DM48" s="25"/>
      <c r="DN48" s="44"/>
      <c r="DO48" s="44"/>
      <c r="DQ48" s="44"/>
      <c r="DR48" s="44"/>
      <c r="DS48" s="4"/>
      <c r="DU48" s="25"/>
      <c r="DV48" s="43"/>
      <c r="DW48" s="43"/>
      <c r="DX48" s="2"/>
      <c r="DY48" s="43"/>
      <c r="DZ48" s="43"/>
      <c r="EA48" s="25"/>
      <c r="EC48" s="46"/>
      <c r="EF48" s="45"/>
      <c r="EG48" s="25"/>
      <c r="EH48" s="44"/>
      <c r="EI48" s="44"/>
      <c r="EK48" s="44"/>
      <c r="EL48" s="44"/>
      <c r="EM48" s="4"/>
      <c r="EO48" s="25"/>
      <c r="EP48" s="43"/>
      <c r="EQ48" s="43"/>
      <c r="ER48" s="2"/>
      <c r="ES48" s="43"/>
      <c r="ET48" s="43"/>
      <c r="EU48" s="25"/>
      <c r="EV48" s="44"/>
      <c r="EW48" s="44"/>
      <c r="EZ48" s="45"/>
      <c r="FA48" s="25"/>
      <c r="FB48" s="44"/>
      <c r="FC48" s="44"/>
      <c r="FE48" s="44"/>
      <c r="FF48" s="44"/>
      <c r="FG48" s="4"/>
      <c r="FI48" s="25"/>
      <c r="FJ48" s="43"/>
      <c r="FK48" s="43"/>
      <c r="FL48" s="2"/>
      <c r="FM48" s="43"/>
      <c r="FN48" s="43"/>
      <c r="FO48" s="25"/>
      <c r="FP48" s="44"/>
      <c r="FQ48" s="44"/>
      <c r="FT48" s="45"/>
      <c r="FU48" s="25"/>
      <c r="FV48" s="44"/>
      <c r="FW48" s="44"/>
      <c r="FY48" s="44"/>
      <c r="FZ48" s="44"/>
      <c r="GA48" s="56"/>
      <c r="GB48" s="49"/>
      <c r="GC48" s="50"/>
      <c r="GD48" s="51"/>
      <c r="GE48" s="50"/>
      <c r="GF48" s="49"/>
      <c r="GG48" s="50"/>
      <c r="GH48" s="50"/>
      <c r="GI48" s="57"/>
      <c r="GJ48" s="50"/>
      <c r="GN48" s="45"/>
      <c r="GS48" s="51"/>
      <c r="GT48" s="50"/>
      <c r="GU48" s="56"/>
      <c r="GV48" s="49"/>
      <c r="GW48" s="50"/>
      <c r="GX48" s="51"/>
      <c r="GY48" s="50"/>
      <c r="GZ48" s="49"/>
      <c r="HA48" s="50"/>
      <c r="HB48" s="50"/>
      <c r="HC48" s="57"/>
      <c r="HD48" s="50"/>
      <c r="HH48" s="45"/>
      <c r="HM48" s="51"/>
      <c r="HN48" s="50"/>
      <c r="HO48" s="56"/>
      <c r="HP48" s="49"/>
      <c r="HQ48" s="50"/>
      <c r="HR48" s="51"/>
      <c r="HS48" s="50"/>
      <c r="HT48" s="49"/>
      <c r="HU48" s="50"/>
      <c r="HV48" s="50"/>
      <c r="HW48" s="57"/>
      <c r="HX48" s="50"/>
      <c r="IB48" s="45"/>
      <c r="IG48" s="51"/>
      <c r="IH48" s="50"/>
      <c r="II48" s="56"/>
      <c r="IJ48" s="49"/>
      <c r="IK48" s="50"/>
      <c r="IL48" s="51"/>
      <c r="IM48" s="50"/>
      <c r="IN48" s="49"/>
      <c r="IO48" s="50"/>
      <c r="IP48" s="50"/>
      <c r="IQ48" s="57"/>
      <c r="IR48" s="50"/>
      <c r="IV48" s="45"/>
      <c r="JA48" s="51"/>
      <c r="JB48" s="50"/>
    </row>
    <row r="49" spans="1:262" s="3" customFormat="1" ht="13.5" customHeight="1" x14ac:dyDescent="0.25">
      <c r="A49" s="42"/>
      <c r="B49" s="2"/>
      <c r="C49" s="4"/>
      <c r="E49" s="25"/>
      <c r="F49" s="43"/>
      <c r="G49" s="44"/>
      <c r="H49" s="2"/>
      <c r="I49" s="43"/>
      <c r="J49" s="44"/>
      <c r="K49" s="25"/>
      <c r="L49" s="44"/>
      <c r="M49" s="44"/>
      <c r="P49" s="45"/>
      <c r="Q49" s="25"/>
      <c r="R49" s="44"/>
      <c r="S49" s="44"/>
      <c r="U49" s="44"/>
      <c r="V49" s="44"/>
      <c r="W49" s="4"/>
      <c r="Y49" s="25"/>
      <c r="Z49" s="43"/>
      <c r="AA49" s="43"/>
      <c r="AB49" s="2"/>
      <c r="AC49" s="43"/>
      <c r="AD49" s="43"/>
      <c r="AE49" s="25"/>
      <c r="AF49" s="44"/>
      <c r="AG49" s="44"/>
      <c r="AJ49" s="45"/>
      <c r="AK49" s="25"/>
      <c r="AM49" s="44"/>
      <c r="AO49" s="44"/>
      <c r="AP49" s="44"/>
      <c r="AQ49" s="4"/>
      <c r="AS49" s="25"/>
      <c r="AT49" s="43"/>
      <c r="AU49" s="43"/>
      <c r="AV49" s="2"/>
      <c r="AW49" s="43"/>
      <c r="AX49" s="43"/>
      <c r="AY49" s="25"/>
      <c r="AZ49" s="44"/>
      <c r="BA49" s="44"/>
      <c r="BD49" s="45"/>
      <c r="BE49" s="25"/>
      <c r="BF49" s="44"/>
      <c r="BG49" s="44"/>
      <c r="BI49" s="44"/>
      <c r="BJ49" s="44"/>
      <c r="BK49" s="4"/>
      <c r="BM49" s="25"/>
      <c r="BN49" s="43"/>
      <c r="BO49" s="43"/>
      <c r="BP49" s="2"/>
      <c r="BQ49" s="43"/>
      <c r="BR49" s="43"/>
      <c r="BS49" s="21"/>
      <c r="BT49" s="44"/>
      <c r="BU49" s="44"/>
      <c r="BX49" s="45"/>
      <c r="BY49" s="25"/>
      <c r="BZ49" s="44"/>
      <c r="CA49" s="44"/>
      <c r="CC49" s="44"/>
      <c r="CD49" s="44"/>
      <c r="CE49" s="25"/>
      <c r="CG49" s="25"/>
      <c r="CH49" s="43"/>
      <c r="CI49" s="43"/>
      <c r="CJ49" s="2"/>
      <c r="CK49" s="43"/>
      <c r="CL49" s="43"/>
      <c r="CM49" s="25"/>
      <c r="CN49" s="44"/>
      <c r="CO49" s="44"/>
      <c r="CR49" s="45"/>
      <c r="CS49" s="25"/>
      <c r="CT49" s="44"/>
      <c r="CU49" s="44"/>
      <c r="CW49" s="44"/>
      <c r="CX49" s="44"/>
      <c r="CY49" s="4"/>
      <c r="DA49" s="25"/>
      <c r="DB49" s="43"/>
      <c r="DC49" s="43"/>
      <c r="DD49" s="2"/>
      <c r="DE49" s="43"/>
      <c r="DF49" s="43"/>
      <c r="DG49" s="25"/>
      <c r="DH49" s="44"/>
      <c r="DI49" s="44"/>
      <c r="DL49" s="45"/>
      <c r="DM49" s="25"/>
      <c r="DN49" s="44"/>
      <c r="DO49" s="44"/>
      <c r="DQ49" s="44"/>
      <c r="DR49" s="44"/>
      <c r="DS49" s="4"/>
      <c r="DU49" s="25"/>
      <c r="DV49" s="43"/>
      <c r="DW49" s="43"/>
      <c r="DX49" s="2"/>
      <c r="DY49" s="43"/>
      <c r="DZ49" s="43"/>
      <c r="EA49" s="25"/>
      <c r="EC49" s="46"/>
      <c r="EF49" s="45"/>
      <c r="EG49" s="25"/>
      <c r="EH49" s="44"/>
      <c r="EI49" s="44"/>
      <c r="EK49" s="44"/>
      <c r="EL49" s="44"/>
      <c r="EM49" s="4"/>
      <c r="EO49" s="25"/>
      <c r="EP49" s="43"/>
      <c r="EQ49" s="43"/>
      <c r="ER49" s="2"/>
      <c r="ES49" s="43"/>
      <c r="ET49" s="43"/>
      <c r="EU49" s="25"/>
      <c r="EV49" s="44"/>
      <c r="EW49" s="44"/>
      <c r="EZ49" s="45"/>
      <c r="FA49" s="25"/>
      <c r="FB49" s="44"/>
      <c r="FC49" s="44"/>
      <c r="FE49" s="44"/>
      <c r="FF49" s="44"/>
      <c r="FG49" s="4"/>
      <c r="FI49" s="25"/>
      <c r="FJ49" s="43"/>
      <c r="FK49" s="43"/>
      <c r="FL49" s="2"/>
      <c r="FM49" s="43"/>
      <c r="FN49" s="43"/>
      <c r="FO49" s="25"/>
      <c r="FP49" s="44"/>
      <c r="FQ49" s="44"/>
      <c r="FT49" s="45"/>
      <c r="FU49" s="25"/>
      <c r="FV49" s="44"/>
      <c r="FW49" s="44"/>
      <c r="FY49" s="44"/>
      <c r="FZ49" s="44"/>
      <c r="GA49" s="15"/>
      <c r="GB49" s="49"/>
      <c r="GC49" s="49"/>
      <c r="GD49" s="55"/>
      <c r="GE49" s="2"/>
      <c r="GF49" s="49"/>
      <c r="GG49" s="50"/>
      <c r="GH49" s="2"/>
      <c r="GI49" s="52"/>
      <c r="GJ49" s="2"/>
      <c r="GK49" s="2"/>
      <c r="GL49" s="2"/>
      <c r="GM49" s="2"/>
      <c r="GN49" s="53"/>
      <c r="GO49" s="2"/>
      <c r="GP49" s="2"/>
      <c r="GQ49" s="2"/>
      <c r="GR49" s="2"/>
      <c r="GS49" s="2"/>
      <c r="GT49" s="2"/>
      <c r="GU49" s="15"/>
      <c r="GV49" s="49"/>
      <c r="GW49" s="49"/>
      <c r="GX49" s="55"/>
      <c r="GY49" s="2"/>
      <c r="GZ49" s="49"/>
      <c r="HA49" s="50"/>
      <c r="HB49" s="2"/>
      <c r="HC49" s="52"/>
      <c r="HD49" s="2"/>
      <c r="HE49" s="2"/>
      <c r="HF49" s="2"/>
      <c r="HG49" s="2"/>
      <c r="HH49" s="53"/>
      <c r="HI49" s="2"/>
      <c r="HJ49" s="2"/>
      <c r="HK49" s="2"/>
      <c r="HL49" s="2"/>
      <c r="HM49" s="2"/>
      <c r="HN49" s="2"/>
      <c r="HO49" s="15"/>
      <c r="HP49" s="49"/>
      <c r="HQ49" s="49"/>
      <c r="HR49" s="55"/>
      <c r="HS49" s="2"/>
      <c r="HT49" s="49"/>
      <c r="HU49" s="50"/>
      <c r="HV49" s="2"/>
      <c r="HW49" s="52"/>
      <c r="HX49" s="2"/>
      <c r="HY49" s="2"/>
      <c r="HZ49" s="2"/>
      <c r="IA49" s="2"/>
      <c r="IB49" s="53"/>
      <c r="IC49" s="2"/>
      <c r="ID49" s="2"/>
      <c r="IE49" s="2"/>
      <c r="IF49" s="2"/>
      <c r="IG49" s="2"/>
      <c r="IH49" s="2"/>
      <c r="II49" s="15"/>
      <c r="IJ49" s="49"/>
      <c r="IK49" s="49"/>
      <c r="IL49" s="55"/>
      <c r="IM49" s="2"/>
      <c r="IN49" s="49"/>
      <c r="IO49" s="50"/>
      <c r="IP49" s="2"/>
      <c r="IQ49" s="52"/>
      <c r="IR49" s="2"/>
      <c r="IS49" s="2"/>
      <c r="IT49" s="2"/>
      <c r="IU49" s="2"/>
      <c r="IV49" s="53"/>
      <c r="IW49" s="2"/>
      <c r="IX49" s="2"/>
      <c r="IY49" s="2"/>
      <c r="IZ49" s="2"/>
      <c r="JA49" s="2"/>
      <c r="JB49" s="2"/>
    </row>
    <row r="50" spans="1:262" s="3" customFormat="1" ht="13.5" customHeight="1" x14ac:dyDescent="0.25">
      <c r="A50" s="42"/>
      <c r="B50" s="2"/>
      <c r="C50" s="4"/>
      <c r="E50" s="25"/>
      <c r="F50" s="43"/>
      <c r="G50" s="44"/>
      <c r="H50" s="2"/>
      <c r="I50" s="43"/>
      <c r="J50" s="44"/>
      <c r="K50" s="25"/>
      <c r="L50" s="44"/>
      <c r="M50" s="44"/>
      <c r="P50" s="45"/>
      <c r="Q50" s="25"/>
      <c r="R50" s="44"/>
      <c r="S50" s="44"/>
      <c r="U50" s="44"/>
      <c r="V50" s="44"/>
      <c r="W50" s="4"/>
      <c r="Y50" s="25"/>
      <c r="Z50" s="43"/>
      <c r="AA50" s="43"/>
      <c r="AB50" s="2"/>
      <c r="AC50" s="43"/>
      <c r="AD50" s="43"/>
      <c r="AE50" s="25"/>
      <c r="AF50" s="44"/>
      <c r="AG50" s="44"/>
      <c r="AJ50" s="45"/>
      <c r="AK50" s="25"/>
      <c r="AM50" s="44"/>
      <c r="AO50" s="44"/>
      <c r="AP50" s="44"/>
      <c r="AQ50" s="4"/>
      <c r="AS50" s="25"/>
      <c r="AT50" s="43"/>
      <c r="AU50" s="43"/>
      <c r="AV50" s="2"/>
      <c r="AW50" s="43"/>
      <c r="AX50" s="43"/>
      <c r="AY50" s="25"/>
      <c r="AZ50" s="44"/>
      <c r="BA50" s="44"/>
      <c r="BD50" s="45"/>
      <c r="BE50" s="25"/>
      <c r="BF50" s="44"/>
      <c r="BG50" s="44"/>
      <c r="BI50" s="44"/>
      <c r="BJ50" s="44"/>
      <c r="BK50" s="4"/>
      <c r="BM50" s="25"/>
      <c r="BN50" s="43"/>
      <c r="BO50" s="43"/>
      <c r="BP50" s="2"/>
      <c r="BQ50" s="43"/>
      <c r="BR50" s="43"/>
      <c r="BS50" s="21"/>
      <c r="BT50" s="44"/>
      <c r="BU50" s="44"/>
      <c r="BX50" s="45"/>
      <c r="BY50" s="25"/>
      <c r="BZ50" s="44"/>
      <c r="CA50" s="44"/>
      <c r="CC50" s="44"/>
      <c r="CD50" s="44"/>
      <c r="CE50" s="25"/>
      <c r="CG50" s="25"/>
      <c r="CH50" s="43"/>
      <c r="CI50" s="43"/>
      <c r="CJ50" s="2"/>
      <c r="CK50" s="43"/>
      <c r="CL50" s="43"/>
      <c r="CM50" s="25"/>
      <c r="CN50" s="44"/>
      <c r="CO50" s="44"/>
      <c r="CR50" s="45"/>
      <c r="CS50" s="25"/>
      <c r="CT50" s="44"/>
      <c r="CU50" s="44"/>
      <c r="CW50" s="44"/>
      <c r="CX50" s="44"/>
      <c r="CY50" s="4"/>
      <c r="DA50" s="25"/>
      <c r="DB50" s="43"/>
      <c r="DC50" s="43"/>
      <c r="DD50" s="2"/>
      <c r="DE50" s="43"/>
      <c r="DF50" s="43"/>
      <c r="DG50" s="25"/>
      <c r="DH50" s="44"/>
      <c r="DI50" s="44"/>
      <c r="DL50" s="45"/>
      <c r="DM50" s="25"/>
      <c r="DN50" s="44"/>
      <c r="DO50" s="44"/>
      <c r="DQ50" s="44"/>
      <c r="DR50" s="44"/>
      <c r="DS50" s="4"/>
      <c r="DU50" s="25"/>
      <c r="DV50" s="43"/>
      <c r="DW50" s="43"/>
      <c r="DX50" s="2"/>
      <c r="DY50" s="43"/>
      <c r="DZ50" s="43"/>
      <c r="EA50" s="25"/>
      <c r="EC50" s="46"/>
      <c r="EF50" s="45"/>
      <c r="EG50" s="25"/>
      <c r="EH50" s="44"/>
      <c r="EI50" s="44"/>
      <c r="EK50" s="44"/>
      <c r="EL50" s="44"/>
      <c r="EM50" s="4"/>
      <c r="EO50" s="25"/>
      <c r="EP50" s="43"/>
      <c r="EQ50" s="43"/>
      <c r="ER50" s="2"/>
      <c r="ES50" s="43"/>
      <c r="ET50" s="43"/>
      <c r="EU50" s="25"/>
      <c r="EV50" s="44"/>
      <c r="EW50" s="44"/>
      <c r="EZ50" s="45"/>
      <c r="FA50" s="25"/>
      <c r="FB50" s="44"/>
      <c r="FC50" s="44"/>
      <c r="FE50" s="44"/>
      <c r="FF50" s="44"/>
      <c r="FG50" s="4"/>
      <c r="FI50" s="25"/>
      <c r="FJ50" s="43"/>
      <c r="FK50" s="43"/>
      <c r="FL50" s="2"/>
      <c r="FM50" s="43"/>
      <c r="FN50" s="43"/>
      <c r="FO50" s="25"/>
      <c r="FP50" s="44"/>
      <c r="FQ50" s="44"/>
      <c r="FT50" s="45"/>
      <c r="FU50" s="25"/>
      <c r="FV50" s="44"/>
      <c r="FW50" s="44"/>
      <c r="FY50" s="44"/>
      <c r="FZ50" s="44"/>
      <c r="GA50" s="15"/>
      <c r="GB50" s="49"/>
      <c r="GC50" s="49"/>
      <c r="GD50" s="55"/>
      <c r="GE50" s="55"/>
      <c r="GF50" s="49"/>
      <c r="GG50" s="50"/>
      <c r="GH50" s="2"/>
      <c r="GI50" s="52"/>
      <c r="GJ50" s="2"/>
      <c r="GK50" s="2"/>
      <c r="GL50" s="2"/>
      <c r="GM50" s="2"/>
      <c r="GN50" s="53"/>
      <c r="GO50" s="2"/>
      <c r="GP50" s="2"/>
      <c r="GQ50" s="2"/>
      <c r="GR50" s="2"/>
      <c r="GS50" s="2"/>
      <c r="GT50" s="2"/>
      <c r="GU50" s="15"/>
      <c r="GV50" s="49"/>
      <c r="GW50" s="49"/>
      <c r="GX50" s="55"/>
      <c r="GY50" s="55"/>
      <c r="GZ50" s="49"/>
      <c r="HA50" s="50"/>
      <c r="HB50" s="2"/>
      <c r="HC50" s="52"/>
      <c r="HD50" s="2"/>
      <c r="HE50" s="2"/>
      <c r="HF50" s="2"/>
      <c r="HG50" s="2"/>
      <c r="HH50" s="53"/>
      <c r="HI50" s="2"/>
      <c r="HJ50" s="2"/>
      <c r="HK50" s="2"/>
      <c r="HL50" s="2"/>
      <c r="HM50" s="2"/>
      <c r="HN50" s="2"/>
      <c r="HO50" s="15"/>
      <c r="HP50" s="49"/>
      <c r="HQ50" s="49"/>
      <c r="HR50" s="55"/>
      <c r="HS50" s="55"/>
      <c r="HT50" s="49"/>
      <c r="HU50" s="50"/>
      <c r="HV50" s="2"/>
      <c r="HW50" s="52"/>
      <c r="HX50" s="2"/>
      <c r="HY50" s="2"/>
      <c r="HZ50" s="2"/>
      <c r="IA50" s="2"/>
      <c r="IB50" s="53"/>
      <c r="IC50" s="2"/>
      <c r="ID50" s="2"/>
      <c r="IE50" s="2"/>
      <c r="IF50" s="2"/>
      <c r="IG50" s="2"/>
      <c r="IH50" s="2"/>
      <c r="II50" s="15"/>
      <c r="IJ50" s="49"/>
      <c r="IK50" s="49"/>
      <c r="IL50" s="55"/>
      <c r="IM50" s="55"/>
      <c r="IN50" s="49"/>
      <c r="IO50" s="50"/>
      <c r="IP50" s="2"/>
      <c r="IQ50" s="52"/>
      <c r="IR50" s="2"/>
      <c r="IS50" s="2"/>
      <c r="IT50" s="2"/>
      <c r="IU50" s="2"/>
      <c r="IV50" s="53"/>
      <c r="IW50" s="2"/>
      <c r="IX50" s="2"/>
      <c r="IY50" s="2"/>
      <c r="IZ50" s="2"/>
      <c r="JA50" s="2"/>
      <c r="JB50" s="2"/>
    </row>
    <row r="51" spans="1:262" s="3" customFormat="1" ht="13.5" customHeight="1" x14ac:dyDescent="0.25">
      <c r="A51" s="58"/>
      <c r="B51" s="2"/>
      <c r="C51" s="4"/>
      <c r="E51" s="25"/>
      <c r="F51" s="43"/>
      <c r="G51" s="44"/>
      <c r="H51" s="2"/>
      <c r="I51" s="43"/>
      <c r="J51" s="44"/>
      <c r="K51" s="25"/>
      <c r="L51" s="44"/>
      <c r="M51" s="44"/>
      <c r="P51" s="45"/>
      <c r="Q51" s="25"/>
      <c r="R51" s="44"/>
      <c r="S51" s="44"/>
      <c r="U51" s="44"/>
      <c r="V51" s="44"/>
      <c r="W51" s="4"/>
      <c r="Y51" s="25"/>
      <c r="Z51" s="43"/>
      <c r="AA51" s="43"/>
      <c r="AB51" s="2"/>
      <c r="AC51" s="43"/>
      <c r="AD51" s="43"/>
      <c r="AE51" s="25"/>
      <c r="AF51" s="44"/>
      <c r="AG51" s="44"/>
      <c r="AJ51" s="45"/>
      <c r="AK51" s="25"/>
      <c r="AM51" s="44"/>
      <c r="AO51" s="44"/>
      <c r="AP51" s="44"/>
      <c r="AQ51" s="4"/>
      <c r="AS51" s="25"/>
      <c r="AT51" s="43"/>
      <c r="AU51" s="43"/>
      <c r="AV51" s="2"/>
      <c r="AW51" s="43"/>
      <c r="AX51" s="43"/>
      <c r="AY51" s="25"/>
      <c r="AZ51" s="44"/>
      <c r="BA51" s="44"/>
      <c r="BD51" s="45"/>
      <c r="BE51" s="25"/>
      <c r="BF51" s="44"/>
      <c r="BG51" s="44"/>
      <c r="BI51" s="44"/>
      <c r="BJ51" s="44"/>
      <c r="BK51" s="4"/>
      <c r="BM51" s="25"/>
      <c r="BN51" s="43"/>
      <c r="BO51" s="43"/>
      <c r="BP51" s="2"/>
      <c r="BQ51" s="43"/>
      <c r="BR51" s="43"/>
      <c r="BS51" s="21"/>
      <c r="BT51" s="44"/>
      <c r="BU51" s="44"/>
      <c r="BX51" s="45"/>
      <c r="BY51" s="25"/>
      <c r="BZ51" s="44"/>
      <c r="CA51" s="44"/>
      <c r="CC51" s="44"/>
      <c r="CD51" s="44"/>
      <c r="CE51" s="25"/>
      <c r="CG51" s="25"/>
      <c r="CH51" s="43"/>
      <c r="CI51" s="43"/>
      <c r="CJ51" s="2"/>
      <c r="CK51" s="43"/>
      <c r="CL51" s="43"/>
      <c r="CM51" s="25"/>
      <c r="CN51" s="44"/>
      <c r="CO51" s="44"/>
      <c r="CR51" s="45"/>
      <c r="CS51" s="25"/>
      <c r="CT51" s="44"/>
      <c r="CU51" s="44"/>
      <c r="CW51" s="44"/>
      <c r="CX51" s="44"/>
      <c r="CY51" s="4"/>
      <c r="DA51" s="25"/>
      <c r="DB51" s="43"/>
      <c r="DC51" s="43"/>
      <c r="DD51" s="2"/>
      <c r="DE51" s="43"/>
      <c r="DF51" s="43"/>
      <c r="DG51" s="25"/>
      <c r="DH51" s="44"/>
      <c r="DI51" s="44"/>
      <c r="DL51" s="45"/>
      <c r="DM51" s="25"/>
      <c r="DN51" s="44"/>
      <c r="DO51" s="44"/>
      <c r="DQ51" s="44"/>
      <c r="DR51" s="44"/>
      <c r="DS51" s="4"/>
      <c r="DU51" s="25"/>
      <c r="DV51" s="43"/>
      <c r="DW51" s="43"/>
      <c r="DX51" s="2"/>
      <c r="DY51" s="43"/>
      <c r="DZ51" s="43"/>
      <c r="EA51" s="25"/>
      <c r="EC51" s="46"/>
      <c r="EF51" s="45"/>
      <c r="EG51" s="25"/>
      <c r="EH51" s="44"/>
      <c r="EI51" s="44"/>
      <c r="EK51" s="44"/>
      <c r="EL51" s="44"/>
      <c r="EM51" s="4"/>
      <c r="EO51" s="25"/>
      <c r="EP51" s="43"/>
      <c r="EQ51" s="43"/>
      <c r="ER51" s="2"/>
      <c r="ES51" s="43"/>
      <c r="ET51" s="43"/>
      <c r="EU51" s="25"/>
      <c r="EV51" s="44"/>
      <c r="EW51" s="44"/>
      <c r="EZ51" s="45"/>
      <c r="FA51" s="25"/>
      <c r="FB51" s="44"/>
      <c r="FC51" s="44"/>
      <c r="FE51" s="44"/>
      <c r="FF51" s="44"/>
      <c r="FG51" s="4"/>
      <c r="FI51" s="25"/>
      <c r="FJ51" s="43"/>
      <c r="FK51" s="43"/>
      <c r="FL51" s="2"/>
      <c r="FM51" s="43"/>
      <c r="FN51" s="43"/>
      <c r="FO51" s="25"/>
      <c r="FP51" s="44"/>
      <c r="FQ51" s="44"/>
      <c r="FT51" s="45"/>
      <c r="FU51" s="25"/>
      <c r="FV51" s="44"/>
      <c r="FW51" s="44"/>
      <c r="FY51" s="44"/>
      <c r="FZ51" s="44"/>
      <c r="GA51" s="4"/>
      <c r="GG51" s="44"/>
      <c r="GI51" s="47"/>
      <c r="GN51" s="45"/>
      <c r="GU51" s="4"/>
      <c r="HA51" s="44"/>
      <c r="HC51" s="47"/>
      <c r="HH51" s="45"/>
      <c r="HO51" s="4"/>
      <c r="HU51" s="44"/>
      <c r="HW51" s="47"/>
      <c r="IB51" s="45"/>
      <c r="II51" s="4"/>
      <c r="IO51" s="44"/>
      <c r="IQ51" s="47"/>
      <c r="IV51" s="45"/>
    </row>
    <row r="52" spans="1:262" s="3" customFormat="1" ht="13.5" customHeight="1" x14ac:dyDescent="0.25">
      <c r="A52" s="58"/>
      <c r="B52" s="2"/>
      <c r="C52" s="4"/>
      <c r="E52" s="25"/>
      <c r="F52" s="43"/>
      <c r="G52" s="44"/>
      <c r="H52" s="2"/>
      <c r="I52" s="43"/>
      <c r="J52" s="44"/>
      <c r="K52" s="25"/>
      <c r="L52" s="44"/>
      <c r="M52" s="44"/>
      <c r="P52" s="45"/>
      <c r="Q52" s="25"/>
      <c r="R52" s="44"/>
      <c r="S52" s="44"/>
      <c r="U52" s="44"/>
      <c r="V52" s="44"/>
      <c r="W52" s="4"/>
      <c r="Y52" s="25"/>
      <c r="Z52" s="43"/>
      <c r="AA52" s="43"/>
      <c r="AB52" s="2"/>
      <c r="AC52" s="43"/>
      <c r="AD52" s="43"/>
      <c r="AE52" s="25"/>
      <c r="AF52" s="44"/>
      <c r="AG52" s="44"/>
      <c r="AJ52" s="45"/>
      <c r="AK52" s="25"/>
      <c r="AM52" s="44"/>
      <c r="AO52" s="44"/>
      <c r="AP52" s="44"/>
      <c r="AQ52" s="4"/>
      <c r="AS52" s="25"/>
      <c r="AT52" s="43"/>
      <c r="AU52" s="43"/>
      <c r="AV52" s="2"/>
      <c r="AW52" s="43"/>
      <c r="AX52" s="43"/>
      <c r="AY52" s="25"/>
      <c r="AZ52" s="44"/>
      <c r="BA52" s="44"/>
      <c r="BD52" s="45"/>
      <c r="BE52" s="25"/>
      <c r="BF52" s="44"/>
      <c r="BG52" s="44"/>
      <c r="BI52" s="44"/>
      <c r="BJ52" s="44"/>
      <c r="BK52" s="4"/>
      <c r="BM52" s="25"/>
      <c r="BN52" s="43"/>
      <c r="BO52" s="43"/>
      <c r="BP52" s="2"/>
      <c r="BQ52" s="43"/>
      <c r="BR52" s="43"/>
      <c r="BS52" s="21"/>
      <c r="BT52" s="44"/>
      <c r="BU52" s="44"/>
      <c r="BX52" s="45"/>
      <c r="BY52" s="25"/>
      <c r="BZ52" s="44"/>
      <c r="CA52" s="44"/>
      <c r="CC52" s="44"/>
      <c r="CD52" s="44"/>
      <c r="CE52" s="25"/>
      <c r="CG52" s="25"/>
      <c r="CH52" s="43"/>
      <c r="CI52" s="43"/>
      <c r="CJ52" s="2"/>
      <c r="CK52" s="43"/>
      <c r="CL52" s="43"/>
      <c r="CM52" s="25"/>
      <c r="CN52" s="44"/>
      <c r="CO52" s="44"/>
      <c r="CR52" s="45"/>
      <c r="CS52" s="25"/>
      <c r="CT52" s="44"/>
      <c r="CU52" s="44"/>
      <c r="CW52" s="44"/>
      <c r="CX52" s="44"/>
      <c r="CY52" s="4"/>
      <c r="DA52" s="25"/>
      <c r="DB52" s="43"/>
      <c r="DC52" s="43"/>
      <c r="DD52" s="2"/>
      <c r="DE52" s="43"/>
      <c r="DF52" s="43"/>
      <c r="DG52" s="25"/>
      <c r="DH52" s="44"/>
      <c r="DI52" s="44"/>
      <c r="DL52" s="45"/>
      <c r="DM52" s="25"/>
      <c r="DN52" s="44"/>
      <c r="DO52" s="44"/>
      <c r="DQ52" s="44"/>
      <c r="DR52" s="44"/>
      <c r="DS52" s="4"/>
      <c r="DU52" s="25"/>
      <c r="DV52" s="43"/>
      <c r="DW52" s="43"/>
      <c r="DX52" s="2"/>
      <c r="DY52" s="43"/>
      <c r="DZ52" s="43"/>
      <c r="EA52" s="25"/>
      <c r="EC52" s="46"/>
      <c r="EF52" s="45"/>
      <c r="EG52" s="25"/>
      <c r="EH52" s="44"/>
      <c r="EI52" s="44"/>
      <c r="EK52" s="44"/>
      <c r="EL52" s="44"/>
      <c r="EM52" s="4"/>
      <c r="EO52" s="25"/>
      <c r="EP52" s="43"/>
      <c r="EQ52" s="43"/>
      <c r="ER52" s="2"/>
      <c r="ES52" s="43"/>
      <c r="ET52" s="43"/>
      <c r="EU52" s="25"/>
      <c r="EV52" s="44"/>
      <c r="EW52" s="44"/>
      <c r="EZ52" s="45"/>
      <c r="FA52" s="25"/>
      <c r="FB52" s="44"/>
      <c r="FC52" s="44"/>
      <c r="FE52" s="44"/>
      <c r="FF52" s="44"/>
      <c r="FG52" s="4"/>
      <c r="FI52" s="25"/>
      <c r="FJ52" s="43"/>
      <c r="FK52" s="43"/>
      <c r="FL52" s="2"/>
      <c r="FM52" s="43"/>
      <c r="FN52" s="43"/>
      <c r="FO52" s="25"/>
      <c r="FP52" s="44"/>
      <c r="FQ52" s="44"/>
      <c r="FT52" s="45"/>
      <c r="FU52" s="25"/>
      <c r="FV52" s="44"/>
      <c r="FW52" s="44"/>
      <c r="FY52" s="44"/>
      <c r="FZ52" s="44"/>
      <c r="GA52" s="4"/>
      <c r="GG52" s="44"/>
      <c r="GI52" s="47"/>
      <c r="GN52" s="45"/>
      <c r="GU52" s="4"/>
      <c r="HA52" s="44"/>
      <c r="HC52" s="47"/>
      <c r="HH52" s="45"/>
      <c r="HO52" s="4"/>
      <c r="HU52" s="44"/>
      <c r="HW52" s="47"/>
      <c r="IB52" s="45"/>
      <c r="II52" s="4"/>
      <c r="IO52" s="44"/>
      <c r="IQ52" s="47"/>
      <c r="IV52" s="45"/>
    </row>
    <row r="53" spans="1:262" s="3" customFormat="1" ht="13.5" customHeight="1" x14ac:dyDescent="0.25">
      <c r="A53" s="58"/>
      <c r="B53" s="2"/>
      <c r="C53" s="4"/>
      <c r="E53" s="25"/>
      <c r="F53" s="43"/>
      <c r="G53" s="44"/>
      <c r="H53" s="2"/>
      <c r="I53" s="43"/>
      <c r="J53" s="44"/>
      <c r="K53" s="25"/>
      <c r="L53" s="44"/>
      <c r="M53" s="44"/>
      <c r="P53" s="45"/>
      <c r="Q53" s="25"/>
      <c r="R53" s="44"/>
      <c r="S53" s="44"/>
      <c r="U53" s="44"/>
      <c r="V53" s="44"/>
      <c r="W53" s="4"/>
      <c r="Y53" s="25"/>
      <c r="Z53" s="43"/>
      <c r="AA53" s="43"/>
      <c r="AB53" s="2"/>
      <c r="AC53" s="43"/>
      <c r="AD53" s="43"/>
      <c r="AE53" s="25"/>
      <c r="AF53" s="44"/>
      <c r="AG53" s="44"/>
      <c r="AJ53" s="45"/>
      <c r="AK53" s="25"/>
      <c r="AM53" s="44"/>
      <c r="AO53" s="44"/>
      <c r="AP53" s="44"/>
      <c r="AQ53" s="4"/>
      <c r="AS53" s="25"/>
      <c r="AT53" s="43"/>
      <c r="AU53" s="43"/>
      <c r="AV53" s="2"/>
      <c r="AW53" s="43"/>
      <c r="AX53" s="43"/>
      <c r="AY53" s="25"/>
      <c r="AZ53" s="44"/>
      <c r="BA53" s="44"/>
      <c r="BD53" s="45"/>
      <c r="BE53" s="25"/>
      <c r="BF53" s="44"/>
      <c r="BG53" s="44"/>
      <c r="BI53" s="44"/>
      <c r="BJ53" s="44"/>
      <c r="BK53" s="4"/>
      <c r="BM53" s="25"/>
      <c r="BN53" s="43"/>
      <c r="BO53" s="43"/>
      <c r="BP53" s="2"/>
      <c r="BQ53" s="43"/>
      <c r="BR53" s="43"/>
      <c r="BS53" s="21"/>
      <c r="BT53" s="44"/>
      <c r="BU53" s="44"/>
      <c r="BX53" s="45"/>
      <c r="BY53" s="25"/>
      <c r="BZ53" s="44"/>
      <c r="CA53" s="44"/>
      <c r="CC53" s="44"/>
      <c r="CD53" s="44"/>
      <c r="CE53" s="25"/>
      <c r="CG53" s="25"/>
      <c r="CH53" s="43"/>
      <c r="CI53" s="43"/>
      <c r="CJ53" s="2"/>
      <c r="CK53" s="43"/>
      <c r="CL53" s="43"/>
      <c r="CM53" s="25"/>
      <c r="CN53" s="44"/>
      <c r="CO53" s="44"/>
      <c r="CR53" s="45"/>
      <c r="CS53" s="25"/>
      <c r="CT53" s="44"/>
      <c r="CU53" s="44"/>
      <c r="CW53" s="44"/>
      <c r="CX53" s="44"/>
      <c r="CY53" s="4"/>
      <c r="DA53" s="25"/>
      <c r="DB53" s="43"/>
      <c r="DC53" s="43"/>
      <c r="DD53" s="2"/>
      <c r="DE53" s="43"/>
      <c r="DF53" s="43"/>
      <c r="DG53" s="25"/>
      <c r="DH53" s="44"/>
      <c r="DI53" s="44"/>
      <c r="DL53" s="45"/>
      <c r="DM53" s="25"/>
      <c r="DN53" s="44"/>
      <c r="DO53" s="44"/>
      <c r="DQ53" s="44"/>
      <c r="DR53" s="44"/>
      <c r="DS53" s="4"/>
      <c r="DU53" s="25"/>
      <c r="DV53" s="43"/>
      <c r="DW53" s="43"/>
      <c r="DX53" s="2"/>
      <c r="DY53" s="43"/>
      <c r="DZ53" s="43"/>
      <c r="EA53" s="25"/>
      <c r="EC53" s="46"/>
      <c r="EF53" s="45"/>
      <c r="EG53" s="25"/>
      <c r="EH53" s="44"/>
      <c r="EI53" s="44"/>
      <c r="EK53" s="44"/>
      <c r="EL53" s="44"/>
      <c r="EM53" s="4"/>
      <c r="EO53" s="25"/>
      <c r="EP53" s="43"/>
      <c r="EQ53" s="43"/>
      <c r="ER53" s="2"/>
      <c r="ES53" s="43"/>
      <c r="ET53" s="43"/>
      <c r="EU53" s="25"/>
      <c r="EV53" s="44"/>
      <c r="EW53" s="44"/>
      <c r="EZ53" s="45"/>
      <c r="FA53" s="25"/>
      <c r="FB53" s="44"/>
      <c r="FC53" s="44"/>
      <c r="FE53" s="44"/>
      <c r="FF53" s="44"/>
      <c r="FG53" s="4"/>
      <c r="FI53" s="25"/>
      <c r="FJ53" s="43"/>
      <c r="FK53" s="43"/>
      <c r="FL53" s="2"/>
      <c r="FM53" s="43"/>
      <c r="FN53" s="43"/>
      <c r="FO53" s="25"/>
      <c r="FP53" s="44"/>
      <c r="FQ53" s="44"/>
      <c r="FT53" s="45"/>
      <c r="FU53" s="25"/>
      <c r="FV53" s="44"/>
      <c r="FW53" s="44"/>
      <c r="FY53" s="44"/>
      <c r="FZ53" s="44"/>
      <c r="GA53" s="4"/>
      <c r="GG53" s="44"/>
      <c r="GI53" s="47"/>
      <c r="GN53" s="45"/>
      <c r="GU53" s="4"/>
      <c r="HA53" s="44"/>
      <c r="HC53" s="47"/>
      <c r="HH53" s="45"/>
      <c r="HO53" s="4"/>
      <c r="HU53" s="44"/>
      <c r="HW53" s="47"/>
      <c r="IB53" s="45"/>
      <c r="II53" s="4"/>
      <c r="IO53" s="44"/>
      <c r="IQ53" s="47"/>
      <c r="IV53" s="45"/>
    </row>
    <row r="54" spans="1:262" s="3" customFormat="1" ht="13.5" customHeight="1" x14ac:dyDescent="0.25">
      <c r="A54" s="58"/>
      <c r="B54" s="2"/>
      <c r="C54" s="4"/>
      <c r="E54" s="25"/>
      <c r="F54" s="43"/>
      <c r="G54" s="44"/>
      <c r="H54" s="2"/>
      <c r="I54" s="43"/>
      <c r="J54" s="44"/>
      <c r="K54" s="25"/>
      <c r="L54" s="44"/>
      <c r="M54" s="44"/>
      <c r="P54" s="45"/>
      <c r="Q54" s="25"/>
      <c r="R54" s="44"/>
      <c r="S54" s="44"/>
      <c r="U54" s="44"/>
      <c r="V54" s="44"/>
      <c r="W54" s="4"/>
      <c r="Y54" s="25"/>
      <c r="Z54" s="43"/>
      <c r="AA54" s="43"/>
      <c r="AB54" s="2"/>
      <c r="AC54" s="43"/>
      <c r="AD54" s="43"/>
      <c r="AE54" s="25"/>
      <c r="AF54" s="44"/>
      <c r="AG54" s="44"/>
      <c r="AJ54" s="45"/>
      <c r="AK54" s="25"/>
      <c r="AM54" s="44"/>
      <c r="AO54" s="44"/>
      <c r="AP54" s="44"/>
      <c r="AQ54" s="4"/>
      <c r="AS54" s="25"/>
      <c r="AT54" s="43"/>
      <c r="AU54" s="43"/>
      <c r="AV54" s="2"/>
      <c r="AW54" s="43"/>
      <c r="AX54" s="43"/>
      <c r="AY54" s="25"/>
      <c r="AZ54" s="44"/>
      <c r="BA54" s="44"/>
      <c r="BD54" s="45"/>
      <c r="BE54" s="25"/>
      <c r="BF54" s="44"/>
      <c r="BG54" s="44"/>
      <c r="BI54" s="44"/>
      <c r="BJ54" s="44"/>
      <c r="BK54" s="4"/>
      <c r="BM54" s="25"/>
      <c r="BN54" s="43"/>
      <c r="BO54" s="43"/>
      <c r="BP54" s="2"/>
      <c r="BQ54" s="43"/>
      <c r="BR54" s="43"/>
      <c r="BS54" s="21"/>
      <c r="BT54" s="44"/>
      <c r="BU54" s="44"/>
      <c r="BX54" s="45"/>
      <c r="BY54" s="25"/>
      <c r="BZ54" s="44"/>
      <c r="CA54" s="44"/>
      <c r="CC54" s="44"/>
      <c r="CD54" s="44"/>
      <c r="CE54" s="25"/>
      <c r="CG54" s="25"/>
      <c r="CH54" s="43"/>
      <c r="CI54" s="43"/>
      <c r="CJ54" s="2"/>
      <c r="CK54" s="43"/>
      <c r="CL54" s="43"/>
      <c r="CM54" s="25"/>
      <c r="CN54" s="44"/>
      <c r="CO54" s="44"/>
      <c r="CR54" s="45"/>
      <c r="CS54" s="25"/>
      <c r="CT54" s="44"/>
      <c r="CU54" s="44"/>
      <c r="CW54" s="44"/>
      <c r="CX54" s="44"/>
      <c r="CY54" s="4"/>
      <c r="DA54" s="25"/>
      <c r="DB54" s="43"/>
      <c r="DC54" s="43"/>
      <c r="DD54" s="2"/>
      <c r="DE54" s="43"/>
      <c r="DF54" s="43"/>
      <c r="DG54" s="25"/>
      <c r="DH54" s="44"/>
      <c r="DI54" s="44"/>
      <c r="DL54" s="45"/>
      <c r="DM54" s="25"/>
      <c r="DN54" s="44"/>
      <c r="DO54" s="44"/>
      <c r="DQ54" s="44"/>
      <c r="DR54" s="44"/>
      <c r="DS54" s="4"/>
      <c r="DU54" s="25"/>
      <c r="DV54" s="43"/>
      <c r="DW54" s="43"/>
      <c r="DX54" s="2"/>
      <c r="DY54" s="43"/>
      <c r="DZ54" s="43"/>
      <c r="EA54" s="25"/>
      <c r="EC54" s="46"/>
      <c r="EF54" s="45"/>
      <c r="EG54" s="25"/>
      <c r="EH54" s="44"/>
      <c r="EI54" s="44"/>
      <c r="EK54" s="44"/>
      <c r="EL54" s="44"/>
      <c r="EM54" s="4"/>
      <c r="EO54" s="25"/>
      <c r="EP54" s="43"/>
      <c r="EQ54" s="43"/>
      <c r="ER54" s="2"/>
      <c r="ES54" s="43"/>
      <c r="ET54" s="43"/>
      <c r="EU54" s="25"/>
      <c r="EV54" s="44"/>
      <c r="EW54" s="44"/>
      <c r="EZ54" s="45"/>
      <c r="FA54" s="25"/>
      <c r="FB54" s="44"/>
      <c r="FC54" s="44"/>
      <c r="FE54" s="44"/>
      <c r="FF54" s="44"/>
      <c r="FG54" s="4"/>
      <c r="FI54" s="25"/>
      <c r="FJ54" s="43"/>
      <c r="FK54" s="43"/>
      <c r="FL54" s="2"/>
      <c r="FM54" s="43"/>
      <c r="FN54" s="43"/>
      <c r="FO54" s="25"/>
      <c r="FP54" s="44"/>
      <c r="FQ54" s="44"/>
      <c r="FT54" s="45"/>
      <c r="FU54" s="25"/>
      <c r="FV54" s="44"/>
      <c r="FW54" s="44"/>
      <c r="FY54" s="44"/>
      <c r="FZ54" s="44"/>
      <c r="GA54" s="4"/>
      <c r="GG54" s="44"/>
      <c r="GI54" s="47"/>
      <c r="GN54" s="45"/>
      <c r="GU54" s="4"/>
      <c r="HA54" s="44"/>
      <c r="HC54" s="47"/>
      <c r="HH54" s="45"/>
      <c r="HO54" s="4"/>
      <c r="HU54" s="44"/>
      <c r="HW54" s="47"/>
      <c r="IB54" s="45"/>
      <c r="II54" s="4"/>
      <c r="IO54" s="44"/>
      <c r="IQ54" s="47"/>
      <c r="IV54" s="45"/>
    </row>
    <row r="55" spans="1:262" s="3" customFormat="1" ht="13.5" customHeight="1" x14ac:dyDescent="0.25">
      <c r="A55" s="58"/>
      <c r="B55" s="2"/>
      <c r="C55" s="4"/>
      <c r="E55" s="25"/>
      <c r="F55" s="43"/>
      <c r="G55" s="44"/>
      <c r="H55" s="2"/>
      <c r="I55" s="43"/>
      <c r="J55" s="44"/>
      <c r="K55" s="25"/>
      <c r="L55" s="44"/>
      <c r="M55" s="44"/>
      <c r="P55" s="45"/>
      <c r="Q55" s="25"/>
      <c r="R55" s="44"/>
      <c r="S55" s="44"/>
      <c r="U55" s="44"/>
      <c r="V55" s="44"/>
      <c r="W55" s="4"/>
      <c r="Y55" s="25"/>
      <c r="Z55" s="43"/>
      <c r="AA55" s="43"/>
      <c r="AB55" s="2"/>
      <c r="AC55" s="43"/>
      <c r="AD55" s="43"/>
      <c r="AE55" s="25"/>
      <c r="AF55" s="44"/>
      <c r="AG55" s="44"/>
      <c r="AJ55" s="45"/>
      <c r="AK55" s="25"/>
      <c r="AM55" s="44"/>
      <c r="AO55" s="44"/>
      <c r="AP55" s="44"/>
      <c r="AQ55" s="4"/>
      <c r="AS55" s="25"/>
      <c r="AT55" s="43"/>
      <c r="AU55" s="43"/>
      <c r="AV55" s="2"/>
      <c r="AW55" s="43"/>
      <c r="AX55" s="43"/>
      <c r="AY55" s="25"/>
      <c r="AZ55" s="44"/>
      <c r="BA55" s="44"/>
      <c r="BD55" s="45"/>
      <c r="BE55" s="25"/>
      <c r="BF55" s="44"/>
      <c r="BG55" s="44"/>
      <c r="BI55" s="44"/>
      <c r="BJ55" s="44"/>
      <c r="BK55" s="4"/>
      <c r="BM55" s="25"/>
      <c r="BN55" s="43"/>
      <c r="BO55" s="43"/>
      <c r="BP55" s="2"/>
      <c r="BQ55" s="43"/>
      <c r="BR55" s="43"/>
      <c r="BS55" s="21"/>
      <c r="BT55" s="44"/>
      <c r="BU55" s="44"/>
      <c r="BX55" s="45"/>
      <c r="BY55" s="25"/>
      <c r="BZ55" s="44"/>
      <c r="CA55" s="44"/>
      <c r="CC55" s="44"/>
      <c r="CD55" s="44"/>
      <c r="CE55" s="25"/>
      <c r="CG55" s="25"/>
      <c r="CH55" s="43"/>
      <c r="CI55" s="43"/>
      <c r="CJ55" s="2"/>
      <c r="CK55" s="43"/>
      <c r="CL55" s="43"/>
      <c r="CM55" s="25"/>
      <c r="CN55" s="44"/>
      <c r="CO55" s="44"/>
      <c r="CR55" s="45"/>
      <c r="CS55" s="25"/>
      <c r="CT55" s="44"/>
      <c r="CU55" s="44"/>
      <c r="CW55" s="44"/>
      <c r="CX55" s="44"/>
      <c r="CY55" s="4"/>
      <c r="DA55" s="25"/>
      <c r="DB55" s="43"/>
      <c r="DC55" s="43"/>
      <c r="DD55" s="2"/>
      <c r="DE55" s="43"/>
      <c r="DF55" s="43"/>
      <c r="DG55" s="25"/>
      <c r="DH55" s="44"/>
      <c r="DI55" s="44"/>
      <c r="DL55" s="45"/>
      <c r="DM55" s="25"/>
      <c r="DN55" s="44"/>
      <c r="DO55" s="44"/>
      <c r="DQ55" s="44"/>
      <c r="DR55" s="44"/>
      <c r="DS55" s="4"/>
      <c r="DU55" s="25"/>
      <c r="DV55" s="43"/>
      <c r="DW55" s="43"/>
      <c r="DX55" s="2"/>
      <c r="DY55" s="43"/>
      <c r="DZ55" s="43"/>
      <c r="EA55" s="25"/>
      <c r="EC55" s="46"/>
      <c r="EF55" s="45"/>
      <c r="EG55" s="25"/>
      <c r="EH55" s="44"/>
      <c r="EI55" s="44"/>
      <c r="EK55" s="44"/>
      <c r="EL55" s="44"/>
      <c r="EM55" s="4"/>
      <c r="EO55" s="25"/>
      <c r="EP55" s="43"/>
      <c r="EQ55" s="43"/>
      <c r="ER55" s="2"/>
      <c r="ES55" s="43"/>
      <c r="ET55" s="43"/>
      <c r="EU55" s="25"/>
      <c r="EV55" s="44"/>
      <c r="EW55" s="44"/>
      <c r="EZ55" s="45"/>
      <c r="FA55" s="25"/>
      <c r="FB55" s="44"/>
      <c r="FC55" s="44"/>
      <c r="FE55" s="44"/>
      <c r="FF55" s="44"/>
      <c r="FG55" s="4"/>
      <c r="FI55" s="25"/>
      <c r="FJ55" s="43"/>
      <c r="FK55" s="43"/>
      <c r="FL55" s="2"/>
      <c r="FM55" s="43"/>
      <c r="FN55" s="43"/>
      <c r="FO55" s="25"/>
      <c r="FP55" s="44"/>
      <c r="FQ55" s="44"/>
      <c r="FT55" s="45"/>
      <c r="FU55" s="25"/>
      <c r="FV55" s="44"/>
      <c r="FW55" s="44"/>
      <c r="FY55" s="44"/>
      <c r="FZ55" s="44"/>
      <c r="GA55" s="4"/>
      <c r="GG55" s="44"/>
      <c r="GI55" s="47"/>
      <c r="GN55" s="45"/>
      <c r="GU55" s="4"/>
      <c r="HA55" s="44"/>
      <c r="HC55" s="47"/>
      <c r="HH55" s="45"/>
      <c r="HO55" s="4"/>
      <c r="HU55" s="44"/>
      <c r="HW55" s="47"/>
      <c r="IB55" s="45"/>
      <c r="II55" s="4"/>
      <c r="IO55" s="44"/>
      <c r="IQ55" s="47"/>
      <c r="IV55" s="45"/>
    </row>
    <row r="56" spans="1:262" s="3" customFormat="1" ht="13.5" customHeight="1" x14ac:dyDescent="0.25">
      <c r="A56" s="58"/>
      <c r="B56" s="2"/>
      <c r="C56" s="4"/>
      <c r="E56" s="25"/>
      <c r="F56" s="43"/>
      <c r="G56" s="44"/>
      <c r="H56" s="2"/>
      <c r="I56" s="43"/>
      <c r="J56" s="44"/>
      <c r="K56" s="25"/>
      <c r="L56" s="44"/>
      <c r="M56" s="44"/>
      <c r="P56" s="45"/>
      <c r="Q56" s="25"/>
      <c r="R56" s="44"/>
      <c r="S56" s="44"/>
      <c r="U56" s="44"/>
      <c r="V56" s="44"/>
      <c r="W56" s="4"/>
      <c r="Y56" s="25"/>
      <c r="Z56" s="43"/>
      <c r="AA56" s="43"/>
      <c r="AB56" s="2"/>
      <c r="AC56" s="43"/>
      <c r="AD56" s="43"/>
      <c r="AE56" s="25"/>
      <c r="AF56" s="44"/>
      <c r="AG56" s="44"/>
      <c r="AJ56" s="45"/>
      <c r="AK56" s="25"/>
      <c r="AM56" s="44"/>
      <c r="AO56" s="44"/>
      <c r="AP56" s="44"/>
      <c r="AQ56" s="4"/>
      <c r="AS56" s="25"/>
      <c r="AT56" s="43"/>
      <c r="AU56" s="43"/>
      <c r="AV56" s="2"/>
      <c r="AW56" s="43"/>
      <c r="AX56" s="43"/>
      <c r="AY56" s="25"/>
      <c r="AZ56" s="44"/>
      <c r="BA56" s="44"/>
      <c r="BD56" s="45"/>
      <c r="BE56" s="25"/>
      <c r="BF56" s="44"/>
      <c r="BG56" s="44"/>
      <c r="BI56" s="44"/>
      <c r="BJ56" s="44"/>
      <c r="BK56" s="4"/>
      <c r="BM56" s="25"/>
      <c r="BN56" s="43"/>
      <c r="BO56" s="43"/>
      <c r="BP56" s="2"/>
      <c r="BQ56" s="43"/>
      <c r="BR56" s="43"/>
      <c r="BS56" s="21"/>
      <c r="BT56" s="44"/>
      <c r="BU56" s="44"/>
      <c r="BX56" s="45"/>
      <c r="BY56" s="25"/>
      <c r="BZ56" s="44"/>
      <c r="CA56" s="44"/>
      <c r="CC56" s="44"/>
      <c r="CD56" s="44"/>
      <c r="CE56" s="25"/>
      <c r="CG56" s="25"/>
      <c r="CH56" s="43"/>
      <c r="CI56" s="43"/>
      <c r="CJ56" s="2"/>
      <c r="CK56" s="43"/>
      <c r="CL56" s="43"/>
      <c r="CM56" s="25"/>
      <c r="CN56" s="44"/>
      <c r="CO56" s="44"/>
      <c r="CR56" s="45"/>
      <c r="CS56" s="25"/>
      <c r="CT56" s="44"/>
      <c r="CU56" s="44"/>
      <c r="CW56" s="44"/>
      <c r="CX56" s="44"/>
      <c r="CY56" s="4"/>
      <c r="DA56" s="25"/>
      <c r="DB56" s="43"/>
      <c r="DC56" s="43"/>
      <c r="DD56" s="2"/>
      <c r="DE56" s="43"/>
      <c r="DF56" s="43"/>
      <c r="DG56" s="25"/>
      <c r="DH56" s="44"/>
      <c r="DI56" s="44"/>
      <c r="DL56" s="45"/>
      <c r="DM56" s="25"/>
      <c r="DN56" s="44"/>
      <c r="DO56" s="44"/>
      <c r="DQ56" s="44"/>
      <c r="DR56" s="44"/>
      <c r="DS56" s="4"/>
      <c r="DU56" s="25"/>
      <c r="DV56" s="43"/>
      <c r="DW56" s="43"/>
      <c r="DX56" s="2"/>
      <c r="DY56" s="43"/>
      <c r="DZ56" s="43"/>
      <c r="EA56" s="25"/>
      <c r="EC56" s="46"/>
      <c r="EF56" s="45"/>
      <c r="EG56" s="25"/>
      <c r="EH56" s="44"/>
      <c r="EI56" s="44"/>
      <c r="EK56" s="44"/>
      <c r="EL56" s="44"/>
      <c r="EM56" s="4"/>
      <c r="EO56" s="25"/>
      <c r="EP56" s="43"/>
      <c r="EQ56" s="43"/>
      <c r="ER56" s="2"/>
      <c r="ES56" s="43"/>
      <c r="ET56" s="43"/>
      <c r="EU56" s="25"/>
      <c r="EV56" s="44"/>
      <c r="EW56" s="44"/>
      <c r="EZ56" s="45"/>
      <c r="FA56" s="25"/>
      <c r="FB56" s="44"/>
      <c r="FC56" s="44"/>
      <c r="FE56" s="44"/>
      <c r="FF56" s="44"/>
      <c r="FG56" s="4"/>
      <c r="FI56" s="25"/>
      <c r="FJ56" s="43"/>
      <c r="FK56" s="43"/>
      <c r="FL56" s="2"/>
      <c r="FM56" s="43"/>
      <c r="FN56" s="43"/>
      <c r="FO56" s="25"/>
      <c r="FP56" s="44"/>
      <c r="FQ56" s="44"/>
      <c r="FT56" s="45"/>
      <c r="FU56" s="25"/>
      <c r="FV56" s="44"/>
      <c r="FW56" s="44"/>
      <c r="FY56" s="44"/>
      <c r="FZ56" s="44"/>
      <c r="GA56" s="4"/>
      <c r="GG56" s="44"/>
      <c r="GI56" s="47"/>
      <c r="GN56" s="45"/>
      <c r="GU56" s="4"/>
      <c r="HA56" s="44"/>
      <c r="HC56" s="47"/>
      <c r="HH56" s="45"/>
      <c r="HO56" s="4"/>
      <c r="HU56" s="44"/>
      <c r="HW56" s="47"/>
      <c r="IB56" s="45"/>
      <c r="II56" s="4"/>
      <c r="IO56" s="44"/>
      <c r="IQ56" s="47"/>
      <c r="IV56" s="45"/>
    </row>
    <row r="57" spans="1:262" s="3" customFormat="1" ht="13.5" customHeight="1" x14ac:dyDescent="0.25">
      <c r="A57" s="58"/>
      <c r="B57" s="2"/>
      <c r="C57" s="4"/>
      <c r="E57" s="25"/>
      <c r="F57" s="43"/>
      <c r="G57" s="44"/>
      <c r="H57" s="2"/>
      <c r="I57" s="43"/>
      <c r="J57" s="44"/>
      <c r="K57" s="25"/>
      <c r="L57" s="44"/>
      <c r="M57" s="44"/>
      <c r="P57" s="45"/>
      <c r="Q57" s="25"/>
      <c r="R57" s="44"/>
      <c r="S57" s="44"/>
      <c r="U57" s="44"/>
      <c r="V57" s="44"/>
      <c r="W57" s="4"/>
      <c r="Y57" s="25"/>
      <c r="Z57" s="43"/>
      <c r="AA57" s="43"/>
      <c r="AB57" s="2"/>
      <c r="AC57" s="43"/>
      <c r="AD57" s="43"/>
      <c r="AE57" s="25"/>
      <c r="AF57" s="44"/>
      <c r="AG57" s="44"/>
      <c r="AJ57" s="45"/>
      <c r="AK57" s="25"/>
      <c r="AM57" s="44"/>
      <c r="AO57" s="44"/>
      <c r="AP57" s="44"/>
      <c r="AQ57" s="4"/>
      <c r="AS57" s="25"/>
      <c r="AT57" s="43"/>
      <c r="AU57" s="43"/>
      <c r="AV57" s="2"/>
      <c r="AW57" s="43"/>
      <c r="AX57" s="43"/>
      <c r="AY57" s="25"/>
      <c r="AZ57" s="44"/>
      <c r="BA57" s="44"/>
      <c r="BD57" s="45"/>
      <c r="BE57" s="25"/>
      <c r="BF57" s="44"/>
      <c r="BG57" s="44"/>
      <c r="BI57" s="44"/>
      <c r="BJ57" s="44"/>
      <c r="BK57" s="4"/>
      <c r="BM57" s="25"/>
      <c r="BN57" s="43"/>
      <c r="BO57" s="43"/>
      <c r="BP57" s="2"/>
      <c r="BQ57" s="43"/>
      <c r="BR57" s="43"/>
      <c r="BS57" s="21"/>
      <c r="BT57" s="44"/>
      <c r="BU57" s="44"/>
      <c r="BX57" s="45"/>
      <c r="BY57" s="25"/>
      <c r="BZ57" s="44"/>
      <c r="CA57" s="44"/>
      <c r="CC57" s="44"/>
      <c r="CD57" s="44"/>
      <c r="CE57" s="25"/>
      <c r="CG57" s="25"/>
      <c r="CH57" s="43"/>
      <c r="CI57" s="43"/>
      <c r="CJ57" s="2"/>
      <c r="CK57" s="43"/>
      <c r="CL57" s="43"/>
      <c r="CM57" s="25"/>
      <c r="CN57" s="44"/>
      <c r="CO57" s="44"/>
      <c r="CR57" s="45"/>
      <c r="CS57" s="25"/>
      <c r="CT57" s="44"/>
      <c r="CU57" s="44"/>
      <c r="CW57" s="44"/>
      <c r="CX57" s="44"/>
      <c r="CY57" s="4"/>
      <c r="DA57" s="25"/>
      <c r="DB57" s="43"/>
      <c r="DC57" s="43"/>
      <c r="DD57" s="2"/>
      <c r="DE57" s="43"/>
      <c r="DF57" s="43"/>
      <c r="DG57" s="25"/>
      <c r="DH57" s="44"/>
      <c r="DI57" s="44"/>
      <c r="DL57" s="45"/>
      <c r="DM57" s="25"/>
      <c r="DN57" s="44"/>
      <c r="DO57" s="44"/>
      <c r="DQ57" s="44"/>
      <c r="DR57" s="44"/>
      <c r="DS57" s="4"/>
      <c r="DU57" s="25"/>
      <c r="DV57" s="43"/>
      <c r="DW57" s="43"/>
      <c r="DX57" s="2"/>
      <c r="DY57" s="43"/>
      <c r="DZ57" s="43"/>
      <c r="EA57" s="25"/>
      <c r="EC57" s="46"/>
      <c r="EF57" s="45"/>
      <c r="EG57" s="25"/>
      <c r="EH57" s="44"/>
      <c r="EI57" s="44"/>
      <c r="EK57" s="44"/>
      <c r="EL57" s="44"/>
      <c r="EM57" s="4"/>
      <c r="EO57" s="25"/>
      <c r="EP57" s="43"/>
      <c r="EQ57" s="43"/>
      <c r="ER57" s="2"/>
      <c r="ES57" s="43"/>
      <c r="ET57" s="43"/>
      <c r="EU57" s="25"/>
      <c r="EV57" s="44"/>
      <c r="EW57" s="44"/>
      <c r="EZ57" s="45"/>
      <c r="FA57" s="25"/>
      <c r="FB57" s="44"/>
      <c r="FC57" s="44"/>
      <c r="FE57" s="44"/>
      <c r="FF57" s="44"/>
      <c r="FG57" s="4"/>
      <c r="FI57" s="25"/>
      <c r="FJ57" s="43"/>
      <c r="FK57" s="43"/>
      <c r="FL57" s="2"/>
      <c r="FM57" s="43"/>
      <c r="FN57" s="43"/>
      <c r="FO57" s="25"/>
      <c r="FP57" s="44"/>
      <c r="FQ57" s="44"/>
      <c r="FT57" s="45"/>
      <c r="FU57" s="25"/>
      <c r="FV57" s="44"/>
      <c r="FW57" s="44"/>
      <c r="FY57" s="44"/>
      <c r="FZ57" s="44"/>
      <c r="GA57" s="4"/>
      <c r="GG57" s="44"/>
      <c r="GI57" s="47"/>
      <c r="GN57" s="45"/>
      <c r="GU57" s="4"/>
      <c r="HA57" s="44"/>
      <c r="HC57" s="47"/>
      <c r="HH57" s="45"/>
      <c r="HO57" s="4"/>
      <c r="HU57" s="44"/>
      <c r="HW57" s="47"/>
      <c r="IB57" s="45"/>
      <c r="II57" s="4"/>
      <c r="IO57" s="44"/>
      <c r="IQ57" s="47"/>
      <c r="IV57" s="45"/>
    </row>
    <row r="58" spans="1:262" s="3" customFormat="1" ht="13.5" customHeight="1" x14ac:dyDescent="0.25">
      <c r="A58" s="58"/>
      <c r="B58" s="2"/>
      <c r="C58" s="4"/>
      <c r="E58" s="25"/>
      <c r="F58" s="43"/>
      <c r="G58" s="44"/>
      <c r="H58" s="2"/>
      <c r="I58" s="43"/>
      <c r="J58" s="44"/>
      <c r="K58" s="25"/>
      <c r="L58" s="44"/>
      <c r="M58" s="44"/>
      <c r="P58" s="45"/>
      <c r="Q58" s="25"/>
      <c r="R58" s="44"/>
      <c r="S58" s="44"/>
      <c r="U58" s="44"/>
      <c r="V58" s="44"/>
      <c r="W58" s="4"/>
      <c r="Y58" s="25"/>
      <c r="Z58" s="43"/>
      <c r="AA58" s="43"/>
      <c r="AB58" s="2"/>
      <c r="AC58" s="43"/>
      <c r="AD58" s="43"/>
      <c r="AE58" s="25"/>
      <c r="AF58" s="44"/>
      <c r="AG58" s="44"/>
      <c r="AJ58" s="45"/>
      <c r="AK58" s="25"/>
      <c r="AM58" s="44"/>
      <c r="AO58" s="44"/>
      <c r="AP58" s="44"/>
      <c r="AQ58" s="4"/>
      <c r="AS58" s="25"/>
      <c r="AT58" s="43"/>
      <c r="AU58" s="43"/>
      <c r="AV58" s="2"/>
      <c r="AW58" s="43"/>
      <c r="AX58" s="43"/>
      <c r="AY58" s="25"/>
      <c r="AZ58" s="44"/>
      <c r="BA58" s="44"/>
      <c r="BD58" s="45"/>
      <c r="BE58" s="25"/>
      <c r="BF58" s="44"/>
      <c r="BG58" s="44"/>
      <c r="BI58" s="44"/>
      <c r="BJ58" s="44"/>
      <c r="BK58" s="4"/>
      <c r="BM58" s="25"/>
      <c r="BN58" s="43"/>
      <c r="BO58" s="43"/>
      <c r="BP58" s="2"/>
      <c r="BQ58" s="43"/>
      <c r="BR58" s="43"/>
      <c r="BS58" s="21"/>
      <c r="BT58" s="44"/>
      <c r="BU58" s="44"/>
      <c r="BX58" s="45"/>
      <c r="BY58" s="25"/>
      <c r="BZ58" s="44"/>
      <c r="CA58" s="44"/>
      <c r="CC58" s="44"/>
      <c r="CD58" s="44"/>
      <c r="CE58" s="25"/>
      <c r="CG58" s="25"/>
      <c r="CH58" s="43"/>
      <c r="CI58" s="43"/>
      <c r="CJ58" s="2"/>
      <c r="CK58" s="43"/>
      <c r="CL58" s="43"/>
      <c r="CM58" s="25"/>
      <c r="CN58" s="44"/>
      <c r="CO58" s="44"/>
      <c r="CR58" s="45"/>
      <c r="CS58" s="25"/>
      <c r="CT58" s="44"/>
      <c r="CU58" s="44"/>
      <c r="CW58" s="44"/>
      <c r="CX58" s="44"/>
      <c r="CY58" s="4"/>
      <c r="DA58" s="25"/>
      <c r="DB58" s="43"/>
      <c r="DC58" s="43"/>
      <c r="DD58" s="2"/>
      <c r="DE58" s="43"/>
      <c r="DF58" s="43"/>
      <c r="DG58" s="25"/>
      <c r="DH58" s="44"/>
      <c r="DI58" s="44"/>
      <c r="DL58" s="45"/>
      <c r="DM58" s="25"/>
      <c r="DN58" s="44"/>
      <c r="DO58" s="44"/>
      <c r="DQ58" s="44"/>
      <c r="DR58" s="44"/>
      <c r="DS58" s="4"/>
      <c r="DU58" s="25"/>
      <c r="DV58" s="43"/>
      <c r="DW58" s="43"/>
      <c r="DX58" s="2"/>
      <c r="DY58" s="43"/>
      <c r="DZ58" s="43"/>
      <c r="EA58" s="25"/>
      <c r="EC58" s="46"/>
      <c r="EF58" s="45"/>
      <c r="EG58" s="25"/>
      <c r="EH58" s="44"/>
      <c r="EI58" s="44"/>
      <c r="EK58" s="44"/>
      <c r="EL58" s="44"/>
      <c r="EM58" s="4"/>
      <c r="EO58" s="25"/>
      <c r="EP58" s="43"/>
      <c r="EQ58" s="43"/>
      <c r="ER58" s="2"/>
      <c r="ES58" s="43"/>
      <c r="ET58" s="43"/>
      <c r="EU58" s="25"/>
      <c r="EV58" s="44"/>
      <c r="EW58" s="44"/>
      <c r="EZ58" s="45"/>
      <c r="FA58" s="25"/>
      <c r="FB58" s="44"/>
      <c r="FC58" s="44"/>
      <c r="FE58" s="44"/>
      <c r="FF58" s="44"/>
      <c r="FG58" s="4"/>
      <c r="FI58" s="25"/>
      <c r="FJ58" s="43"/>
      <c r="FK58" s="43"/>
      <c r="FL58" s="2"/>
      <c r="FM58" s="43"/>
      <c r="FN58" s="43"/>
      <c r="FO58" s="25"/>
      <c r="FP58" s="44"/>
      <c r="FQ58" s="44"/>
      <c r="FT58" s="45"/>
      <c r="FU58" s="25"/>
      <c r="FV58" s="44"/>
      <c r="FW58" s="44"/>
      <c r="FY58" s="44"/>
      <c r="FZ58" s="44"/>
      <c r="GA58" s="4"/>
      <c r="GG58" s="44"/>
      <c r="GI58" s="47"/>
      <c r="GN58" s="45"/>
      <c r="GU58" s="4"/>
      <c r="HA58" s="44"/>
      <c r="HC58" s="47"/>
      <c r="HH58" s="45"/>
      <c r="HO58" s="4"/>
      <c r="HU58" s="44"/>
      <c r="HW58" s="47"/>
      <c r="IB58" s="45"/>
      <c r="II58" s="4"/>
      <c r="IO58" s="44"/>
      <c r="IQ58" s="47"/>
      <c r="IV58" s="45"/>
    </row>
    <row r="59" spans="1:262" s="3" customFormat="1" ht="13.5" customHeight="1" x14ac:dyDescent="0.25">
      <c r="A59" s="58"/>
      <c r="B59" s="2"/>
      <c r="C59" s="4"/>
      <c r="E59" s="25"/>
      <c r="F59" s="43"/>
      <c r="G59" s="44"/>
      <c r="H59" s="2"/>
      <c r="I59" s="43"/>
      <c r="J59" s="44"/>
      <c r="K59" s="25"/>
      <c r="L59" s="44"/>
      <c r="M59" s="44"/>
      <c r="P59" s="45"/>
      <c r="Q59" s="25"/>
      <c r="R59" s="44"/>
      <c r="S59" s="44"/>
      <c r="U59" s="44"/>
      <c r="V59" s="44"/>
      <c r="W59" s="4"/>
      <c r="Y59" s="25"/>
      <c r="Z59" s="43"/>
      <c r="AA59" s="43"/>
      <c r="AB59" s="2"/>
      <c r="AC59" s="43"/>
      <c r="AD59" s="43"/>
      <c r="AE59" s="25"/>
      <c r="AF59" s="44"/>
      <c r="AG59" s="44"/>
      <c r="AJ59" s="45"/>
      <c r="AK59" s="25"/>
      <c r="AM59" s="44"/>
      <c r="AO59" s="44"/>
      <c r="AP59" s="44"/>
      <c r="AQ59" s="4"/>
      <c r="AS59" s="25"/>
      <c r="AT59" s="43"/>
      <c r="AU59" s="43"/>
      <c r="AV59" s="2"/>
      <c r="AW59" s="43"/>
      <c r="AX59" s="43"/>
      <c r="AY59" s="25"/>
      <c r="AZ59" s="44"/>
      <c r="BA59" s="44"/>
      <c r="BD59" s="45"/>
      <c r="BE59" s="25"/>
      <c r="BF59" s="44"/>
      <c r="BG59" s="44"/>
      <c r="BI59" s="44"/>
      <c r="BJ59" s="44"/>
      <c r="BK59" s="4"/>
      <c r="BM59" s="25"/>
      <c r="BN59" s="43"/>
      <c r="BO59" s="43"/>
      <c r="BP59" s="2"/>
      <c r="BQ59" s="43"/>
      <c r="BR59" s="43"/>
      <c r="BS59" s="21"/>
      <c r="BT59" s="44"/>
      <c r="BU59" s="44"/>
      <c r="BX59" s="45"/>
      <c r="BY59" s="25"/>
      <c r="BZ59" s="44"/>
      <c r="CA59" s="44"/>
      <c r="CC59" s="44"/>
      <c r="CD59" s="44"/>
      <c r="CE59" s="25"/>
      <c r="CG59" s="25"/>
      <c r="CH59" s="43"/>
      <c r="CI59" s="43"/>
      <c r="CJ59" s="2"/>
      <c r="CK59" s="43"/>
      <c r="CL59" s="43"/>
      <c r="CM59" s="25"/>
      <c r="CN59" s="44"/>
      <c r="CO59" s="44"/>
      <c r="CR59" s="45"/>
      <c r="CS59" s="25"/>
      <c r="CT59" s="44"/>
      <c r="CU59" s="44"/>
      <c r="CW59" s="44"/>
      <c r="CX59" s="44"/>
      <c r="CY59" s="4"/>
      <c r="DA59" s="25"/>
      <c r="DB59" s="43"/>
      <c r="DC59" s="43"/>
      <c r="DD59" s="2"/>
      <c r="DE59" s="43"/>
      <c r="DF59" s="43"/>
      <c r="DG59" s="25"/>
      <c r="DH59" s="44"/>
      <c r="DI59" s="44"/>
      <c r="DL59" s="45"/>
      <c r="DM59" s="25"/>
      <c r="DN59" s="44"/>
      <c r="DO59" s="44"/>
      <c r="DQ59" s="44"/>
      <c r="DR59" s="44"/>
      <c r="DS59" s="4"/>
      <c r="DU59" s="25"/>
      <c r="DV59" s="43"/>
      <c r="DW59" s="43"/>
      <c r="DX59" s="2"/>
      <c r="DY59" s="43"/>
      <c r="DZ59" s="43"/>
      <c r="EA59" s="25"/>
      <c r="EC59" s="46"/>
      <c r="EF59" s="45"/>
      <c r="EG59" s="25"/>
      <c r="EH59" s="44"/>
      <c r="EI59" s="44"/>
      <c r="EK59" s="44"/>
      <c r="EL59" s="44"/>
      <c r="EM59" s="4"/>
      <c r="EO59" s="25"/>
      <c r="EP59" s="43"/>
      <c r="EQ59" s="43"/>
      <c r="ER59" s="2"/>
      <c r="ES59" s="43"/>
      <c r="ET59" s="43"/>
      <c r="EU59" s="25"/>
      <c r="EV59" s="44"/>
      <c r="EW59" s="44"/>
      <c r="EZ59" s="45"/>
      <c r="FA59" s="25"/>
      <c r="FB59" s="44"/>
      <c r="FC59" s="44"/>
      <c r="FE59" s="44"/>
      <c r="FF59" s="44"/>
      <c r="FG59" s="4"/>
      <c r="FI59" s="25"/>
      <c r="FJ59" s="43"/>
      <c r="FK59" s="43"/>
      <c r="FL59" s="2"/>
      <c r="FM59" s="43"/>
      <c r="FN59" s="43"/>
      <c r="FO59" s="25"/>
      <c r="FP59" s="44"/>
      <c r="FQ59" s="44"/>
      <c r="FT59" s="45"/>
      <c r="FU59" s="25"/>
      <c r="FV59" s="44"/>
      <c r="FW59" s="44"/>
      <c r="FY59" s="44"/>
      <c r="FZ59" s="44"/>
      <c r="GA59" s="4"/>
      <c r="GG59" s="44"/>
      <c r="GI59" s="47"/>
      <c r="GN59" s="45"/>
      <c r="GU59" s="4"/>
      <c r="HA59" s="44"/>
      <c r="HC59" s="47"/>
      <c r="HH59" s="45"/>
      <c r="HO59" s="4"/>
      <c r="HU59" s="44"/>
      <c r="HW59" s="47"/>
      <c r="IB59" s="45"/>
      <c r="II59" s="4"/>
      <c r="IO59" s="44"/>
      <c r="IQ59" s="47"/>
      <c r="IV59" s="45"/>
    </row>
    <row r="60" spans="1:262" s="3" customFormat="1" ht="13.5" customHeight="1" x14ac:dyDescent="0.25">
      <c r="A60" s="58"/>
      <c r="B60" s="2"/>
      <c r="C60" s="4"/>
      <c r="E60" s="25"/>
      <c r="F60" s="43"/>
      <c r="G60" s="44"/>
      <c r="H60" s="2"/>
      <c r="I60" s="43"/>
      <c r="J60" s="44"/>
      <c r="K60" s="25"/>
      <c r="L60" s="44"/>
      <c r="M60" s="44"/>
      <c r="P60" s="45"/>
      <c r="Q60" s="25"/>
      <c r="R60" s="44"/>
      <c r="S60" s="44"/>
      <c r="U60" s="44"/>
      <c r="V60" s="44"/>
      <c r="W60" s="4"/>
      <c r="Y60" s="25"/>
      <c r="Z60" s="43"/>
      <c r="AA60" s="43"/>
      <c r="AB60" s="2"/>
      <c r="AC60" s="43"/>
      <c r="AD60" s="43"/>
      <c r="AE60" s="25"/>
      <c r="AF60" s="44"/>
      <c r="AG60" s="44"/>
      <c r="AJ60" s="45"/>
      <c r="AK60" s="25"/>
      <c r="AM60" s="44"/>
      <c r="AO60" s="44"/>
      <c r="AP60" s="44"/>
      <c r="AQ60" s="4"/>
      <c r="AS60" s="25"/>
      <c r="AT60" s="43"/>
      <c r="AU60" s="43"/>
      <c r="AV60" s="2"/>
      <c r="AW60" s="43"/>
      <c r="AX60" s="43"/>
      <c r="AY60" s="25"/>
      <c r="AZ60" s="44"/>
      <c r="BA60" s="44"/>
      <c r="BD60" s="45"/>
      <c r="BE60" s="25"/>
      <c r="BF60" s="44"/>
      <c r="BG60" s="44"/>
      <c r="BI60" s="44"/>
      <c r="BJ60" s="44"/>
      <c r="BK60" s="4"/>
      <c r="BM60" s="25"/>
      <c r="BN60" s="43"/>
      <c r="BO60" s="43"/>
      <c r="BP60" s="2"/>
      <c r="BQ60" s="43"/>
      <c r="BR60" s="43"/>
      <c r="BS60" s="21"/>
      <c r="BT60" s="44"/>
      <c r="BU60" s="44"/>
      <c r="BX60" s="45"/>
      <c r="BY60" s="25"/>
      <c r="BZ60" s="44"/>
      <c r="CA60" s="44"/>
      <c r="CC60" s="44"/>
      <c r="CD60" s="44"/>
      <c r="CE60" s="25"/>
      <c r="CG60" s="25"/>
      <c r="CH60" s="43"/>
      <c r="CI60" s="43"/>
      <c r="CJ60" s="2"/>
      <c r="CK60" s="43"/>
      <c r="CL60" s="43"/>
      <c r="CM60" s="25"/>
      <c r="CN60" s="44"/>
      <c r="CO60" s="44"/>
      <c r="CR60" s="45"/>
      <c r="CS60" s="25"/>
      <c r="CT60" s="44"/>
      <c r="CU60" s="44"/>
      <c r="CW60" s="44"/>
      <c r="CX60" s="44"/>
      <c r="CY60" s="4"/>
      <c r="DA60" s="25"/>
      <c r="DB60" s="43"/>
      <c r="DC60" s="43"/>
      <c r="DD60" s="2"/>
      <c r="DE60" s="43"/>
      <c r="DF60" s="43"/>
      <c r="DG60" s="25"/>
      <c r="DH60" s="44"/>
      <c r="DI60" s="44"/>
      <c r="DL60" s="45"/>
      <c r="DM60" s="25"/>
      <c r="DN60" s="44"/>
      <c r="DO60" s="44"/>
      <c r="DQ60" s="44"/>
      <c r="DR60" s="44"/>
      <c r="DS60" s="4"/>
      <c r="DU60" s="25"/>
      <c r="DV60" s="43"/>
      <c r="DW60" s="43"/>
      <c r="DX60" s="2"/>
      <c r="DY60" s="43"/>
      <c r="DZ60" s="43"/>
      <c r="EA60" s="25"/>
      <c r="EC60" s="46"/>
      <c r="EF60" s="45"/>
      <c r="EG60" s="25"/>
      <c r="EH60" s="44"/>
      <c r="EI60" s="44"/>
      <c r="EK60" s="44"/>
      <c r="EL60" s="44"/>
      <c r="EM60" s="4"/>
      <c r="EO60" s="25"/>
      <c r="EP60" s="43"/>
      <c r="EQ60" s="43"/>
      <c r="ER60" s="2"/>
      <c r="ES60" s="43"/>
      <c r="ET60" s="43"/>
      <c r="EU60" s="25"/>
      <c r="EV60" s="44"/>
      <c r="EW60" s="44"/>
      <c r="EZ60" s="45"/>
      <c r="FA60" s="25"/>
      <c r="FB60" s="44"/>
      <c r="FC60" s="44"/>
      <c r="FE60" s="44"/>
      <c r="FF60" s="44"/>
      <c r="FG60" s="4"/>
      <c r="FI60" s="25"/>
      <c r="FJ60" s="43"/>
      <c r="FK60" s="43"/>
      <c r="FL60" s="2"/>
      <c r="FM60" s="43"/>
      <c r="FN60" s="43"/>
      <c r="FO60" s="25"/>
      <c r="FP60" s="44"/>
      <c r="FQ60" s="44"/>
      <c r="FT60" s="45"/>
      <c r="FU60" s="25"/>
      <c r="FV60" s="44"/>
      <c r="FW60" s="44"/>
      <c r="FY60" s="44"/>
      <c r="FZ60" s="44"/>
      <c r="GA60" s="4"/>
      <c r="GG60" s="44"/>
      <c r="GI60" s="47"/>
      <c r="GN60" s="45"/>
      <c r="GU60" s="4"/>
      <c r="HA60" s="44"/>
      <c r="HC60" s="47"/>
      <c r="HH60" s="45"/>
      <c r="HO60" s="4"/>
      <c r="HU60" s="44"/>
      <c r="HW60" s="47"/>
      <c r="IB60" s="45"/>
      <c r="II60" s="4"/>
      <c r="IO60" s="44"/>
      <c r="IQ60" s="47"/>
      <c r="IV60" s="45"/>
    </row>
    <row r="61" spans="1:262" s="3" customFormat="1" ht="13.5" customHeight="1" x14ac:dyDescent="0.25">
      <c r="A61" s="58"/>
      <c r="B61" s="2"/>
      <c r="C61" s="4"/>
      <c r="E61" s="25"/>
      <c r="F61" s="43"/>
      <c r="G61" s="44"/>
      <c r="H61" s="2"/>
      <c r="I61" s="43"/>
      <c r="J61" s="44"/>
      <c r="K61" s="25"/>
      <c r="L61" s="44"/>
      <c r="M61" s="44"/>
      <c r="P61" s="45"/>
      <c r="Q61" s="25"/>
      <c r="R61" s="44"/>
      <c r="S61" s="44"/>
      <c r="U61" s="44"/>
      <c r="V61" s="44"/>
      <c r="W61" s="4"/>
      <c r="Y61" s="25"/>
      <c r="Z61" s="43"/>
      <c r="AA61" s="43"/>
      <c r="AB61" s="2"/>
      <c r="AC61" s="43"/>
      <c r="AD61" s="43"/>
      <c r="AE61" s="25"/>
      <c r="AF61" s="44"/>
      <c r="AG61" s="44"/>
      <c r="AJ61" s="45"/>
      <c r="AK61" s="25"/>
      <c r="AM61" s="44"/>
      <c r="AO61" s="44"/>
      <c r="AP61" s="44"/>
      <c r="AQ61" s="4"/>
      <c r="AS61" s="25"/>
      <c r="AT61" s="43"/>
      <c r="AU61" s="43"/>
      <c r="AV61" s="2"/>
      <c r="AW61" s="43"/>
      <c r="AX61" s="43"/>
      <c r="AY61" s="25"/>
      <c r="AZ61" s="44"/>
      <c r="BA61" s="44"/>
      <c r="BD61" s="45"/>
      <c r="BE61" s="25"/>
      <c r="BF61" s="44"/>
      <c r="BG61" s="44"/>
      <c r="BI61" s="44"/>
      <c r="BJ61" s="44"/>
      <c r="BK61" s="4"/>
      <c r="BM61" s="25"/>
      <c r="BN61" s="43"/>
      <c r="BO61" s="43"/>
      <c r="BP61" s="2"/>
      <c r="BQ61" s="43"/>
      <c r="BR61" s="43"/>
      <c r="BS61" s="21"/>
      <c r="BT61" s="44"/>
      <c r="BU61" s="44"/>
      <c r="BX61" s="45"/>
      <c r="BY61" s="25"/>
      <c r="BZ61" s="44"/>
      <c r="CA61" s="44"/>
      <c r="CC61" s="44"/>
      <c r="CD61" s="44"/>
      <c r="CE61" s="25"/>
      <c r="CG61" s="25"/>
      <c r="CH61" s="43"/>
      <c r="CI61" s="43"/>
      <c r="CJ61" s="2"/>
      <c r="CK61" s="43"/>
      <c r="CL61" s="43"/>
      <c r="CM61" s="25"/>
      <c r="CN61" s="44"/>
      <c r="CO61" s="44"/>
      <c r="CR61" s="45"/>
      <c r="CS61" s="25"/>
      <c r="CT61" s="44"/>
      <c r="CU61" s="44"/>
      <c r="CW61" s="44"/>
      <c r="CX61" s="44"/>
      <c r="CY61" s="4"/>
      <c r="DA61" s="25"/>
      <c r="DB61" s="43"/>
      <c r="DC61" s="43"/>
      <c r="DD61" s="2"/>
      <c r="DE61" s="43"/>
      <c r="DF61" s="43"/>
      <c r="DG61" s="25"/>
      <c r="DH61" s="44"/>
      <c r="DI61" s="44"/>
      <c r="DL61" s="45"/>
      <c r="DM61" s="25"/>
      <c r="DN61" s="44"/>
      <c r="DO61" s="44"/>
      <c r="DQ61" s="44"/>
      <c r="DR61" s="44"/>
      <c r="DS61" s="4"/>
      <c r="DU61" s="25"/>
      <c r="DV61" s="43"/>
      <c r="DW61" s="43"/>
      <c r="DX61" s="2"/>
      <c r="DY61" s="43"/>
      <c r="DZ61" s="43"/>
      <c r="EA61" s="25"/>
      <c r="EC61" s="46"/>
      <c r="EF61" s="45"/>
      <c r="EG61" s="25"/>
      <c r="EH61" s="44"/>
      <c r="EI61" s="44"/>
      <c r="EK61" s="44"/>
      <c r="EL61" s="44"/>
      <c r="EM61" s="4"/>
      <c r="EO61" s="25"/>
      <c r="EP61" s="43"/>
      <c r="EQ61" s="43"/>
      <c r="ER61" s="2"/>
      <c r="ES61" s="43"/>
      <c r="ET61" s="43"/>
      <c r="EU61" s="25"/>
      <c r="EV61" s="44"/>
      <c r="EW61" s="44"/>
      <c r="EZ61" s="45"/>
      <c r="FA61" s="25"/>
      <c r="FB61" s="44"/>
      <c r="FC61" s="44"/>
      <c r="FE61" s="44"/>
      <c r="FF61" s="44"/>
      <c r="FG61" s="4"/>
      <c r="FI61" s="25"/>
      <c r="FJ61" s="43"/>
      <c r="FK61" s="43"/>
      <c r="FL61" s="2"/>
      <c r="FM61" s="43"/>
      <c r="FN61" s="43"/>
      <c r="FO61" s="25"/>
      <c r="FP61" s="44"/>
      <c r="FQ61" s="44"/>
      <c r="FT61" s="45"/>
      <c r="FU61" s="25"/>
      <c r="FV61" s="44"/>
      <c r="FW61" s="44"/>
      <c r="FY61" s="44"/>
      <c r="FZ61" s="44"/>
      <c r="GA61" s="4"/>
      <c r="GI61" s="47"/>
      <c r="GN61" s="45"/>
      <c r="GU61" s="4"/>
      <c r="HC61" s="47"/>
      <c r="HH61" s="45"/>
      <c r="HO61" s="4"/>
      <c r="HW61" s="47"/>
      <c r="IB61" s="45"/>
      <c r="II61" s="4"/>
      <c r="IQ61" s="47"/>
      <c r="IV61" s="45"/>
    </row>
    <row r="62" spans="1:262" s="3" customFormat="1" ht="13.5" customHeight="1" x14ac:dyDescent="0.25">
      <c r="A62" s="58"/>
      <c r="B62" s="2"/>
      <c r="C62" s="4"/>
      <c r="E62" s="25"/>
      <c r="F62" s="43"/>
      <c r="G62" s="44"/>
      <c r="H62" s="2"/>
      <c r="I62" s="43"/>
      <c r="J62" s="44"/>
      <c r="K62" s="25"/>
      <c r="L62" s="44"/>
      <c r="M62" s="44"/>
      <c r="P62" s="45"/>
      <c r="Q62" s="25"/>
      <c r="R62" s="44"/>
      <c r="S62" s="44"/>
      <c r="U62" s="44"/>
      <c r="V62" s="44"/>
      <c r="W62" s="4"/>
      <c r="Y62" s="25"/>
      <c r="Z62" s="43"/>
      <c r="AA62" s="43"/>
      <c r="AB62" s="2"/>
      <c r="AC62" s="43"/>
      <c r="AD62" s="43"/>
      <c r="AE62" s="25"/>
      <c r="AF62" s="44"/>
      <c r="AG62" s="44"/>
      <c r="AJ62" s="45"/>
      <c r="AK62" s="25"/>
      <c r="AM62" s="44"/>
      <c r="AO62" s="44"/>
      <c r="AP62" s="44"/>
      <c r="AQ62" s="4"/>
      <c r="AS62" s="25"/>
      <c r="AT62" s="43"/>
      <c r="AU62" s="43"/>
      <c r="AV62" s="2"/>
      <c r="AW62" s="43"/>
      <c r="AX62" s="43"/>
      <c r="AY62" s="25"/>
      <c r="AZ62" s="44"/>
      <c r="BA62" s="44"/>
      <c r="BD62" s="45"/>
      <c r="BE62" s="25"/>
      <c r="BF62" s="44"/>
      <c r="BG62" s="44"/>
      <c r="BI62" s="44"/>
      <c r="BJ62" s="44"/>
      <c r="BK62" s="4"/>
      <c r="BM62" s="25"/>
      <c r="BN62" s="43"/>
      <c r="BO62" s="43"/>
      <c r="BP62" s="2"/>
      <c r="BQ62" s="43"/>
      <c r="BR62" s="43"/>
      <c r="BS62" s="21"/>
      <c r="BT62" s="44"/>
      <c r="BU62" s="44"/>
      <c r="BX62" s="45"/>
      <c r="BY62" s="25"/>
      <c r="BZ62" s="44"/>
      <c r="CA62" s="44"/>
      <c r="CC62" s="44"/>
      <c r="CD62" s="44"/>
      <c r="CE62" s="25"/>
      <c r="CG62" s="25"/>
      <c r="CH62" s="43"/>
      <c r="CI62" s="43"/>
      <c r="CJ62" s="2"/>
      <c r="CK62" s="43"/>
      <c r="CL62" s="43"/>
      <c r="CM62" s="25"/>
      <c r="CN62" s="44"/>
      <c r="CO62" s="44"/>
      <c r="CR62" s="45"/>
      <c r="CS62" s="25"/>
      <c r="CT62" s="44"/>
      <c r="CU62" s="44"/>
      <c r="CW62" s="44"/>
      <c r="CX62" s="44"/>
      <c r="CY62" s="4"/>
      <c r="DA62" s="25"/>
      <c r="DB62" s="43"/>
      <c r="DC62" s="43"/>
      <c r="DD62" s="2"/>
      <c r="DE62" s="43"/>
      <c r="DF62" s="43"/>
      <c r="DG62" s="25"/>
      <c r="DH62" s="44"/>
      <c r="DI62" s="44"/>
      <c r="DL62" s="45"/>
      <c r="DM62" s="25"/>
      <c r="DN62" s="44"/>
      <c r="DO62" s="44"/>
      <c r="DQ62" s="44"/>
      <c r="DR62" s="44"/>
      <c r="DS62" s="4"/>
      <c r="DU62" s="25"/>
      <c r="DV62" s="43"/>
      <c r="DW62" s="43"/>
      <c r="DX62" s="2"/>
      <c r="DY62" s="43"/>
      <c r="DZ62" s="43"/>
      <c r="EA62" s="25"/>
      <c r="EC62" s="46"/>
      <c r="EF62" s="45"/>
      <c r="EG62" s="25"/>
      <c r="EH62" s="44"/>
      <c r="EI62" s="44"/>
      <c r="EK62" s="44"/>
      <c r="EL62" s="44"/>
      <c r="EM62" s="4"/>
      <c r="EO62" s="25"/>
      <c r="EP62" s="43"/>
      <c r="EQ62" s="43"/>
      <c r="ER62" s="2"/>
      <c r="ES62" s="43"/>
      <c r="ET62" s="43"/>
      <c r="EU62" s="25"/>
      <c r="EV62" s="44"/>
      <c r="EW62" s="44"/>
      <c r="EZ62" s="45"/>
      <c r="FA62" s="25"/>
      <c r="FB62" s="44"/>
      <c r="FC62" s="44"/>
      <c r="FE62" s="44"/>
      <c r="FF62" s="44"/>
      <c r="FG62" s="4"/>
      <c r="FI62" s="25"/>
      <c r="FJ62" s="43"/>
      <c r="FK62" s="43"/>
      <c r="FL62" s="2"/>
      <c r="FM62" s="43"/>
      <c r="FN62" s="43"/>
      <c r="FO62" s="25"/>
      <c r="FP62" s="44"/>
      <c r="FQ62" s="44"/>
      <c r="FT62" s="45"/>
      <c r="FU62" s="25"/>
      <c r="FV62" s="44"/>
      <c r="FW62" s="44"/>
      <c r="FY62" s="44"/>
      <c r="FZ62" s="44"/>
      <c r="GA62" s="4"/>
      <c r="GI62" s="47"/>
      <c r="GN62" s="45"/>
      <c r="GU62" s="4"/>
      <c r="HC62" s="47"/>
      <c r="HH62" s="45"/>
      <c r="HO62" s="4"/>
      <c r="HW62" s="47"/>
      <c r="IB62" s="45"/>
      <c r="II62" s="4"/>
      <c r="IQ62" s="47"/>
      <c r="IV62" s="45"/>
    </row>
    <row r="63" spans="1:262" s="3" customFormat="1" ht="13.5" customHeight="1" x14ac:dyDescent="0.25">
      <c r="A63" s="58"/>
      <c r="B63" s="2"/>
      <c r="C63" s="4"/>
      <c r="E63" s="25"/>
      <c r="F63" s="43"/>
      <c r="G63" s="44"/>
      <c r="H63" s="2"/>
      <c r="I63" s="43"/>
      <c r="J63" s="44"/>
      <c r="K63" s="25"/>
      <c r="L63" s="44"/>
      <c r="M63" s="44"/>
      <c r="P63" s="45"/>
      <c r="Q63" s="25"/>
      <c r="R63" s="44"/>
      <c r="S63" s="44"/>
      <c r="U63" s="44"/>
      <c r="V63" s="44"/>
      <c r="W63" s="4"/>
      <c r="Y63" s="25"/>
      <c r="Z63" s="43"/>
      <c r="AA63" s="43"/>
      <c r="AB63" s="2"/>
      <c r="AC63" s="43"/>
      <c r="AD63" s="43"/>
      <c r="AE63" s="25"/>
      <c r="AF63" s="44"/>
      <c r="AG63" s="44"/>
      <c r="AJ63" s="45"/>
      <c r="AK63" s="25"/>
      <c r="AM63" s="44"/>
      <c r="AO63" s="44"/>
      <c r="AP63" s="44"/>
      <c r="AQ63" s="4"/>
      <c r="AS63" s="25"/>
      <c r="AT63" s="43"/>
      <c r="AU63" s="43"/>
      <c r="AV63" s="2"/>
      <c r="AW63" s="43"/>
      <c r="AX63" s="43"/>
      <c r="AY63" s="25"/>
      <c r="AZ63" s="44"/>
      <c r="BA63" s="44"/>
      <c r="BD63" s="45"/>
      <c r="BE63" s="25"/>
      <c r="BF63" s="44"/>
      <c r="BG63" s="44"/>
      <c r="BI63" s="44"/>
      <c r="BJ63" s="44"/>
      <c r="BK63" s="4"/>
      <c r="BM63" s="25"/>
      <c r="BN63" s="43"/>
      <c r="BO63" s="43"/>
      <c r="BP63" s="2"/>
      <c r="BQ63" s="43"/>
      <c r="BR63" s="43"/>
      <c r="BS63" s="21"/>
      <c r="BT63" s="44"/>
      <c r="BU63" s="44"/>
      <c r="BX63" s="45"/>
      <c r="BY63" s="25"/>
      <c r="BZ63" s="44"/>
      <c r="CA63" s="44"/>
      <c r="CC63" s="44"/>
      <c r="CD63" s="44"/>
      <c r="CE63" s="25"/>
      <c r="CG63" s="25"/>
      <c r="CH63" s="43"/>
      <c r="CI63" s="43"/>
      <c r="CJ63" s="2"/>
      <c r="CK63" s="43"/>
      <c r="CL63" s="43"/>
      <c r="CM63" s="25"/>
      <c r="CN63" s="44"/>
      <c r="CO63" s="44"/>
      <c r="CR63" s="45"/>
      <c r="CS63" s="25"/>
      <c r="CT63" s="44"/>
      <c r="CU63" s="44"/>
      <c r="CW63" s="44"/>
      <c r="CX63" s="44"/>
      <c r="CY63" s="4"/>
      <c r="DA63" s="25"/>
      <c r="DB63" s="43"/>
      <c r="DC63" s="43"/>
      <c r="DD63" s="2"/>
      <c r="DE63" s="43"/>
      <c r="DF63" s="43"/>
      <c r="DG63" s="25"/>
      <c r="DH63" s="44"/>
      <c r="DI63" s="44"/>
      <c r="DL63" s="45"/>
      <c r="DM63" s="25"/>
      <c r="DN63" s="44"/>
      <c r="DO63" s="44"/>
      <c r="DQ63" s="44"/>
      <c r="DR63" s="44"/>
      <c r="DS63" s="4"/>
      <c r="DU63" s="25"/>
      <c r="DV63" s="43"/>
      <c r="DW63" s="43"/>
      <c r="DX63" s="2"/>
      <c r="DY63" s="43"/>
      <c r="DZ63" s="43"/>
      <c r="EA63" s="25"/>
      <c r="EC63" s="46"/>
      <c r="EF63" s="45"/>
      <c r="EG63" s="25"/>
      <c r="EH63" s="44"/>
      <c r="EI63" s="44"/>
      <c r="EK63" s="44"/>
      <c r="EL63" s="44"/>
      <c r="EM63" s="4"/>
      <c r="EO63" s="25"/>
      <c r="EP63" s="43"/>
      <c r="EQ63" s="43"/>
      <c r="ER63" s="2"/>
      <c r="ES63" s="43"/>
      <c r="ET63" s="43"/>
      <c r="EU63" s="25"/>
      <c r="EV63" s="44"/>
      <c r="EW63" s="44"/>
      <c r="EZ63" s="45"/>
      <c r="FA63" s="25"/>
      <c r="FB63" s="44"/>
      <c r="FC63" s="44"/>
      <c r="FE63" s="44"/>
      <c r="FF63" s="44"/>
      <c r="FG63" s="4"/>
      <c r="FI63" s="25"/>
      <c r="FJ63" s="43"/>
      <c r="FK63" s="43"/>
      <c r="FL63" s="2"/>
      <c r="FM63" s="43"/>
      <c r="FN63" s="43"/>
      <c r="FO63" s="25"/>
      <c r="FP63" s="44"/>
      <c r="FQ63" s="44"/>
      <c r="FT63" s="45"/>
      <c r="FU63" s="25"/>
      <c r="FV63" s="44"/>
      <c r="FW63" s="44"/>
      <c r="FY63" s="44"/>
      <c r="FZ63" s="44"/>
      <c r="GA63" s="4"/>
      <c r="GI63" s="47"/>
      <c r="GN63" s="45"/>
      <c r="GU63" s="4"/>
      <c r="HC63" s="47"/>
      <c r="HH63" s="45"/>
      <c r="HO63" s="4"/>
      <c r="HW63" s="47"/>
      <c r="IB63" s="45"/>
      <c r="II63" s="4"/>
      <c r="IQ63" s="47"/>
      <c r="IV63" s="45"/>
    </row>
    <row r="64" spans="1:262" s="3" customFormat="1" ht="13.5" customHeight="1" x14ac:dyDescent="0.25">
      <c r="A64" s="58"/>
      <c r="B64" s="2"/>
      <c r="C64" s="4"/>
      <c r="E64" s="25"/>
      <c r="F64" s="43"/>
      <c r="G64" s="44"/>
      <c r="H64" s="2"/>
      <c r="I64" s="43"/>
      <c r="J64" s="44"/>
      <c r="K64" s="25"/>
      <c r="L64" s="44"/>
      <c r="M64" s="44"/>
      <c r="P64" s="45"/>
      <c r="Q64" s="25"/>
      <c r="R64" s="44"/>
      <c r="S64" s="44"/>
      <c r="U64" s="44"/>
      <c r="V64" s="44"/>
      <c r="W64" s="4"/>
      <c r="Y64" s="25"/>
      <c r="Z64" s="43"/>
      <c r="AA64" s="43"/>
      <c r="AB64" s="2"/>
      <c r="AC64" s="43"/>
      <c r="AD64" s="43"/>
      <c r="AE64" s="25"/>
      <c r="AF64" s="44"/>
      <c r="AG64" s="44"/>
      <c r="AJ64" s="45"/>
      <c r="AK64" s="25"/>
      <c r="AM64" s="44"/>
      <c r="AO64" s="44"/>
      <c r="AP64" s="44"/>
      <c r="AQ64" s="4"/>
      <c r="AS64" s="25"/>
      <c r="AT64" s="43"/>
      <c r="AU64" s="43"/>
      <c r="AV64" s="2"/>
      <c r="AW64" s="43"/>
      <c r="AX64" s="43"/>
      <c r="AY64" s="25"/>
      <c r="AZ64" s="44"/>
      <c r="BA64" s="44"/>
      <c r="BD64" s="45"/>
      <c r="BE64" s="25"/>
      <c r="BF64" s="44"/>
      <c r="BG64" s="44"/>
      <c r="BI64" s="44"/>
      <c r="BJ64" s="44"/>
      <c r="BK64" s="4"/>
      <c r="BM64" s="25"/>
      <c r="BN64" s="43"/>
      <c r="BO64" s="43"/>
      <c r="BP64" s="2"/>
      <c r="BQ64" s="43"/>
      <c r="BR64" s="43"/>
      <c r="BS64" s="21"/>
      <c r="BT64" s="44"/>
      <c r="BU64" s="44"/>
      <c r="BX64" s="45"/>
      <c r="BY64" s="25"/>
      <c r="BZ64" s="44"/>
      <c r="CA64" s="44"/>
      <c r="CC64" s="44"/>
      <c r="CD64" s="44"/>
      <c r="CE64" s="25"/>
      <c r="CG64" s="25"/>
      <c r="CH64" s="43"/>
      <c r="CI64" s="43"/>
      <c r="CJ64" s="2"/>
      <c r="CK64" s="43"/>
      <c r="CL64" s="43"/>
      <c r="CM64" s="25"/>
      <c r="CN64" s="44"/>
      <c r="CO64" s="44"/>
      <c r="CR64" s="45"/>
      <c r="CS64" s="25"/>
      <c r="CT64" s="44"/>
      <c r="CU64" s="44"/>
      <c r="CW64" s="44"/>
      <c r="CX64" s="44"/>
      <c r="CY64" s="4"/>
      <c r="DA64" s="25"/>
      <c r="DB64" s="43"/>
      <c r="DC64" s="43"/>
      <c r="DD64" s="2"/>
      <c r="DE64" s="43"/>
      <c r="DF64" s="43"/>
      <c r="DG64" s="25"/>
      <c r="DH64" s="44"/>
      <c r="DI64" s="44"/>
      <c r="DL64" s="45"/>
      <c r="DM64" s="25"/>
      <c r="DN64" s="44"/>
      <c r="DO64" s="44"/>
      <c r="DQ64" s="44"/>
      <c r="DR64" s="44"/>
      <c r="DS64" s="4"/>
      <c r="DU64" s="25"/>
      <c r="DV64" s="43"/>
      <c r="DW64" s="43"/>
      <c r="DX64" s="2"/>
      <c r="DY64" s="43"/>
      <c r="DZ64" s="43"/>
      <c r="EA64" s="25"/>
      <c r="EC64" s="46"/>
      <c r="EF64" s="45"/>
      <c r="EG64" s="25"/>
      <c r="EH64" s="44"/>
      <c r="EI64" s="44"/>
      <c r="EK64" s="44"/>
      <c r="EL64" s="44"/>
      <c r="EM64" s="4"/>
      <c r="EO64" s="25"/>
      <c r="EP64" s="43"/>
      <c r="EQ64" s="43"/>
      <c r="ER64" s="2"/>
      <c r="ES64" s="43"/>
      <c r="ET64" s="43"/>
      <c r="EU64" s="25"/>
      <c r="EV64" s="44"/>
      <c r="EW64" s="44"/>
      <c r="EZ64" s="45"/>
      <c r="FA64" s="25"/>
      <c r="FB64" s="44"/>
      <c r="FC64" s="44"/>
      <c r="FE64" s="44"/>
      <c r="FF64" s="44"/>
      <c r="FG64" s="4"/>
      <c r="FI64" s="25"/>
      <c r="FJ64" s="43"/>
      <c r="FK64" s="43"/>
      <c r="FL64" s="2"/>
      <c r="FM64" s="43"/>
      <c r="FN64" s="43"/>
      <c r="FO64" s="25"/>
      <c r="FP64" s="44"/>
      <c r="FQ64" s="44"/>
      <c r="FT64" s="45"/>
      <c r="FU64" s="25"/>
      <c r="FV64" s="44"/>
      <c r="FW64" s="44"/>
      <c r="FY64" s="44"/>
      <c r="FZ64" s="44"/>
      <c r="GA64" s="4"/>
      <c r="GI64" s="47"/>
      <c r="GN64" s="45"/>
      <c r="GU64" s="4"/>
      <c r="HC64" s="47"/>
      <c r="HH64" s="45"/>
      <c r="HO64" s="4"/>
      <c r="HW64" s="47"/>
      <c r="IB64" s="45"/>
      <c r="II64" s="4"/>
      <c r="IQ64" s="47"/>
      <c r="IV64" s="45"/>
    </row>
    <row r="65" spans="1:256" s="3" customFormat="1" ht="13.5" customHeight="1" x14ac:dyDescent="0.25">
      <c r="A65" s="58"/>
      <c r="B65" s="2"/>
      <c r="C65" s="4"/>
      <c r="E65" s="25"/>
      <c r="F65" s="43"/>
      <c r="G65" s="44"/>
      <c r="H65" s="2"/>
      <c r="I65" s="43"/>
      <c r="J65" s="44"/>
      <c r="K65" s="25"/>
      <c r="L65" s="44"/>
      <c r="M65" s="44"/>
      <c r="P65" s="45"/>
      <c r="Q65" s="25"/>
      <c r="R65" s="44"/>
      <c r="S65" s="44"/>
      <c r="U65" s="44"/>
      <c r="V65" s="44"/>
      <c r="W65" s="4"/>
      <c r="Y65" s="25"/>
      <c r="Z65" s="43"/>
      <c r="AA65" s="43"/>
      <c r="AB65" s="2"/>
      <c r="AC65" s="43"/>
      <c r="AD65" s="43"/>
      <c r="AE65" s="25"/>
      <c r="AF65" s="44"/>
      <c r="AG65" s="44"/>
      <c r="AJ65" s="45"/>
      <c r="AK65" s="25"/>
      <c r="AM65" s="44"/>
      <c r="AO65" s="44"/>
      <c r="AP65" s="44"/>
      <c r="AQ65" s="4"/>
      <c r="AS65" s="25"/>
      <c r="AT65" s="43"/>
      <c r="AU65" s="43"/>
      <c r="AV65" s="2"/>
      <c r="AW65" s="43"/>
      <c r="AX65" s="43"/>
      <c r="AY65" s="25"/>
      <c r="AZ65" s="44"/>
      <c r="BA65" s="44"/>
      <c r="BD65" s="45"/>
      <c r="BE65" s="25"/>
      <c r="BF65" s="44"/>
      <c r="BG65" s="44"/>
      <c r="BI65" s="44"/>
      <c r="BJ65" s="44"/>
      <c r="BK65" s="4"/>
      <c r="BM65" s="25"/>
      <c r="BN65" s="43"/>
      <c r="BO65" s="43"/>
      <c r="BP65" s="2"/>
      <c r="BQ65" s="43"/>
      <c r="BR65" s="43"/>
      <c r="BS65" s="21"/>
      <c r="BT65" s="44"/>
      <c r="BU65" s="44"/>
      <c r="BX65" s="45"/>
      <c r="BY65" s="25"/>
      <c r="BZ65" s="44"/>
      <c r="CA65" s="44"/>
      <c r="CC65" s="44"/>
      <c r="CD65" s="44"/>
      <c r="CE65" s="25"/>
      <c r="CG65" s="25"/>
      <c r="CH65" s="43"/>
      <c r="CI65" s="43"/>
      <c r="CJ65" s="2"/>
      <c r="CK65" s="43"/>
      <c r="CL65" s="43"/>
      <c r="CM65" s="25"/>
      <c r="CN65" s="44"/>
      <c r="CO65" s="44"/>
      <c r="CR65" s="45"/>
      <c r="CS65" s="25"/>
      <c r="CT65" s="44"/>
      <c r="CU65" s="44"/>
      <c r="CW65" s="44"/>
      <c r="CX65" s="44"/>
      <c r="CY65" s="4"/>
      <c r="DA65" s="25"/>
      <c r="DB65" s="43"/>
      <c r="DC65" s="43"/>
      <c r="DD65" s="2"/>
      <c r="DE65" s="43"/>
      <c r="DF65" s="43"/>
      <c r="DG65" s="25"/>
      <c r="DH65" s="44"/>
      <c r="DI65" s="44"/>
      <c r="DL65" s="45"/>
      <c r="DM65" s="25"/>
      <c r="DN65" s="44"/>
      <c r="DO65" s="44"/>
      <c r="DQ65" s="44"/>
      <c r="DR65" s="44"/>
      <c r="DS65" s="4"/>
      <c r="DU65" s="25"/>
      <c r="DV65" s="43"/>
      <c r="DW65" s="43"/>
      <c r="DX65" s="2"/>
      <c r="DY65" s="43"/>
      <c r="DZ65" s="43"/>
      <c r="EA65" s="25"/>
      <c r="EC65" s="46"/>
      <c r="EF65" s="45"/>
      <c r="EG65" s="25"/>
      <c r="EH65" s="44"/>
      <c r="EI65" s="44"/>
      <c r="EK65" s="44"/>
      <c r="EL65" s="44"/>
      <c r="EM65" s="4"/>
      <c r="EO65" s="25"/>
      <c r="EP65" s="43"/>
      <c r="EQ65" s="43"/>
      <c r="ER65" s="2"/>
      <c r="ES65" s="43"/>
      <c r="ET65" s="43"/>
      <c r="EU65" s="25"/>
      <c r="EV65" s="44"/>
      <c r="EW65" s="44"/>
      <c r="EZ65" s="45"/>
      <c r="FA65" s="25"/>
      <c r="FB65" s="44"/>
      <c r="FC65" s="44"/>
      <c r="FE65" s="44"/>
      <c r="FF65" s="44"/>
      <c r="FG65" s="4"/>
      <c r="FI65" s="25"/>
      <c r="FJ65" s="43"/>
      <c r="FK65" s="43"/>
      <c r="FL65" s="2"/>
      <c r="FM65" s="43"/>
      <c r="FN65" s="43"/>
      <c r="FO65" s="25"/>
      <c r="FP65" s="44"/>
      <c r="FQ65" s="44"/>
      <c r="FT65" s="45"/>
      <c r="FU65" s="25"/>
      <c r="FV65" s="44"/>
      <c r="FW65" s="44"/>
      <c r="FY65" s="44"/>
      <c r="FZ65" s="44"/>
      <c r="GA65" s="4"/>
      <c r="GI65" s="47"/>
      <c r="GN65" s="45"/>
      <c r="GU65" s="4"/>
      <c r="HC65" s="47"/>
      <c r="HH65" s="45"/>
      <c r="HO65" s="4"/>
      <c r="HW65" s="47"/>
      <c r="IB65" s="45"/>
      <c r="II65" s="4"/>
      <c r="IQ65" s="47"/>
      <c r="IV65" s="45"/>
    </row>
    <row r="66" spans="1:256" s="3" customFormat="1" ht="13.5" customHeight="1" x14ac:dyDescent="0.25">
      <c r="A66" s="58"/>
      <c r="B66" s="2"/>
      <c r="C66" s="4"/>
      <c r="E66" s="25"/>
      <c r="F66" s="43"/>
      <c r="G66" s="44"/>
      <c r="H66" s="2"/>
      <c r="I66" s="43"/>
      <c r="J66" s="44"/>
      <c r="K66" s="25"/>
      <c r="L66" s="44"/>
      <c r="M66" s="44"/>
      <c r="P66" s="45"/>
      <c r="Q66" s="25"/>
      <c r="R66" s="44"/>
      <c r="S66" s="44"/>
      <c r="U66" s="44"/>
      <c r="V66" s="44"/>
      <c r="W66" s="4"/>
      <c r="Y66" s="25"/>
      <c r="Z66" s="43"/>
      <c r="AA66" s="43"/>
      <c r="AB66" s="2"/>
      <c r="AC66" s="43"/>
      <c r="AD66" s="43"/>
      <c r="AE66" s="25"/>
      <c r="AF66" s="44"/>
      <c r="AG66" s="44"/>
      <c r="AJ66" s="45"/>
      <c r="AK66" s="25"/>
      <c r="AM66" s="44"/>
      <c r="AO66" s="44"/>
      <c r="AP66" s="44"/>
      <c r="AQ66" s="4"/>
      <c r="AS66" s="25"/>
      <c r="AT66" s="43"/>
      <c r="AU66" s="43"/>
      <c r="AV66" s="2"/>
      <c r="AW66" s="43"/>
      <c r="AX66" s="43"/>
      <c r="AY66" s="25"/>
      <c r="AZ66" s="44"/>
      <c r="BA66" s="44"/>
      <c r="BD66" s="45"/>
      <c r="BE66" s="25"/>
      <c r="BF66" s="44"/>
      <c r="BG66" s="44"/>
      <c r="BI66" s="44"/>
      <c r="BJ66" s="44"/>
      <c r="BK66" s="4"/>
      <c r="BM66" s="25"/>
      <c r="BN66" s="43"/>
      <c r="BO66" s="43"/>
      <c r="BP66" s="2"/>
      <c r="BQ66" s="43"/>
      <c r="BR66" s="43"/>
      <c r="BS66" s="21"/>
      <c r="BT66" s="44"/>
      <c r="BU66" s="44"/>
      <c r="BX66" s="45"/>
      <c r="BY66" s="25"/>
      <c r="BZ66" s="44"/>
      <c r="CA66" s="44"/>
      <c r="CC66" s="44"/>
      <c r="CD66" s="44"/>
      <c r="CE66" s="25"/>
      <c r="CG66" s="25"/>
      <c r="CH66" s="43"/>
      <c r="CI66" s="43"/>
      <c r="CJ66" s="2"/>
      <c r="CK66" s="43"/>
      <c r="CL66" s="43"/>
      <c r="CM66" s="25"/>
      <c r="CN66" s="44"/>
      <c r="CO66" s="44"/>
      <c r="CR66" s="45"/>
      <c r="CS66" s="25"/>
      <c r="CT66" s="44"/>
      <c r="CU66" s="44"/>
      <c r="CW66" s="44"/>
      <c r="CX66" s="44"/>
      <c r="CY66" s="4"/>
      <c r="DA66" s="25"/>
      <c r="DB66" s="43"/>
      <c r="DC66" s="43"/>
      <c r="DD66" s="2"/>
      <c r="DE66" s="43"/>
      <c r="DF66" s="43"/>
      <c r="DG66" s="25"/>
      <c r="DH66" s="44"/>
      <c r="DI66" s="44"/>
      <c r="DL66" s="45"/>
      <c r="DM66" s="25"/>
      <c r="DN66" s="44"/>
      <c r="DO66" s="44"/>
      <c r="DQ66" s="44"/>
      <c r="DR66" s="44"/>
      <c r="DS66" s="4"/>
      <c r="DU66" s="25"/>
      <c r="DV66" s="43"/>
      <c r="DW66" s="43"/>
      <c r="DX66" s="2"/>
      <c r="DY66" s="43"/>
      <c r="DZ66" s="43"/>
      <c r="EA66" s="25"/>
      <c r="EC66" s="46"/>
      <c r="EF66" s="45"/>
      <c r="EG66" s="25"/>
      <c r="EH66" s="44"/>
      <c r="EI66" s="44"/>
      <c r="EK66" s="44"/>
      <c r="EL66" s="44"/>
      <c r="EM66" s="4"/>
      <c r="EO66" s="25"/>
      <c r="EP66" s="43"/>
      <c r="EQ66" s="43"/>
      <c r="ER66" s="2"/>
      <c r="ES66" s="43"/>
      <c r="ET66" s="43"/>
      <c r="EU66" s="25"/>
      <c r="EV66" s="44"/>
      <c r="EW66" s="44"/>
      <c r="EZ66" s="45"/>
      <c r="FA66" s="25"/>
      <c r="FB66" s="44"/>
      <c r="FC66" s="44"/>
      <c r="FE66" s="44"/>
      <c r="FF66" s="44"/>
      <c r="FG66" s="4"/>
      <c r="FI66" s="25"/>
      <c r="FJ66" s="43"/>
      <c r="FK66" s="43"/>
      <c r="FL66" s="2"/>
      <c r="FM66" s="43"/>
      <c r="FN66" s="43"/>
      <c r="FO66" s="25"/>
      <c r="FP66" s="44"/>
      <c r="FQ66" s="44"/>
      <c r="FT66" s="45"/>
      <c r="FU66" s="25"/>
      <c r="FV66" s="44"/>
      <c r="FW66" s="44"/>
      <c r="FY66" s="44"/>
      <c r="FZ66" s="44"/>
      <c r="GA66" s="4"/>
      <c r="GI66" s="47"/>
      <c r="GN66" s="45"/>
      <c r="GU66" s="4"/>
      <c r="HC66" s="47"/>
      <c r="HH66" s="45"/>
      <c r="HO66" s="4"/>
      <c r="HW66" s="47"/>
      <c r="IB66" s="45"/>
      <c r="II66" s="4"/>
      <c r="IQ66" s="47"/>
      <c r="IV66" s="45"/>
    </row>
    <row r="67" spans="1:256" s="3" customFormat="1" ht="13.5" customHeight="1" x14ac:dyDescent="0.25">
      <c r="A67" s="58"/>
      <c r="B67" s="2"/>
      <c r="C67" s="4"/>
      <c r="E67" s="25"/>
      <c r="F67" s="43"/>
      <c r="G67" s="44"/>
      <c r="H67" s="2"/>
      <c r="I67" s="43"/>
      <c r="J67" s="44"/>
      <c r="K67" s="25"/>
      <c r="L67" s="44"/>
      <c r="M67" s="44"/>
      <c r="P67" s="45"/>
      <c r="Q67" s="25"/>
      <c r="R67" s="44"/>
      <c r="S67" s="44"/>
      <c r="U67" s="44"/>
      <c r="V67" s="44"/>
      <c r="W67" s="4"/>
      <c r="Y67" s="25"/>
      <c r="Z67" s="43"/>
      <c r="AA67" s="43"/>
      <c r="AB67" s="2"/>
      <c r="AC67" s="43"/>
      <c r="AD67" s="43"/>
      <c r="AE67" s="25"/>
      <c r="AF67" s="44"/>
      <c r="AG67" s="44"/>
      <c r="AJ67" s="45"/>
      <c r="AK67" s="25"/>
      <c r="AM67" s="44"/>
      <c r="AO67" s="44"/>
      <c r="AP67" s="44"/>
      <c r="AQ67" s="4"/>
      <c r="AS67" s="25"/>
      <c r="AT67" s="43"/>
      <c r="AU67" s="43"/>
      <c r="AV67" s="2"/>
      <c r="AW67" s="43"/>
      <c r="AX67" s="43"/>
      <c r="AY67" s="25"/>
      <c r="AZ67" s="44"/>
      <c r="BA67" s="44"/>
      <c r="BD67" s="45"/>
      <c r="BE67" s="25"/>
      <c r="BF67" s="44"/>
      <c r="BG67" s="44"/>
      <c r="BI67" s="44"/>
      <c r="BJ67" s="44"/>
      <c r="BK67" s="4"/>
      <c r="BM67" s="25"/>
      <c r="BN67" s="43"/>
      <c r="BO67" s="43"/>
      <c r="BP67" s="2"/>
      <c r="BQ67" s="43"/>
      <c r="BR67" s="43"/>
      <c r="BS67" s="21"/>
      <c r="BT67" s="44"/>
      <c r="BU67" s="44"/>
      <c r="BX67" s="45"/>
      <c r="BY67" s="25"/>
      <c r="BZ67" s="44"/>
      <c r="CA67" s="44"/>
      <c r="CC67" s="44"/>
      <c r="CD67" s="44"/>
      <c r="CE67" s="25"/>
      <c r="CG67" s="25"/>
      <c r="CH67" s="43"/>
      <c r="CI67" s="43"/>
      <c r="CJ67" s="2"/>
      <c r="CK67" s="43"/>
      <c r="CL67" s="43"/>
      <c r="CM67" s="25"/>
      <c r="CN67" s="44"/>
      <c r="CO67" s="44"/>
      <c r="CR67" s="45"/>
      <c r="CS67" s="25"/>
      <c r="CT67" s="44"/>
      <c r="CU67" s="44"/>
      <c r="CW67" s="44"/>
      <c r="CX67" s="44"/>
      <c r="CY67" s="4"/>
      <c r="DA67" s="25"/>
      <c r="DB67" s="43"/>
      <c r="DC67" s="43"/>
      <c r="DD67" s="2"/>
      <c r="DE67" s="43"/>
      <c r="DF67" s="43"/>
      <c r="DG67" s="25"/>
      <c r="DH67" s="44"/>
      <c r="DI67" s="44"/>
      <c r="DL67" s="45"/>
      <c r="DM67" s="25"/>
      <c r="DN67" s="44"/>
      <c r="DO67" s="44"/>
      <c r="DQ67" s="44"/>
      <c r="DR67" s="44"/>
      <c r="DS67" s="4"/>
      <c r="DU67" s="25"/>
      <c r="DV67" s="43"/>
      <c r="DW67" s="43"/>
      <c r="DX67" s="2"/>
      <c r="DY67" s="43"/>
      <c r="DZ67" s="43"/>
      <c r="EA67" s="25"/>
      <c r="EC67" s="46"/>
      <c r="EF67" s="45"/>
      <c r="EG67" s="25"/>
      <c r="EH67" s="44"/>
      <c r="EI67" s="44"/>
      <c r="EK67" s="44"/>
      <c r="EL67" s="44"/>
      <c r="EM67" s="4"/>
      <c r="EO67" s="25"/>
      <c r="EP67" s="43"/>
      <c r="EQ67" s="43"/>
      <c r="ER67" s="2"/>
      <c r="ES67" s="43"/>
      <c r="ET67" s="43"/>
      <c r="EU67" s="25"/>
      <c r="EV67" s="44"/>
      <c r="EW67" s="44"/>
      <c r="EZ67" s="45"/>
      <c r="FA67" s="25"/>
      <c r="FB67" s="44"/>
      <c r="FC67" s="44"/>
      <c r="FE67" s="44"/>
      <c r="FF67" s="44"/>
      <c r="FG67" s="4"/>
      <c r="FI67" s="25"/>
      <c r="FJ67" s="43"/>
      <c r="FK67" s="43"/>
      <c r="FL67" s="2"/>
      <c r="FM67" s="43"/>
      <c r="FN67" s="43"/>
      <c r="FO67" s="25"/>
      <c r="FP67" s="44"/>
      <c r="FQ67" s="44"/>
      <c r="FT67" s="45"/>
      <c r="FU67" s="25"/>
      <c r="FV67" s="44"/>
      <c r="FW67" s="44"/>
      <c r="FY67" s="44"/>
      <c r="FZ67" s="44"/>
      <c r="GA67" s="4"/>
      <c r="GI67" s="47"/>
      <c r="GN67" s="45"/>
      <c r="GU67" s="4"/>
      <c r="HC67" s="47"/>
      <c r="HH67" s="45"/>
      <c r="HO67" s="4"/>
      <c r="HW67" s="47"/>
      <c r="IB67" s="45"/>
      <c r="II67" s="4"/>
      <c r="IQ67" s="47"/>
      <c r="IV67" s="45"/>
    </row>
    <row r="68" spans="1:256" s="3" customFormat="1" ht="13.5" customHeight="1" x14ac:dyDescent="0.25">
      <c r="A68" s="58"/>
      <c r="B68" s="2"/>
      <c r="C68" s="4"/>
      <c r="E68" s="25"/>
      <c r="F68" s="43"/>
      <c r="G68" s="44"/>
      <c r="H68" s="2"/>
      <c r="I68" s="43"/>
      <c r="J68" s="44"/>
      <c r="K68" s="25"/>
      <c r="L68" s="44"/>
      <c r="M68" s="44"/>
      <c r="P68" s="45"/>
      <c r="Q68" s="25"/>
      <c r="R68" s="44"/>
      <c r="S68" s="44"/>
      <c r="U68" s="44"/>
      <c r="V68" s="44"/>
      <c r="W68" s="4"/>
      <c r="Y68" s="25"/>
      <c r="Z68" s="43"/>
      <c r="AA68" s="43"/>
      <c r="AB68" s="2"/>
      <c r="AC68" s="43"/>
      <c r="AD68" s="43"/>
      <c r="AE68" s="25"/>
      <c r="AF68" s="44"/>
      <c r="AG68" s="44"/>
      <c r="AJ68" s="45"/>
      <c r="AK68" s="25"/>
      <c r="AM68" s="44"/>
      <c r="AO68" s="44"/>
      <c r="AP68" s="44"/>
      <c r="AQ68" s="4"/>
      <c r="AS68" s="25"/>
      <c r="AT68" s="43"/>
      <c r="AU68" s="43"/>
      <c r="AV68" s="2"/>
      <c r="AW68" s="43"/>
      <c r="AX68" s="43"/>
      <c r="AY68" s="25"/>
      <c r="AZ68" s="44"/>
      <c r="BA68" s="44"/>
      <c r="BD68" s="45"/>
      <c r="BE68" s="25"/>
      <c r="BF68" s="44"/>
      <c r="BG68" s="44"/>
      <c r="BI68" s="44"/>
      <c r="BJ68" s="44"/>
      <c r="BK68" s="4"/>
      <c r="BM68" s="25"/>
      <c r="BN68" s="43"/>
      <c r="BO68" s="43"/>
      <c r="BP68" s="2"/>
      <c r="BQ68" s="43"/>
      <c r="BR68" s="43"/>
      <c r="BS68" s="21"/>
      <c r="BT68" s="44"/>
      <c r="BU68" s="44"/>
      <c r="BX68" s="45"/>
      <c r="BY68" s="25"/>
      <c r="BZ68" s="44"/>
      <c r="CA68" s="44"/>
      <c r="CC68" s="44"/>
      <c r="CD68" s="44"/>
      <c r="CE68" s="25"/>
      <c r="CG68" s="25"/>
      <c r="CH68" s="43"/>
      <c r="CI68" s="43"/>
      <c r="CJ68" s="2"/>
      <c r="CK68" s="43"/>
      <c r="CL68" s="43"/>
      <c r="CM68" s="25"/>
      <c r="CN68" s="44"/>
      <c r="CO68" s="44"/>
      <c r="CR68" s="45"/>
      <c r="CS68" s="25"/>
      <c r="CT68" s="44"/>
      <c r="CU68" s="44"/>
      <c r="CW68" s="44"/>
      <c r="CX68" s="44"/>
      <c r="CY68" s="4"/>
      <c r="DA68" s="25"/>
      <c r="DB68" s="43"/>
      <c r="DC68" s="43"/>
      <c r="DD68" s="2"/>
      <c r="DE68" s="43"/>
      <c r="DF68" s="43"/>
      <c r="DG68" s="25"/>
      <c r="DH68" s="44"/>
      <c r="DI68" s="44"/>
      <c r="DL68" s="45"/>
      <c r="DM68" s="25"/>
      <c r="DN68" s="44"/>
      <c r="DO68" s="44"/>
      <c r="DQ68" s="44"/>
      <c r="DR68" s="44"/>
      <c r="DS68" s="4"/>
      <c r="DU68" s="25"/>
      <c r="DV68" s="43"/>
      <c r="DW68" s="43"/>
      <c r="DX68" s="2"/>
      <c r="DY68" s="43"/>
      <c r="DZ68" s="43"/>
      <c r="EA68" s="25"/>
      <c r="EC68" s="46"/>
      <c r="EF68" s="45"/>
      <c r="EG68" s="25"/>
      <c r="EH68" s="44"/>
      <c r="EI68" s="44"/>
      <c r="EK68" s="44"/>
      <c r="EL68" s="44"/>
      <c r="EM68" s="4"/>
      <c r="EO68" s="25"/>
      <c r="EP68" s="43"/>
      <c r="EQ68" s="43"/>
      <c r="ER68" s="2"/>
      <c r="ES68" s="43"/>
      <c r="ET68" s="43"/>
      <c r="EU68" s="25"/>
      <c r="EV68" s="44"/>
      <c r="EW68" s="44"/>
      <c r="EZ68" s="45"/>
      <c r="FA68" s="25"/>
      <c r="FB68" s="44"/>
      <c r="FC68" s="44"/>
      <c r="FE68" s="44"/>
      <c r="FF68" s="44"/>
      <c r="FG68" s="4"/>
      <c r="FI68" s="25"/>
      <c r="FJ68" s="43"/>
      <c r="FK68" s="43"/>
      <c r="FL68" s="2"/>
      <c r="FM68" s="43"/>
      <c r="FN68" s="43"/>
      <c r="FO68" s="25"/>
      <c r="FP68" s="44"/>
      <c r="FQ68" s="44"/>
      <c r="FT68" s="45"/>
      <c r="FU68" s="25"/>
      <c r="FV68" s="44"/>
      <c r="FW68" s="44"/>
      <c r="FY68" s="44"/>
      <c r="FZ68" s="44"/>
      <c r="GA68" s="4"/>
      <c r="GI68" s="47"/>
      <c r="GN68" s="45"/>
      <c r="GU68" s="4"/>
      <c r="HC68" s="47"/>
      <c r="HH68" s="45"/>
      <c r="HO68" s="4"/>
      <c r="HW68" s="47"/>
      <c r="IB68" s="45"/>
      <c r="II68" s="4"/>
      <c r="IQ68" s="47"/>
      <c r="IV68" s="45"/>
    </row>
    <row r="69" spans="1:256" s="3" customFormat="1" ht="13.5" customHeight="1" x14ac:dyDescent="0.25">
      <c r="A69" s="58"/>
      <c r="B69" s="2"/>
      <c r="C69" s="4"/>
      <c r="E69" s="25"/>
      <c r="F69" s="43"/>
      <c r="G69" s="44"/>
      <c r="H69" s="2"/>
      <c r="I69" s="43"/>
      <c r="J69" s="44"/>
      <c r="K69" s="25"/>
      <c r="L69" s="44"/>
      <c r="M69" s="44"/>
      <c r="P69" s="45"/>
      <c r="Q69" s="25"/>
      <c r="R69" s="44"/>
      <c r="S69" s="44"/>
      <c r="U69" s="44"/>
      <c r="V69" s="44"/>
      <c r="W69" s="4"/>
      <c r="Y69" s="25"/>
      <c r="Z69" s="43"/>
      <c r="AA69" s="43"/>
      <c r="AB69" s="2"/>
      <c r="AC69" s="43"/>
      <c r="AD69" s="43"/>
      <c r="AE69" s="25"/>
      <c r="AF69" s="44"/>
      <c r="AG69" s="44"/>
      <c r="AJ69" s="45"/>
      <c r="AK69" s="25"/>
      <c r="AM69" s="44"/>
      <c r="AO69" s="44"/>
      <c r="AP69" s="44"/>
      <c r="AQ69" s="4"/>
      <c r="AS69" s="25"/>
      <c r="AT69" s="43"/>
      <c r="AU69" s="43"/>
      <c r="AV69" s="2"/>
      <c r="AW69" s="43"/>
      <c r="AX69" s="43"/>
      <c r="AY69" s="25"/>
      <c r="AZ69" s="44"/>
      <c r="BA69" s="44"/>
      <c r="BD69" s="45"/>
      <c r="BE69" s="25"/>
      <c r="BF69" s="44"/>
      <c r="BG69" s="44"/>
      <c r="BI69" s="44"/>
      <c r="BJ69" s="44"/>
      <c r="BK69" s="4"/>
      <c r="BM69" s="25"/>
      <c r="BN69" s="43"/>
      <c r="BO69" s="43"/>
      <c r="BP69" s="2"/>
      <c r="BQ69" s="43"/>
      <c r="BR69" s="43"/>
      <c r="BS69" s="21"/>
      <c r="BT69" s="44"/>
      <c r="BU69" s="44"/>
      <c r="BX69" s="45"/>
      <c r="BY69" s="25"/>
      <c r="BZ69" s="44"/>
      <c r="CA69" s="44"/>
      <c r="CC69" s="44"/>
      <c r="CD69" s="44"/>
      <c r="CE69" s="25"/>
      <c r="CG69" s="25"/>
      <c r="CH69" s="43"/>
      <c r="CI69" s="43"/>
      <c r="CJ69" s="2"/>
      <c r="CK69" s="43"/>
      <c r="CL69" s="43"/>
      <c r="CM69" s="25"/>
      <c r="CN69" s="44"/>
      <c r="CO69" s="44"/>
      <c r="CR69" s="45"/>
      <c r="CS69" s="25"/>
      <c r="CT69" s="44"/>
      <c r="CU69" s="44"/>
      <c r="CW69" s="44"/>
      <c r="CX69" s="44"/>
      <c r="CY69" s="4"/>
      <c r="DA69" s="25"/>
      <c r="DB69" s="43"/>
      <c r="DC69" s="43"/>
      <c r="DD69" s="2"/>
      <c r="DE69" s="43"/>
      <c r="DF69" s="43"/>
      <c r="DG69" s="25"/>
      <c r="DH69" s="44"/>
      <c r="DI69" s="44"/>
      <c r="DL69" s="45"/>
      <c r="DM69" s="25"/>
      <c r="DN69" s="44"/>
      <c r="DO69" s="44"/>
      <c r="DQ69" s="44"/>
      <c r="DR69" s="44"/>
      <c r="DS69" s="4"/>
      <c r="DU69" s="25"/>
      <c r="DV69" s="43"/>
      <c r="DW69" s="43"/>
      <c r="DX69" s="2"/>
      <c r="DY69" s="43"/>
      <c r="DZ69" s="43"/>
      <c r="EA69" s="25"/>
      <c r="EC69" s="46"/>
      <c r="EF69" s="45"/>
      <c r="EG69" s="25"/>
      <c r="EH69" s="44"/>
      <c r="EI69" s="44"/>
      <c r="EK69" s="44"/>
      <c r="EL69" s="44"/>
      <c r="EM69" s="4"/>
      <c r="EO69" s="25"/>
      <c r="EP69" s="43"/>
      <c r="EQ69" s="43"/>
      <c r="ER69" s="2"/>
      <c r="ES69" s="43"/>
      <c r="ET69" s="43"/>
      <c r="EU69" s="25"/>
      <c r="EV69" s="44"/>
      <c r="EW69" s="44"/>
      <c r="EZ69" s="45"/>
      <c r="FA69" s="25"/>
      <c r="FB69" s="44"/>
      <c r="FC69" s="44"/>
      <c r="FE69" s="44"/>
      <c r="FF69" s="44"/>
      <c r="FG69" s="4"/>
      <c r="FI69" s="25"/>
      <c r="FJ69" s="43"/>
      <c r="FK69" s="43"/>
      <c r="FL69" s="2"/>
      <c r="FM69" s="43"/>
      <c r="FN69" s="43"/>
      <c r="FO69" s="25"/>
      <c r="FP69" s="44"/>
      <c r="FQ69" s="44"/>
      <c r="FT69" s="45"/>
      <c r="FU69" s="25"/>
      <c r="FV69" s="44"/>
      <c r="FW69" s="44"/>
      <c r="FY69" s="44"/>
      <c r="FZ69" s="44"/>
      <c r="GA69" s="4"/>
      <c r="GI69" s="47"/>
      <c r="GN69" s="45"/>
      <c r="GU69" s="4"/>
      <c r="HC69" s="47"/>
      <c r="HH69" s="45"/>
      <c r="HO69" s="4"/>
      <c r="HW69" s="47"/>
      <c r="IB69" s="45"/>
      <c r="II69" s="4"/>
      <c r="IQ69" s="47"/>
      <c r="IV69" s="45"/>
    </row>
    <row r="70" spans="1:256" s="3" customFormat="1" ht="13.5" customHeight="1" x14ac:dyDescent="0.25">
      <c r="A70" s="58"/>
      <c r="B70" s="2"/>
      <c r="C70" s="4"/>
      <c r="E70" s="25"/>
      <c r="F70" s="43"/>
      <c r="G70" s="44"/>
      <c r="H70" s="2"/>
      <c r="I70" s="43"/>
      <c r="J70" s="44"/>
      <c r="K70" s="25"/>
      <c r="L70" s="44"/>
      <c r="M70" s="44"/>
      <c r="P70" s="45"/>
      <c r="Q70" s="25"/>
      <c r="R70" s="44"/>
      <c r="S70" s="44"/>
      <c r="U70" s="44"/>
      <c r="V70" s="44"/>
      <c r="W70" s="4"/>
      <c r="Y70" s="25"/>
      <c r="Z70" s="43"/>
      <c r="AA70" s="43"/>
      <c r="AB70" s="2"/>
      <c r="AC70" s="43"/>
      <c r="AD70" s="43"/>
      <c r="AE70" s="25"/>
      <c r="AF70" s="44"/>
      <c r="AG70" s="44"/>
      <c r="AJ70" s="45"/>
      <c r="AK70" s="25"/>
      <c r="AM70" s="44"/>
      <c r="AO70" s="44"/>
      <c r="AP70" s="44"/>
      <c r="AQ70" s="4"/>
      <c r="AS70" s="25"/>
      <c r="AT70" s="43"/>
      <c r="AU70" s="43"/>
      <c r="AV70" s="2"/>
      <c r="AW70" s="43"/>
      <c r="AX70" s="43"/>
      <c r="AY70" s="25"/>
      <c r="AZ70" s="44"/>
      <c r="BA70" s="44"/>
      <c r="BD70" s="45"/>
      <c r="BE70" s="25"/>
      <c r="BF70" s="44"/>
      <c r="BG70" s="44"/>
      <c r="BI70" s="44"/>
      <c r="BJ70" s="44"/>
      <c r="BK70" s="4"/>
      <c r="BM70" s="25"/>
      <c r="BN70" s="43"/>
      <c r="BO70" s="43"/>
      <c r="BP70" s="2"/>
      <c r="BQ70" s="43"/>
      <c r="BR70" s="43"/>
      <c r="BS70" s="21"/>
      <c r="BT70" s="44"/>
      <c r="BU70" s="44"/>
      <c r="BX70" s="45"/>
      <c r="BY70" s="25"/>
      <c r="BZ70" s="44"/>
      <c r="CA70" s="44"/>
      <c r="CC70" s="44"/>
      <c r="CD70" s="44"/>
      <c r="CE70" s="25"/>
      <c r="CG70" s="25"/>
      <c r="CH70" s="43"/>
      <c r="CI70" s="43"/>
      <c r="CJ70" s="2"/>
      <c r="CK70" s="43"/>
      <c r="CL70" s="43"/>
      <c r="CM70" s="25"/>
      <c r="CN70" s="44"/>
      <c r="CO70" s="44"/>
      <c r="CR70" s="45"/>
      <c r="CS70" s="25"/>
      <c r="CT70" s="44"/>
      <c r="CU70" s="44"/>
      <c r="CW70" s="44"/>
      <c r="CX70" s="44"/>
      <c r="CY70" s="4"/>
      <c r="DA70" s="25"/>
      <c r="DB70" s="43"/>
      <c r="DC70" s="43"/>
      <c r="DD70" s="2"/>
      <c r="DE70" s="43"/>
      <c r="DF70" s="43"/>
      <c r="DG70" s="25"/>
      <c r="DH70" s="44"/>
      <c r="DI70" s="44"/>
      <c r="DL70" s="45"/>
      <c r="DM70" s="25"/>
      <c r="DN70" s="44"/>
      <c r="DO70" s="44"/>
      <c r="DQ70" s="44"/>
      <c r="DR70" s="44"/>
      <c r="DS70" s="4"/>
      <c r="DU70" s="25"/>
      <c r="DV70" s="43"/>
      <c r="DW70" s="43"/>
      <c r="DX70" s="2"/>
      <c r="DY70" s="43"/>
      <c r="DZ70" s="43"/>
      <c r="EA70" s="25"/>
      <c r="EC70" s="46"/>
      <c r="EF70" s="45"/>
      <c r="EG70" s="25"/>
      <c r="EH70" s="44"/>
      <c r="EI70" s="44"/>
      <c r="EK70" s="44"/>
      <c r="EL70" s="44"/>
      <c r="EM70" s="4"/>
      <c r="EO70" s="25"/>
      <c r="EP70" s="43"/>
      <c r="EQ70" s="43"/>
      <c r="ER70" s="2"/>
      <c r="ES70" s="43"/>
      <c r="ET70" s="43"/>
      <c r="EU70" s="25"/>
      <c r="EV70" s="44"/>
      <c r="EW70" s="44"/>
      <c r="EZ70" s="45"/>
      <c r="FA70" s="25"/>
      <c r="FB70" s="44"/>
      <c r="FC70" s="44"/>
      <c r="FE70" s="44"/>
      <c r="FF70" s="44"/>
      <c r="FG70" s="4"/>
      <c r="FI70" s="25"/>
      <c r="FJ70" s="43"/>
      <c r="FK70" s="43"/>
      <c r="FL70" s="2"/>
      <c r="FM70" s="43"/>
      <c r="FN70" s="43"/>
      <c r="FO70" s="25"/>
      <c r="FP70" s="44"/>
      <c r="FQ70" s="44"/>
      <c r="FT70" s="45"/>
      <c r="FU70" s="25"/>
      <c r="FV70" s="44"/>
      <c r="FW70" s="44"/>
      <c r="FY70" s="44"/>
      <c r="FZ70" s="44"/>
      <c r="GA70" s="4"/>
      <c r="GI70" s="47"/>
      <c r="GN70" s="45"/>
      <c r="GU70" s="4"/>
      <c r="HC70" s="47"/>
      <c r="HH70" s="45"/>
      <c r="HO70" s="4"/>
      <c r="HW70" s="47"/>
      <c r="IB70" s="45"/>
      <c r="II70" s="4"/>
      <c r="IQ70" s="47"/>
      <c r="IV70" s="45"/>
    </row>
    <row r="71" spans="1:256" s="3" customFormat="1" ht="13.5" customHeight="1" x14ac:dyDescent="0.25">
      <c r="A71" s="58"/>
      <c r="B71" s="2"/>
      <c r="C71" s="4"/>
      <c r="E71" s="25"/>
      <c r="F71" s="43"/>
      <c r="G71" s="44"/>
      <c r="H71" s="2"/>
      <c r="I71" s="43"/>
      <c r="J71" s="44"/>
      <c r="K71" s="25"/>
      <c r="L71" s="44"/>
      <c r="M71" s="44"/>
      <c r="P71" s="45"/>
      <c r="Q71" s="25"/>
      <c r="R71" s="44"/>
      <c r="S71" s="44"/>
      <c r="U71" s="44"/>
      <c r="V71" s="44"/>
      <c r="W71" s="4"/>
      <c r="Y71" s="25"/>
      <c r="Z71" s="43"/>
      <c r="AA71" s="43"/>
      <c r="AB71" s="2"/>
      <c r="AC71" s="43"/>
      <c r="AD71" s="43"/>
      <c r="AE71" s="25"/>
      <c r="AF71" s="44"/>
      <c r="AG71" s="44"/>
      <c r="AJ71" s="45"/>
      <c r="AK71" s="25"/>
      <c r="AM71" s="44"/>
      <c r="AO71" s="44"/>
      <c r="AP71" s="44"/>
      <c r="AQ71" s="4"/>
      <c r="AS71" s="25"/>
      <c r="AT71" s="43"/>
      <c r="AU71" s="43"/>
      <c r="AV71" s="2"/>
      <c r="AW71" s="43"/>
      <c r="AX71" s="43"/>
      <c r="AY71" s="25"/>
      <c r="AZ71" s="44"/>
      <c r="BA71" s="44"/>
      <c r="BD71" s="45"/>
      <c r="BE71" s="25"/>
      <c r="BF71" s="44"/>
      <c r="BG71" s="44"/>
      <c r="BI71" s="44"/>
      <c r="BJ71" s="44"/>
      <c r="BK71" s="4"/>
      <c r="BM71" s="25"/>
      <c r="BN71" s="43"/>
      <c r="BO71" s="43"/>
      <c r="BP71" s="2"/>
      <c r="BQ71" s="43"/>
      <c r="BR71" s="43"/>
      <c r="BS71" s="21"/>
      <c r="BT71" s="44"/>
      <c r="BU71" s="44"/>
      <c r="BX71" s="45"/>
      <c r="BY71" s="25"/>
      <c r="BZ71" s="44"/>
      <c r="CA71" s="44"/>
      <c r="CC71" s="44"/>
      <c r="CD71" s="44"/>
      <c r="CE71" s="25"/>
      <c r="CG71" s="25"/>
      <c r="CH71" s="43"/>
      <c r="CI71" s="43"/>
      <c r="CJ71" s="2"/>
      <c r="CK71" s="43"/>
      <c r="CL71" s="43"/>
      <c r="CM71" s="25"/>
      <c r="CN71" s="44"/>
      <c r="CO71" s="44"/>
      <c r="CR71" s="45"/>
      <c r="CS71" s="25"/>
      <c r="CT71" s="44"/>
      <c r="CU71" s="44"/>
      <c r="CW71" s="44"/>
      <c r="CX71" s="44"/>
      <c r="CY71" s="4"/>
      <c r="DA71" s="25"/>
      <c r="DB71" s="43"/>
      <c r="DC71" s="43"/>
      <c r="DD71" s="2"/>
      <c r="DE71" s="43"/>
      <c r="DF71" s="43"/>
      <c r="DG71" s="25"/>
      <c r="DH71" s="44"/>
      <c r="DI71" s="44"/>
      <c r="DL71" s="45"/>
      <c r="DM71" s="25"/>
      <c r="DN71" s="44"/>
      <c r="DO71" s="44"/>
      <c r="DQ71" s="44"/>
      <c r="DR71" s="44"/>
      <c r="DS71" s="4"/>
      <c r="DU71" s="25"/>
      <c r="DV71" s="43"/>
      <c r="DW71" s="43"/>
      <c r="DX71" s="2"/>
      <c r="DY71" s="43"/>
      <c r="DZ71" s="43"/>
      <c r="EA71" s="25"/>
      <c r="EC71" s="46"/>
      <c r="EF71" s="45"/>
      <c r="EG71" s="25"/>
      <c r="EH71" s="44"/>
      <c r="EI71" s="44"/>
      <c r="EK71" s="44"/>
      <c r="EL71" s="44"/>
      <c r="EM71" s="4"/>
      <c r="EO71" s="25"/>
      <c r="EP71" s="43"/>
      <c r="EQ71" s="43"/>
      <c r="ER71" s="2"/>
      <c r="ES71" s="43"/>
      <c r="ET71" s="43"/>
      <c r="EU71" s="25"/>
      <c r="EV71" s="44"/>
      <c r="EW71" s="44"/>
      <c r="EZ71" s="45"/>
      <c r="FA71" s="25"/>
      <c r="FB71" s="44"/>
      <c r="FC71" s="44"/>
      <c r="FE71" s="44"/>
      <c r="FF71" s="44"/>
      <c r="FG71" s="4"/>
      <c r="FI71" s="25"/>
      <c r="FJ71" s="43"/>
      <c r="FK71" s="43"/>
      <c r="FL71" s="2"/>
      <c r="FM71" s="43"/>
      <c r="FN71" s="43"/>
      <c r="FO71" s="25"/>
      <c r="FP71" s="44"/>
      <c r="FQ71" s="44"/>
      <c r="FT71" s="45"/>
      <c r="FU71" s="25"/>
      <c r="FV71" s="44"/>
      <c r="FW71" s="44"/>
      <c r="FY71" s="44"/>
      <c r="FZ71" s="44"/>
      <c r="GA71" s="4"/>
      <c r="GI71" s="47"/>
      <c r="GN71" s="45"/>
      <c r="GU71" s="4"/>
      <c r="HC71" s="47"/>
      <c r="HH71" s="45"/>
      <c r="HO71" s="4"/>
      <c r="HW71" s="47"/>
      <c r="IB71" s="45"/>
      <c r="II71" s="4"/>
      <c r="IQ71" s="47"/>
      <c r="IV71" s="45"/>
    </row>
    <row r="72" spans="1:256" s="3" customFormat="1" ht="13.5" customHeight="1" x14ac:dyDescent="0.25">
      <c r="A72" s="58"/>
      <c r="B72" s="2"/>
      <c r="C72" s="4"/>
      <c r="E72" s="25"/>
      <c r="F72" s="43"/>
      <c r="G72" s="44"/>
      <c r="H72" s="2"/>
      <c r="I72" s="43"/>
      <c r="J72" s="44"/>
      <c r="K72" s="25"/>
      <c r="L72" s="44"/>
      <c r="M72" s="44"/>
      <c r="P72" s="45"/>
      <c r="Q72" s="25"/>
      <c r="R72" s="44"/>
      <c r="S72" s="44"/>
      <c r="U72" s="44"/>
      <c r="V72" s="44"/>
      <c r="W72" s="4"/>
      <c r="Y72" s="25"/>
      <c r="Z72" s="43"/>
      <c r="AA72" s="43"/>
      <c r="AB72" s="2"/>
      <c r="AC72" s="43"/>
      <c r="AD72" s="43"/>
      <c r="AE72" s="25"/>
      <c r="AF72" s="44"/>
      <c r="AG72" s="44"/>
      <c r="AJ72" s="45"/>
      <c r="AK72" s="25"/>
      <c r="AM72" s="44"/>
      <c r="AO72" s="44"/>
      <c r="AP72" s="44"/>
      <c r="AQ72" s="4"/>
      <c r="AS72" s="25"/>
      <c r="AT72" s="43"/>
      <c r="AU72" s="43"/>
      <c r="AV72" s="2"/>
      <c r="AW72" s="43"/>
      <c r="AX72" s="43"/>
      <c r="AY72" s="25"/>
      <c r="AZ72" s="44"/>
      <c r="BA72" s="44"/>
      <c r="BD72" s="45"/>
      <c r="BE72" s="25"/>
      <c r="BF72" s="44"/>
      <c r="BG72" s="44"/>
      <c r="BI72" s="44"/>
      <c r="BJ72" s="44"/>
      <c r="BK72" s="4"/>
      <c r="BM72" s="25"/>
      <c r="BN72" s="43"/>
      <c r="BO72" s="43"/>
      <c r="BP72" s="2"/>
      <c r="BQ72" s="43"/>
      <c r="BR72" s="43"/>
      <c r="BS72" s="21"/>
      <c r="BT72" s="44"/>
      <c r="BU72" s="44"/>
      <c r="BX72" s="45"/>
      <c r="BY72" s="25"/>
      <c r="BZ72" s="44"/>
      <c r="CA72" s="44"/>
      <c r="CC72" s="44"/>
      <c r="CD72" s="44"/>
      <c r="CE72" s="25"/>
      <c r="CG72" s="25"/>
      <c r="CH72" s="43"/>
      <c r="CI72" s="43"/>
      <c r="CJ72" s="2"/>
      <c r="CK72" s="43"/>
      <c r="CL72" s="43"/>
      <c r="CM72" s="25"/>
      <c r="CN72" s="44"/>
      <c r="CO72" s="44"/>
      <c r="CR72" s="45"/>
      <c r="CS72" s="25"/>
      <c r="CT72" s="44"/>
      <c r="CU72" s="44"/>
      <c r="CW72" s="44"/>
      <c r="CX72" s="44"/>
      <c r="CY72" s="4"/>
      <c r="DA72" s="25"/>
      <c r="DB72" s="43"/>
      <c r="DC72" s="43"/>
      <c r="DD72" s="2"/>
      <c r="DE72" s="43"/>
      <c r="DF72" s="43"/>
      <c r="DG72" s="25"/>
      <c r="DH72" s="44"/>
      <c r="DI72" s="44"/>
      <c r="DL72" s="45"/>
      <c r="DM72" s="25"/>
      <c r="DN72" s="44"/>
      <c r="DO72" s="44"/>
      <c r="DQ72" s="44"/>
      <c r="DR72" s="44"/>
      <c r="DS72" s="4"/>
      <c r="DU72" s="25"/>
      <c r="DV72" s="43"/>
      <c r="DW72" s="43"/>
      <c r="DX72" s="2"/>
      <c r="DY72" s="43"/>
      <c r="DZ72" s="43"/>
      <c r="EA72" s="25"/>
      <c r="EC72" s="46"/>
      <c r="EF72" s="45"/>
      <c r="EG72" s="25"/>
      <c r="EH72" s="44"/>
      <c r="EI72" s="44"/>
      <c r="EK72" s="44"/>
      <c r="EL72" s="44"/>
      <c r="EM72" s="4"/>
      <c r="EO72" s="25"/>
      <c r="EP72" s="43"/>
      <c r="EQ72" s="43"/>
      <c r="ER72" s="2"/>
      <c r="ES72" s="43"/>
      <c r="ET72" s="43"/>
      <c r="EU72" s="25"/>
      <c r="EV72" s="44"/>
      <c r="EW72" s="44"/>
      <c r="EZ72" s="45"/>
      <c r="FA72" s="25"/>
      <c r="FB72" s="44"/>
      <c r="FC72" s="44"/>
      <c r="FE72" s="44"/>
      <c r="FF72" s="44"/>
      <c r="FG72" s="4"/>
      <c r="FI72" s="25"/>
      <c r="FJ72" s="43"/>
      <c r="FK72" s="43"/>
      <c r="FL72" s="2"/>
      <c r="FM72" s="43"/>
      <c r="FN72" s="43"/>
      <c r="FO72" s="25"/>
      <c r="FP72" s="44"/>
      <c r="FQ72" s="44"/>
      <c r="FT72" s="45"/>
      <c r="FU72" s="25"/>
      <c r="FV72" s="44"/>
      <c r="FW72" s="44"/>
      <c r="FY72" s="44"/>
      <c r="FZ72" s="44"/>
      <c r="GA72" s="4"/>
      <c r="GI72" s="47"/>
      <c r="GN72" s="45"/>
      <c r="GU72" s="4"/>
      <c r="HC72" s="47"/>
      <c r="HH72" s="45"/>
      <c r="HO72" s="4"/>
      <c r="HW72" s="47"/>
      <c r="IB72" s="45"/>
      <c r="II72" s="4"/>
      <c r="IQ72" s="47"/>
      <c r="IV72" s="45"/>
    </row>
    <row r="73" spans="1:256" s="3" customFormat="1" ht="13.5" customHeight="1" x14ac:dyDescent="0.25">
      <c r="A73" s="58"/>
      <c r="B73" s="2"/>
      <c r="C73" s="4"/>
      <c r="E73" s="25"/>
      <c r="F73" s="43"/>
      <c r="G73" s="44"/>
      <c r="H73" s="2"/>
      <c r="I73" s="43"/>
      <c r="J73" s="44"/>
      <c r="K73" s="25"/>
      <c r="L73" s="44"/>
      <c r="M73" s="44"/>
      <c r="P73" s="45"/>
      <c r="Q73" s="25"/>
      <c r="R73" s="44"/>
      <c r="S73" s="44"/>
      <c r="U73" s="44"/>
      <c r="V73" s="44"/>
      <c r="W73" s="4"/>
      <c r="Y73" s="25"/>
      <c r="Z73" s="43"/>
      <c r="AA73" s="43"/>
      <c r="AB73" s="2"/>
      <c r="AC73" s="43"/>
      <c r="AD73" s="43"/>
      <c r="AE73" s="25"/>
      <c r="AF73" s="44"/>
      <c r="AG73" s="44"/>
      <c r="AJ73" s="45"/>
      <c r="AK73" s="25"/>
      <c r="AM73" s="44"/>
      <c r="AO73" s="44"/>
      <c r="AP73" s="44"/>
      <c r="AQ73" s="4"/>
      <c r="AS73" s="25"/>
      <c r="AT73" s="43"/>
      <c r="AU73" s="43"/>
      <c r="AV73" s="2"/>
      <c r="AW73" s="43"/>
      <c r="AX73" s="43"/>
      <c r="AY73" s="25"/>
      <c r="AZ73" s="44"/>
      <c r="BA73" s="44"/>
      <c r="BD73" s="45"/>
      <c r="BE73" s="25"/>
      <c r="BF73" s="44"/>
      <c r="BG73" s="44"/>
      <c r="BI73" s="44"/>
      <c r="BJ73" s="44"/>
      <c r="BK73" s="4"/>
      <c r="BM73" s="25"/>
      <c r="BN73" s="43"/>
      <c r="BO73" s="43"/>
      <c r="BP73" s="2"/>
      <c r="BQ73" s="43"/>
      <c r="BR73" s="43"/>
      <c r="BS73" s="21"/>
      <c r="BT73" s="44"/>
      <c r="BU73" s="44"/>
      <c r="BX73" s="45"/>
      <c r="BY73" s="25"/>
      <c r="BZ73" s="44"/>
      <c r="CA73" s="44"/>
      <c r="CC73" s="44"/>
      <c r="CD73" s="44"/>
      <c r="CE73" s="25"/>
      <c r="CG73" s="25"/>
      <c r="CH73" s="43"/>
      <c r="CI73" s="43"/>
      <c r="CJ73" s="2"/>
      <c r="CK73" s="43"/>
      <c r="CL73" s="43"/>
      <c r="CM73" s="25"/>
      <c r="CN73" s="44"/>
      <c r="CO73" s="44"/>
      <c r="CR73" s="45"/>
      <c r="CS73" s="25"/>
      <c r="CT73" s="44"/>
      <c r="CU73" s="44"/>
      <c r="CW73" s="44"/>
      <c r="CX73" s="44"/>
      <c r="CY73" s="4"/>
      <c r="DA73" s="25"/>
      <c r="DB73" s="43"/>
      <c r="DC73" s="43"/>
      <c r="DD73" s="2"/>
      <c r="DE73" s="43"/>
      <c r="DF73" s="43"/>
      <c r="DG73" s="25"/>
      <c r="DH73" s="44"/>
      <c r="DI73" s="44"/>
      <c r="DL73" s="45"/>
      <c r="DM73" s="25"/>
      <c r="DN73" s="44"/>
      <c r="DO73" s="44"/>
      <c r="DQ73" s="44"/>
      <c r="DR73" s="44"/>
      <c r="DS73" s="4"/>
      <c r="DU73" s="25"/>
      <c r="DV73" s="43"/>
      <c r="DW73" s="43"/>
      <c r="DX73" s="2"/>
      <c r="DY73" s="43"/>
      <c r="DZ73" s="43"/>
      <c r="EA73" s="25"/>
      <c r="EC73" s="46"/>
      <c r="EF73" s="45"/>
      <c r="EG73" s="25"/>
      <c r="EH73" s="44"/>
      <c r="EI73" s="44"/>
      <c r="EK73" s="44"/>
      <c r="EL73" s="44"/>
      <c r="EM73" s="4"/>
      <c r="EO73" s="25"/>
      <c r="EP73" s="43"/>
      <c r="EQ73" s="43"/>
      <c r="ER73" s="2"/>
      <c r="ES73" s="43"/>
      <c r="ET73" s="43"/>
      <c r="EU73" s="25"/>
      <c r="EV73" s="44"/>
      <c r="EW73" s="44"/>
      <c r="EZ73" s="45"/>
      <c r="FA73" s="25"/>
      <c r="FB73" s="44"/>
      <c r="FC73" s="44"/>
      <c r="FE73" s="44"/>
      <c r="FF73" s="44"/>
      <c r="FG73" s="4"/>
      <c r="FI73" s="25"/>
      <c r="FJ73" s="43"/>
      <c r="FK73" s="43"/>
      <c r="FL73" s="2"/>
      <c r="FM73" s="43"/>
      <c r="FN73" s="43"/>
      <c r="FO73" s="25"/>
      <c r="FP73" s="44"/>
      <c r="FQ73" s="44"/>
      <c r="FT73" s="45"/>
      <c r="FU73" s="25"/>
      <c r="FV73" s="44"/>
      <c r="FW73" s="44"/>
      <c r="FY73" s="44"/>
      <c r="FZ73" s="44"/>
      <c r="GA73" s="4"/>
      <c r="GI73" s="47"/>
      <c r="GN73" s="45"/>
      <c r="GU73" s="4"/>
      <c r="HC73" s="47"/>
      <c r="HH73" s="45"/>
      <c r="HO73" s="4"/>
      <c r="HW73" s="47"/>
      <c r="IB73" s="45"/>
      <c r="II73" s="4"/>
      <c r="IQ73" s="47"/>
      <c r="IV73" s="45"/>
    </row>
    <row r="74" spans="1:256" s="3" customFormat="1" ht="13.5" customHeight="1" x14ac:dyDescent="0.25">
      <c r="A74" s="58"/>
      <c r="B74" s="2"/>
      <c r="C74" s="4"/>
      <c r="E74" s="25"/>
      <c r="F74" s="43"/>
      <c r="G74" s="44"/>
      <c r="H74" s="2"/>
      <c r="I74" s="43"/>
      <c r="J74" s="44"/>
      <c r="K74" s="25"/>
      <c r="L74" s="44"/>
      <c r="M74" s="44"/>
      <c r="P74" s="45"/>
      <c r="Q74" s="25"/>
      <c r="R74" s="44"/>
      <c r="S74" s="44"/>
      <c r="U74" s="44"/>
      <c r="V74" s="44"/>
      <c r="W74" s="4"/>
      <c r="Y74" s="25"/>
      <c r="Z74" s="43"/>
      <c r="AA74" s="43"/>
      <c r="AB74" s="2"/>
      <c r="AC74" s="43"/>
      <c r="AD74" s="43"/>
      <c r="AE74" s="25"/>
      <c r="AF74" s="44"/>
      <c r="AG74" s="44"/>
      <c r="AJ74" s="45"/>
      <c r="AK74" s="25"/>
      <c r="AM74" s="44"/>
      <c r="AO74" s="44"/>
      <c r="AP74" s="44"/>
      <c r="AQ74" s="4"/>
      <c r="AS74" s="25"/>
      <c r="AT74" s="43"/>
      <c r="AU74" s="43"/>
      <c r="AV74" s="2"/>
      <c r="AW74" s="43"/>
      <c r="AX74" s="43"/>
      <c r="AY74" s="25"/>
      <c r="AZ74" s="44"/>
      <c r="BA74" s="44"/>
      <c r="BD74" s="45"/>
      <c r="BE74" s="25"/>
      <c r="BF74" s="44"/>
      <c r="BG74" s="44"/>
      <c r="BI74" s="44"/>
      <c r="BJ74" s="44"/>
      <c r="BK74" s="4"/>
      <c r="BM74" s="25"/>
      <c r="BN74" s="43"/>
      <c r="BO74" s="43"/>
      <c r="BP74" s="2"/>
      <c r="BQ74" s="43"/>
      <c r="BR74" s="43"/>
      <c r="BS74" s="21"/>
      <c r="BT74" s="44"/>
      <c r="BU74" s="44"/>
      <c r="BX74" s="45"/>
      <c r="BY74" s="25"/>
      <c r="BZ74" s="44"/>
      <c r="CA74" s="44"/>
      <c r="CC74" s="44"/>
      <c r="CD74" s="44"/>
      <c r="CE74" s="25"/>
      <c r="CG74" s="25"/>
      <c r="CH74" s="43"/>
      <c r="CI74" s="43"/>
      <c r="CJ74" s="2"/>
      <c r="CK74" s="43"/>
      <c r="CL74" s="43"/>
      <c r="CM74" s="25"/>
      <c r="CN74" s="44"/>
      <c r="CO74" s="44"/>
      <c r="CR74" s="45"/>
      <c r="CS74" s="25"/>
      <c r="CT74" s="44"/>
      <c r="CU74" s="44"/>
      <c r="CW74" s="44"/>
      <c r="CX74" s="44"/>
      <c r="CY74" s="4"/>
      <c r="DA74" s="25"/>
      <c r="DB74" s="43"/>
      <c r="DC74" s="43"/>
      <c r="DD74" s="2"/>
      <c r="DE74" s="43"/>
      <c r="DF74" s="43"/>
      <c r="DG74" s="25"/>
      <c r="DH74" s="44"/>
      <c r="DI74" s="44"/>
      <c r="DL74" s="45"/>
      <c r="DM74" s="25"/>
      <c r="DN74" s="44"/>
      <c r="DO74" s="44"/>
      <c r="DQ74" s="44"/>
      <c r="DR74" s="44"/>
      <c r="DS74" s="4"/>
      <c r="DU74" s="25"/>
      <c r="DV74" s="43"/>
      <c r="DW74" s="43"/>
      <c r="DX74" s="2"/>
      <c r="DY74" s="43"/>
      <c r="DZ74" s="43"/>
      <c r="EA74" s="25"/>
      <c r="EC74" s="46"/>
      <c r="EF74" s="45"/>
      <c r="EG74" s="25"/>
      <c r="EH74" s="44"/>
      <c r="EI74" s="44"/>
      <c r="EK74" s="44"/>
      <c r="EL74" s="44"/>
      <c r="EM74" s="4"/>
      <c r="EO74" s="25"/>
      <c r="EP74" s="43"/>
      <c r="EQ74" s="43"/>
      <c r="ER74" s="2"/>
      <c r="ES74" s="43"/>
      <c r="ET74" s="43"/>
      <c r="EU74" s="25"/>
      <c r="EV74" s="44"/>
      <c r="EW74" s="44"/>
      <c r="EZ74" s="45"/>
      <c r="FA74" s="25"/>
      <c r="FB74" s="44"/>
      <c r="FC74" s="44"/>
      <c r="FE74" s="44"/>
      <c r="FF74" s="44"/>
      <c r="FG74" s="4"/>
      <c r="FI74" s="25"/>
      <c r="FJ74" s="43"/>
      <c r="FK74" s="43"/>
      <c r="FL74" s="2"/>
      <c r="FM74" s="43"/>
      <c r="FN74" s="43"/>
      <c r="FO74" s="25"/>
      <c r="FP74" s="44"/>
      <c r="FQ74" s="44"/>
      <c r="FT74" s="45"/>
      <c r="FU74" s="25"/>
      <c r="FV74" s="44"/>
      <c r="FW74" s="44"/>
      <c r="FY74" s="44"/>
      <c r="FZ74" s="44"/>
      <c r="GA74" s="4"/>
      <c r="GI74" s="47"/>
      <c r="GN74" s="45"/>
      <c r="GU74" s="4"/>
      <c r="HC74" s="47"/>
      <c r="HH74" s="45"/>
      <c r="HO74" s="4"/>
      <c r="HW74" s="47"/>
      <c r="IB74" s="45"/>
      <c r="II74" s="4"/>
      <c r="IQ74" s="47"/>
      <c r="IV74" s="45"/>
    </row>
    <row r="75" spans="1:256" s="3" customFormat="1" ht="13.5" customHeight="1" x14ac:dyDescent="0.25">
      <c r="A75" s="58"/>
      <c r="B75" s="2"/>
      <c r="C75" s="4"/>
      <c r="E75" s="25"/>
      <c r="F75" s="43"/>
      <c r="G75" s="44"/>
      <c r="H75" s="2"/>
      <c r="I75" s="43"/>
      <c r="J75" s="44"/>
      <c r="K75" s="25"/>
      <c r="L75" s="44"/>
      <c r="M75" s="44"/>
      <c r="P75" s="45"/>
      <c r="Q75" s="25"/>
      <c r="R75" s="44"/>
      <c r="S75" s="44"/>
      <c r="U75" s="44"/>
      <c r="V75" s="44"/>
      <c r="W75" s="4"/>
      <c r="Y75" s="25"/>
      <c r="Z75" s="43"/>
      <c r="AA75" s="43"/>
      <c r="AB75" s="2"/>
      <c r="AC75" s="43"/>
      <c r="AD75" s="43"/>
      <c r="AE75" s="25"/>
      <c r="AF75" s="44"/>
      <c r="AG75" s="44"/>
      <c r="AJ75" s="45"/>
      <c r="AK75" s="25"/>
      <c r="AM75" s="44"/>
      <c r="AO75" s="44"/>
      <c r="AP75" s="44"/>
      <c r="AQ75" s="4"/>
      <c r="AS75" s="25"/>
      <c r="AT75" s="43"/>
      <c r="AU75" s="43"/>
      <c r="AV75" s="2"/>
      <c r="AW75" s="43"/>
      <c r="AX75" s="43"/>
      <c r="AY75" s="25"/>
      <c r="AZ75" s="44"/>
      <c r="BA75" s="44"/>
      <c r="BD75" s="45"/>
      <c r="BE75" s="25"/>
      <c r="BF75" s="44"/>
      <c r="BG75" s="44"/>
      <c r="BI75" s="44"/>
      <c r="BJ75" s="44"/>
      <c r="BK75" s="4"/>
      <c r="BM75" s="25"/>
      <c r="BN75" s="43"/>
      <c r="BO75" s="43"/>
      <c r="BP75" s="2"/>
      <c r="BQ75" s="43"/>
      <c r="BR75" s="43"/>
      <c r="BS75" s="21"/>
      <c r="BT75" s="44"/>
      <c r="BU75" s="44"/>
      <c r="BX75" s="45"/>
      <c r="BY75" s="25"/>
      <c r="BZ75" s="44"/>
      <c r="CA75" s="44"/>
      <c r="CC75" s="44"/>
      <c r="CD75" s="44"/>
      <c r="CE75" s="25"/>
      <c r="CG75" s="25"/>
      <c r="CH75" s="43"/>
      <c r="CI75" s="43"/>
      <c r="CJ75" s="2"/>
      <c r="CK75" s="43"/>
      <c r="CL75" s="43"/>
      <c r="CM75" s="25"/>
      <c r="CN75" s="44"/>
      <c r="CO75" s="44"/>
      <c r="CR75" s="45"/>
      <c r="CS75" s="25"/>
      <c r="CT75" s="44"/>
      <c r="CU75" s="44"/>
      <c r="CW75" s="44"/>
      <c r="CX75" s="44"/>
      <c r="CY75" s="4"/>
      <c r="DA75" s="25"/>
      <c r="DB75" s="43"/>
      <c r="DC75" s="43"/>
      <c r="DD75" s="2"/>
      <c r="DE75" s="43"/>
      <c r="DF75" s="43"/>
      <c r="DG75" s="25"/>
      <c r="DH75" s="44"/>
      <c r="DI75" s="44"/>
      <c r="DL75" s="45"/>
      <c r="DM75" s="25"/>
      <c r="DN75" s="44"/>
      <c r="DO75" s="44"/>
      <c r="DQ75" s="44"/>
      <c r="DR75" s="44"/>
      <c r="DS75" s="4"/>
      <c r="DU75" s="25"/>
      <c r="DV75" s="43"/>
      <c r="DW75" s="43"/>
      <c r="DX75" s="2"/>
      <c r="DY75" s="43"/>
      <c r="DZ75" s="43"/>
      <c r="EA75" s="25"/>
      <c r="EC75" s="46"/>
      <c r="EF75" s="45"/>
      <c r="EG75" s="25"/>
      <c r="EH75" s="44"/>
      <c r="EI75" s="44"/>
      <c r="EK75" s="44"/>
      <c r="EL75" s="44"/>
      <c r="EM75" s="4"/>
      <c r="EO75" s="25"/>
      <c r="EP75" s="43"/>
      <c r="EQ75" s="43"/>
      <c r="ER75" s="2"/>
      <c r="ES75" s="43"/>
      <c r="ET75" s="43"/>
      <c r="EU75" s="25"/>
      <c r="EV75" s="44"/>
      <c r="EW75" s="44"/>
      <c r="EZ75" s="45"/>
      <c r="FA75" s="25"/>
      <c r="FB75" s="44"/>
      <c r="FC75" s="44"/>
      <c r="FE75" s="44"/>
      <c r="FF75" s="44"/>
      <c r="FG75" s="4"/>
      <c r="FI75" s="25"/>
      <c r="FJ75" s="43"/>
      <c r="FK75" s="43"/>
      <c r="FL75" s="2"/>
      <c r="FM75" s="43"/>
      <c r="FN75" s="43"/>
      <c r="FO75" s="25"/>
      <c r="FP75" s="44"/>
      <c r="FQ75" s="44"/>
      <c r="FT75" s="45"/>
      <c r="FU75" s="25"/>
      <c r="FV75" s="44"/>
      <c r="FW75" s="44"/>
      <c r="FY75" s="44"/>
      <c r="FZ75" s="44"/>
      <c r="GA75" s="4"/>
      <c r="GI75" s="47"/>
      <c r="GN75" s="45"/>
      <c r="GU75" s="4"/>
      <c r="HC75" s="47"/>
      <c r="HH75" s="45"/>
      <c r="HO75" s="4"/>
      <c r="HW75" s="47"/>
      <c r="IB75" s="45"/>
      <c r="II75" s="4"/>
      <c r="IQ75" s="47"/>
      <c r="IV75" s="45"/>
    </row>
    <row r="76" spans="1:256" s="3" customFormat="1" ht="13.5" customHeight="1" x14ac:dyDescent="0.25">
      <c r="A76" s="58"/>
      <c r="B76" s="2"/>
      <c r="C76" s="4"/>
      <c r="E76" s="25"/>
      <c r="F76" s="43"/>
      <c r="G76" s="44"/>
      <c r="H76" s="2"/>
      <c r="I76" s="43"/>
      <c r="J76" s="44"/>
      <c r="K76" s="25"/>
      <c r="L76" s="44"/>
      <c r="M76" s="44"/>
      <c r="P76" s="45"/>
      <c r="Q76" s="25"/>
      <c r="R76" s="44"/>
      <c r="S76" s="44"/>
      <c r="U76" s="44"/>
      <c r="V76" s="44"/>
      <c r="W76" s="4"/>
      <c r="Y76" s="25"/>
      <c r="Z76" s="43"/>
      <c r="AA76" s="43"/>
      <c r="AB76" s="2"/>
      <c r="AC76" s="43"/>
      <c r="AD76" s="43"/>
      <c r="AE76" s="25"/>
      <c r="AF76" s="44"/>
      <c r="AG76" s="44"/>
      <c r="AJ76" s="45"/>
      <c r="AK76" s="25"/>
      <c r="AM76" s="44"/>
      <c r="AO76" s="44"/>
      <c r="AP76" s="44"/>
      <c r="AQ76" s="4"/>
      <c r="AS76" s="25"/>
      <c r="AT76" s="43"/>
      <c r="AU76" s="43"/>
      <c r="AV76" s="2"/>
      <c r="AW76" s="43"/>
      <c r="AX76" s="43"/>
      <c r="AY76" s="25"/>
      <c r="AZ76" s="44"/>
      <c r="BA76" s="44"/>
      <c r="BD76" s="45"/>
      <c r="BE76" s="25"/>
      <c r="BF76" s="44"/>
      <c r="BG76" s="44"/>
      <c r="BI76" s="44"/>
      <c r="BJ76" s="44"/>
      <c r="BK76" s="4"/>
      <c r="BM76" s="25"/>
      <c r="BN76" s="43"/>
      <c r="BO76" s="43"/>
      <c r="BP76" s="2"/>
      <c r="BQ76" s="43"/>
      <c r="BR76" s="43"/>
      <c r="BS76" s="21"/>
      <c r="BT76" s="44"/>
      <c r="BU76" s="44"/>
      <c r="BX76" s="45"/>
      <c r="BY76" s="25"/>
      <c r="BZ76" s="44"/>
      <c r="CA76" s="44"/>
      <c r="CC76" s="44"/>
      <c r="CD76" s="44"/>
      <c r="CE76" s="25"/>
      <c r="CG76" s="25"/>
      <c r="CH76" s="43"/>
      <c r="CI76" s="43"/>
      <c r="CJ76" s="2"/>
      <c r="CK76" s="43"/>
      <c r="CL76" s="43"/>
      <c r="CM76" s="25"/>
      <c r="CN76" s="44"/>
      <c r="CO76" s="44"/>
      <c r="CR76" s="45"/>
      <c r="CS76" s="25"/>
      <c r="CT76" s="44"/>
      <c r="CU76" s="44"/>
      <c r="CW76" s="44"/>
      <c r="CX76" s="44"/>
      <c r="CY76" s="4"/>
      <c r="DA76" s="25"/>
      <c r="DB76" s="43"/>
      <c r="DC76" s="43"/>
      <c r="DD76" s="2"/>
      <c r="DE76" s="43"/>
      <c r="DF76" s="43"/>
      <c r="DG76" s="25"/>
      <c r="DH76" s="44"/>
      <c r="DI76" s="44"/>
      <c r="DL76" s="45"/>
      <c r="DM76" s="25"/>
      <c r="DN76" s="44"/>
      <c r="DO76" s="44"/>
      <c r="DQ76" s="44"/>
      <c r="DR76" s="44"/>
      <c r="DS76" s="4"/>
      <c r="DU76" s="25"/>
      <c r="DV76" s="43"/>
      <c r="DW76" s="43"/>
      <c r="DX76" s="2"/>
      <c r="DY76" s="43"/>
      <c r="DZ76" s="43"/>
      <c r="EA76" s="25"/>
      <c r="EC76" s="46"/>
      <c r="EF76" s="45"/>
      <c r="EG76" s="25"/>
      <c r="EH76" s="44"/>
      <c r="EI76" s="44"/>
      <c r="EK76" s="44"/>
      <c r="EL76" s="44"/>
      <c r="EM76" s="4"/>
      <c r="EO76" s="25"/>
      <c r="EP76" s="43"/>
      <c r="EQ76" s="43"/>
      <c r="ER76" s="2"/>
      <c r="ES76" s="43"/>
      <c r="ET76" s="43"/>
      <c r="EU76" s="25"/>
      <c r="EV76" s="44"/>
      <c r="EW76" s="44"/>
      <c r="EZ76" s="45"/>
      <c r="FA76" s="25"/>
      <c r="FB76" s="44"/>
      <c r="FC76" s="44"/>
      <c r="FE76" s="44"/>
      <c r="FF76" s="44"/>
      <c r="FG76" s="4"/>
      <c r="FI76" s="25"/>
      <c r="FJ76" s="43"/>
      <c r="FK76" s="43"/>
      <c r="FL76" s="2"/>
      <c r="FM76" s="43"/>
      <c r="FN76" s="43"/>
      <c r="FO76" s="25"/>
      <c r="FP76" s="44"/>
      <c r="FQ76" s="44"/>
      <c r="FT76" s="45"/>
      <c r="FU76" s="25"/>
      <c r="FV76" s="44"/>
      <c r="FW76" s="44"/>
      <c r="FY76" s="44"/>
      <c r="FZ76" s="44"/>
      <c r="GA76" s="4"/>
      <c r="GI76" s="47"/>
      <c r="GN76" s="45"/>
      <c r="GU76" s="4"/>
      <c r="HC76" s="47"/>
      <c r="HH76" s="45"/>
      <c r="HO76" s="4"/>
      <c r="HW76" s="47"/>
      <c r="IB76" s="45"/>
      <c r="II76" s="4"/>
      <c r="IQ76" s="47"/>
      <c r="IV76" s="45"/>
    </row>
    <row r="77" spans="1:256" s="3" customFormat="1" ht="13.5" customHeight="1" x14ac:dyDescent="0.25">
      <c r="A77" s="58"/>
      <c r="B77" s="2"/>
      <c r="C77" s="4"/>
      <c r="E77" s="25"/>
      <c r="F77" s="43"/>
      <c r="G77" s="44"/>
      <c r="H77" s="2"/>
      <c r="I77" s="43"/>
      <c r="J77" s="44"/>
      <c r="K77" s="25"/>
      <c r="L77" s="44"/>
      <c r="M77" s="44"/>
      <c r="P77" s="45"/>
      <c r="Q77" s="25"/>
      <c r="R77" s="44"/>
      <c r="S77" s="44"/>
      <c r="U77" s="44"/>
      <c r="V77" s="44"/>
      <c r="W77" s="4"/>
      <c r="Y77" s="25"/>
      <c r="Z77" s="43"/>
      <c r="AA77" s="43"/>
      <c r="AB77" s="2"/>
      <c r="AC77" s="43"/>
      <c r="AD77" s="43"/>
      <c r="AE77" s="25"/>
      <c r="AF77" s="44"/>
      <c r="AG77" s="44"/>
      <c r="AJ77" s="45"/>
      <c r="AK77" s="25"/>
      <c r="AM77" s="44"/>
      <c r="AO77" s="44"/>
      <c r="AP77" s="44"/>
      <c r="AQ77" s="4"/>
      <c r="AS77" s="25"/>
      <c r="AT77" s="43"/>
      <c r="AU77" s="43"/>
      <c r="AV77" s="2"/>
      <c r="AW77" s="43"/>
      <c r="AX77" s="43"/>
      <c r="AY77" s="25"/>
      <c r="AZ77" s="44"/>
      <c r="BA77" s="44"/>
      <c r="BD77" s="45"/>
      <c r="BE77" s="25"/>
      <c r="BF77" s="44"/>
      <c r="BG77" s="44"/>
      <c r="BI77" s="44"/>
      <c r="BJ77" s="44"/>
      <c r="BK77" s="4"/>
      <c r="BM77" s="25"/>
      <c r="BN77" s="43"/>
      <c r="BO77" s="43"/>
      <c r="BP77" s="2"/>
      <c r="BQ77" s="43"/>
      <c r="BR77" s="43"/>
      <c r="BS77" s="21"/>
      <c r="BT77" s="44"/>
      <c r="BU77" s="44"/>
      <c r="BX77" s="45"/>
      <c r="BY77" s="25"/>
      <c r="BZ77" s="44"/>
      <c r="CA77" s="44"/>
      <c r="CC77" s="44"/>
      <c r="CD77" s="44"/>
      <c r="CE77" s="25"/>
      <c r="CG77" s="25"/>
      <c r="CH77" s="43"/>
      <c r="CI77" s="43"/>
      <c r="CJ77" s="2"/>
      <c r="CK77" s="43"/>
      <c r="CL77" s="43"/>
      <c r="CM77" s="25"/>
      <c r="CN77" s="44"/>
      <c r="CO77" s="44"/>
      <c r="CR77" s="45"/>
      <c r="CS77" s="25"/>
      <c r="CT77" s="44"/>
      <c r="CU77" s="44"/>
      <c r="CW77" s="44"/>
      <c r="CX77" s="44"/>
      <c r="CY77" s="4"/>
      <c r="DA77" s="25"/>
      <c r="DB77" s="43"/>
      <c r="DC77" s="43"/>
      <c r="DD77" s="2"/>
      <c r="DE77" s="43"/>
      <c r="DF77" s="43"/>
      <c r="DG77" s="25"/>
      <c r="DH77" s="44"/>
      <c r="DI77" s="44"/>
      <c r="DL77" s="45"/>
      <c r="DM77" s="25"/>
      <c r="DN77" s="44"/>
      <c r="DO77" s="44"/>
      <c r="DQ77" s="44"/>
      <c r="DR77" s="44"/>
      <c r="DS77" s="4"/>
      <c r="DU77" s="25"/>
      <c r="DV77" s="43"/>
      <c r="DW77" s="43"/>
      <c r="DX77" s="2"/>
      <c r="DY77" s="43"/>
      <c r="DZ77" s="43"/>
      <c r="EA77" s="25"/>
      <c r="EC77" s="46"/>
      <c r="EF77" s="45"/>
      <c r="EG77" s="25"/>
      <c r="EH77" s="44"/>
      <c r="EI77" s="44"/>
      <c r="EK77" s="44"/>
      <c r="EL77" s="44"/>
      <c r="EM77" s="4"/>
      <c r="EO77" s="25"/>
      <c r="EP77" s="43"/>
      <c r="EQ77" s="43"/>
      <c r="ER77" s="2"/>
      <c r="ES77" s="43"/>
      <c r="ET77" s="43"/>
      <c r="EU77" s="25"/>
      <c r="EV77" s="44"/>
      <c r="EW77" s="44"/>
      <c r="EZ77" s="45"/>
      <c r="FA77" s="25"/>
      <c r="FB77" s="44"/>
      <c r="FC77" s="44"/>
      <c r="FE77" s="44"/>
      <c r="FF77" s="44"/>
      <c r="FG77" s="4"/>
      <c r="FI77" s="25"/>
      <c r="FJ77" s="43"/>
      <c r="FK77" s="43"/>
      <c r="FL77" s="2"/>
      <c r="FM77" s="43"/>
      <c r="FN77" s="43"/>
      <c r="FO77" s="25"/>
      <c r="FP77" s="44"/>
      <c r="FQ77" s="44"/>
      <c r="FT77" s="45"/>
      <c r="FU77" s="25"/>
      <c r="FV77" s="44"/>
      <c r="FW77" s="44"/>
      <c r="FY77" s="44"/>
      <c r="FZ77" s="44"/>
      <c r="GA77" s="4"/>
      <c r="GI77" s="47"/>
      <c r="GN77" s="45"/>
      <c r="GU77" s="4"/>
      <c r="HC77" s="47"/>
      <c r="HH77" s="45"/>
      <c r="HO77" s="4"/>
      <c r="HW77" s="47"/>
      <c r="IB77" s="45"/>
      <c r="II77" s="4"/>
      <c r="IQ77" s="47"/>
      <c r="IV77" s="45"/>
    </row>
    <row r="78" spans="1:256" s="3" customFormat="1" ht="13.5" customHeight="1" x14ac:dyDescent="0.25">
      <c r="A78" s="58"/>
      <c r="B78" s="2"/>
      <c r="C78" s="4"/>
      <c r="E78" s="25"/>
      <c r="F78" s="43"/>
      <c r="G78" s="44"/>
      <c r="H78" s="2"/>
      <c r="I78" s="43"/>
      <c r="J78" s="44"/>
      <c r="K78" s="25"/>
      <c r="L78" s="44"/>
      <c r="M78" s="44"/>
      <c r="P78" s="45"/>
      <c r="Q78" s="25"/>
      <c r="R78" s="44"/>
      <c r="S78" s="44"/>
      <c r="U78" s="44"/>
      <c r="V78" s="44"/>
      <c r="W78" s="4"/>
      <c r="Y78" s="25"/>
      <c r="Z78" s="43"/>
      <c r="AA78" s="43"/>
      <c r="AB78" s="2"/>
      <c r="AC78" s="43"/>
      <c r="AD78" s="43"/>
      <c r="AE78" s="25"/>
      <c r="AF78" s="44"/>
      <c r="AG78" s="44"/>
      <c r="AJ78" s="45"/>
      <c r="AK78" s="25"/>
      <c r="AM78" s="44"/>
      <c r="AO78" s="44"/>
      <c r="AP78" s="44"/>
      <c r="AQ78" s="4"/>
      <c r="AS78" s="25"/>
      <c r="AT78" s="43"/>
      <c r="AU78" s="43"/>
      <c r="AV78" s="2"/>
      <c r="AW78" s="43"/>
      <c r="AX78" s="43"/>
      <c r="AY78" s="25"/>
      <c r="AZ78" s="44"/>
      <c r="BA78" s="44"/>
      <c r="BD78" s="45"/>
      <c r="BE78" s="25"/>
      <c r="BF78" s="44"/>
      <c r="BG78" s="44"/>
      <c r="BI78" s="44"/>
      <c r="BJ78" s="44"/>
      <c r="BK78" s="4"/>
      <c r="BM78" s="25"/>
      <c r="BN78" s="43"/>
      <c r="BO78" s="43"/>
      <c r="BP78" s="2"/>
      <c r="BQ78" s="43"/>
      <c r="BR78" s="43"/>
      <c r="BS78" s="21"/>
      <c r="BT78" s="44"/>
      <c r="BU78" s="44"/>
      <c r="BX78" s="45"/>
      <c r="BY78" s="25"/>
      <c r="BZ78" s="44"/>
      <c r="CA78" s="44"/>
      <c r="CC78" s="44"/>
      <c r="CD78" s="44"/>
      <c r="CE78" s="25"/>
      <c r="CG78" s="25"/>
      <c r="CH78" s="43"/>
      <c r="CI78" s="43"/>
      <c r="CJ78" s="2"/>
      <c r="CK78" s="43"/>
      <c r="CL78" s="43"/>
      <c r="CM78" s="25"/>
      <c r="CN78" s="44"/>
      <c r="CO78" s="44"/>
      <c r="CR78" s="45"/>
      <c r="CS78" s="25"/>
      <c r="CT78" s="44"/>
      <c r="CU78" s="44"/>
      <c r="CW78" s="44"/>
      <c r="CX78" s="44"/>
      <c r="CY78" s="4"/>
      <c r="DA78" s="25"/>
      <c r="DB78" s="43"/>
      <c r="DC78" s="43"/>
      <c r="DD78" s="2"/>
      <c r="DE78" s="43"/>
      <c r="DF78" s="43"/>
      <c r="DG78" s="25"/>
      <c r="DH78" s="44"/>
      <c r="DI78" s="44"/>
      <c r="DL78" s="45"/>
      <c r="DM78" s="25"/>
      <c r="DN78" s="44"/>
      <c r="DO78" s="44"/>
      <c r="DQ78" s="44"/>
      <c r="DR78" s="44"/>
      <c r="DS78" s="4"/>
      <c r="DU78" s="25"/>
      <c r="DV78" s="43"/>
      <c r="DW78" s="43"/>
      <c r="DX78" s="2"/>
      <c r="DY78" s="43"/>
      <c r="DZ78" s="43"/>
      <c r="EA78" s="25"/>
      <c r="EC78" s="46"/>
      <c r="EF78" s="45"/>
      <c r="EG78" s="25"/>
      <c r="EH78" s="44"/>
      <c r="EI78" s="44"/>
      <c r="EK78" s="44"/>
      <c r="EL78" s="44"/>
      <c r="EM78" s="4"/>
      <c r="EO78" s="25"/>
      <c r="EP78" s="43"/>
      <c r="EQ78" s="43"/>
      <c r="ER78" s="2"/>
      <c r="ES78" s="43"/>
      <c r="ET78" s="43"/>
      <c r="EU78" s="25"/>
      <c r="EV78" s="44"/>
      <c r="EW78" s="44"/>
      <c r="EZ78" s="45"/>
      <c r="FA78" s="25"/>
      <c r="FB78" s="44"/>
      <c r="FC78" s="44"/>
      <c r="FE78" s="44"/>
      <c r="FF78" s="44"/>
      <c r="FG78" s="4"/>
      <c r="FI78" s="25"/>
      <c r="FJ78" s="43"/>
      <c r="FK78" s="43"/>
      <c r="FL78" s="2"/>
      <c r="FM78" s="43"/>
      <c r="FN78" s="43"/>
      <c r="FO78" s="25"/>
      <c r="FP78" s="44"/>
      <c r="FQ78" s="44"/>
      <c r="FT78" s="45"/>
      <c r="FU78" s="25"/>
      <c r="FV78" s="44"/>
      <c r="FW78" s="44"/>
      <c r="FY78" s="44"/>
      <c r="FZ78" s="44"/>
      <c r="GA78" s="4"/>
      <c r="GI78" s="47"/>
      <c r="GN78" s="45"/>
      <c r="GU78" s="4"/>
      <c r="HC78" s="47"/>
      <c r="HH78" s="45"/>
      <c r="HO78" s="4"/>
      <c r="HW78" s="47"/>
      <c r="IB78" s="45"/>
      <c r="II78" s="4"/>
      <c r="IQ78" s="47"/>
      <c r="IV78" s="45"/>
    </row>
    <row r="79" spans="1:256" s="3" customFormat="1" ht="13.5" customHeight="1" x14ac:dyDescent="0.25">
      <c r="A79" s="58"/>
      <c r="B79" s="2"/>
      <c r="C79" s="4"/>
      <c r="E79" s="25"/>
      <c r="F79" s="43"/>
      <c r="G79" s="44"/>
      <c r="H79" s="2"/>
      <c r="I79" s="43"/>
      <c r="J79" s="44"/>
      <c r="K79" s="25"/>
      <c r="L79" s="44"/>
      <c r="M79" s="44"/>
      <c r="P79" s="45"/>
      <c r="Q79" s="25"/>
      <c r="R79" s="44"/>
      <c r="S79" s="44"/>
      <c r="U79" s="44"/>
      <c r="V79" s="44"/>
      <c r="W79" s="4"/>
      <c r="Y79" s="25"/>
      <c r="Z79" s="43"/>
      <c r="AA79" s="43"/>
      <c r="AB79" s="2"/>
      <c r="AC79" s="43"/>
      <c r="AD79" s="43"/>
      <c r="AE79" s="25"/>
      <c r="AF79" s="44"/>
      <c r="AG79" s="44"/>
      <c r="AJ79" s="45"/>
      <c r="AK79" s="25"/>
      <c r="AM79" s="44"/>
      <c r="AO79" s="44"/>
      <c r="AP79" s="44"/>
      <c r="AQ79" s="4"/>
      <c r="AS79" s="25"/>
      <c r="AT79" s="43"/>
      <c r="AU79" s="43"/>
      <c r="AV79" s="2"/>
      <c r="AW79" s="43"/>
      <c r="AX79" s="43"/>
      <c r="AY79" s="25"/>
      <c r="AZ79" s="44"/>
      <c r="BA79" s="44"/>
      <c r="BD79" s="45"/>
      <c r="BE79" s="25"/>
      <c r="BF79" s="44"/>
      <c r="BG79" s="44"/>
      <c r="BI79" s="44"/>
      <c r="BJ79" s="44"/>
      <c r="BK79" s="4"/>
      <c r="BM79" s="25"/>
      <c r="BN79" s="43"/>
      <c r="BO79" s="43"/>
      <c r="BP79" s="2"/>
      <c r="BQ79" s="43"/>
      <c r="BR79" s="43"/>
      <c r="BS79" s="21"/>
      <c r="BT79" s="44"/>
      <c r="BU79" s="44"/>
      <c r="BX79" s="45"/>
      <c r="BY79" s="25"/>
      <c r="BZ79" s="44"/>
      <c r="CA79" s="44"/>
      <c r="CC79" s="44"/>
      <c r="CD79" s="44"/>
      <c r="CE79" s="25"/>
      <c r="CG79" s="25"/>
      <c r="CH79" s="43"/>
      <c r="CI79" s="43"/>
      <c r="CJ79" s="2"/>
      <c r="CK79" s="43"/>
      <c r="CL79" s="43"/>
      <c r="CM79" s="25"/>
      <c r="CN79" s="44"/>
      <c r="CO79" s="44"/>
      <c r="CR79" s="45"/>
      <c r="CS79" s="25"/>
      <c r="CT79" s="44"/>
      <c r="CU79" s="44"/>
      <c r="CW79" s="44"/>
      <c r="CX79" s="44"/>
      <c r="CY79" s="4"/>
      <c r="DA79" s="25"/>
      <c r="DB79" s="43"/>
      <c r="DC79" s="43"/>
      <c r="DD79" s="2"/>
      <c r="DE79" s="43"/>
      <c r="DF79" s="43"/>
      <c r="DG79" s="25"/>
      <c r="DH79" s="44"/>
      <c r="DI79" s="44"/>
      <c r="DL79" s="45"/>
      <c r="DM79" s="25"/>
      <c r="DN79" s="44"/>
      <c r="DO79" s="44"/>
      <c r="DQ79" s="44"/>
      <c r="DR79" s="44"/>
      <c r="DS79" s="4"/>
      <c r="DU79" s="25"/>
      <c r="DV79" s="43"/>
      <c r="DW79" s="43"/>
      <c r="DX79" s="2"/>
      <c r="DY79" s="43"/>
      <c r="DZ79" s="43"/>
      <c r="EA79" s="25"/>
      <c r="EC79" s="46"/>
      <c r="EF79" s="45"/>
      <c r="EG79" s="25"/>
      <c r="EH79" s="44"/>
      <c r="EI79" s="44"/>
      <c r="EK79" s="44"/>
      <c r="EL79" s="44"/>
      <c r="EM79" s="4"/>
      <c r="EO79" s="25"/>
      <c r="EP79" s="43"/>
      <c r="EQ79" s="43"/>
      <c r="ER79" s="2"/>
      <c r="ES79" s="43"/>
      <c r="ET79" s="43"/>
      <c r="EU79" s="25"/>
      <c r="EV79" s="44"/>
      <c r="EW79" s="44"/>
      <c r="EZ79" s="45"/>
      <c r="FA79" s="25"/>
      <c r="FB79" s="44"/>
      <c r="FC79" s="44"/>
      <c r="FE79" s="44"/>
      <c r="FF79" s="44"/>
      <c r="FG79" s="4"/>
      <c r="FI79" s="25"/>
      <c r="FJ79" s="43"/>
      <c r="FK79" s="43"/>
      <c r="FL79" s="2"/>
      <c r="FM79" s="43"/>
      <c r="FN79" s="43"/>
      <c r="FO79" s="25"/>
      <c r="FP79" s="44"/>
      <c r="FQ79" s="44"/>
      <c r="FT79" s="45"/>
      <c r="FU79" s="25"/>
      <c r="FV79" s="44"/>
      <c r="FW79" s="44"/>
      <c r="FY79" s="44"/>
      <c r="FZ79" s="44"/>
      <c r="GA79" s="4"/>
      <c r="GI79" s="47"/>
      <c r="GN79" s="45"/>
      <c r="GU79" s="4"/>
      <c r="HC79" s="47"/>
      <c r="HH79" s="45"/>
      <c r="HO79" s="4"/>
      <c r="HW79" s="47"/>
      <c r="IB79" s="45"/>
      <c r="II79" s="4"/>
      <c r="IQ79" s="47"/>
      <c r="IV79" s="45"/>
    </row>
    <row r="80" spans="1:256" s="3" customFormat="1" ht="13.5" customHeight="1" x14ac:dyDescent="0.25">
      <c r="A80" s="58"/>
      <c r="B80" s="2"/>
      <c r="C80" s="4"/>
      <c r="E80" s="25"/>
      <c r="F80" s="43"/>
      <c r="G80" s="44"/>
      <c r="H80" s="2"/>
      <c r="I80" s="43"/>
      <c r="J80" s="44"/>
      <c r="K80" s="25"/>
      <c r="L80" s="44"/>
      <c r="M80" s="44"/>
      <c r="P80" s="45"/>
      <c r="Q80" s="25"/>
      <c r="R80" s="44"/>
      <c r="S80" s="44"/>
      <c r="U80" s="44"/>
      <c r="V80" s="44"/>
      <c r="W80" s="4"/>
      <c r="Y80" s="25"/>
      <c r="Z80" s="43"/>
      <c r="AA80" s="43"/>
      <c r="AB80" s="2"/>
      <c r="AC80" s="43"/>
      <c r="AD80" s="43"/>
      <c r="AE80" s="25"/>
      <c r="AF80" s="44"/>
      <c r="AG80" s="44"/>
      <c r="AJ80" s="45"/>
      <c r="AK80" s="25"/>
      <c r="AM80" s="44"/>
      <c r="AO80" s="44"/>
      <c r="AP80" s="44"/>
      <c r="AQ80" s="4"/>
      <c r="AS80" s="25"/>
      <c r="AT80" s="43"/>
      <c r="AU80" s="43"/>
      <c r="AV80" s="2"/>
      <c r="AW80" s="43"/>
      <c r="AX80" s="43"/>
      <c r="AY80" s="25"/>
      <c r="AZ80" s="44"/>
      <c r="BA80" s="44"/>
      <c r="BD80" s="45"/>
      <c r="BE80" s="25"/>
      <c r="BF80" s="44"/>
      <c r="BG80" s="44"/>
      <c r="BI80" s="44"/>
      <c r="BJ80" s="44"/>
      <c r="BK80" s="4"/>
      <c r="BM80" s="25"/>
      <c r="BN80" s="43"/>
      <c r="BO80" s="43"/>
      <c r="BP80" s="2"/>
      <c r="BQ80" s="43"/>
      <c r="BR80" s="43"/>
      <c r="BS80" s="21"/>
      <c r="BT80" s="44"/>
      <c r="BU80" s="44"/>
      <c r="BX80" s="45"/>
      <c r="BY80" s="25"/>
      <c r="BZ80" s="44"/>
      <c r="CA80" s="44"/>
      <c r="CC80" s="44"/>
      <c r="CD80" s="44"/>
      <c r="CE80" s="25"/>
      <c r="CG80" s="25"/>
      <c r="CH80" s="43"/>
      <c r="CI80" s="43"/>
      <c r="CJ80" s="2"/>
      <c r="CK80" s="43"/>
      <c r="CL80" s="43"/>
      <c r="CM80" s="25"/>
      <c r="CN80" s="44"/>
      <c r="CO80" s="44"/>
      <c r="CR80" s="45"/>
      <c r="CS80" s="25"/>
      <c r="CT80" s="44"/>
      <c r="CU80" s="44"/>
      <c r="CW80" s="44"/>
      <c r="CX80" s="44"/>
      <c r="CY80" s="4"/>
      <c r="DA80" s="25"/>
      <c r="DB80" s="43"/>
      <c r="DC80" s="43"/>
      <c r="DD80" s="2"/>
      <c r="DE80" s="43"/>
      <c r="DF80" s="43"/>
      <c r="DG80" s="25"/>
      <c r="DH80" s="44"/>
      <c r="DI80" s="44"/>
      <c r="DL80" s="45"/>
      <c r="DM80" s="25"/>
      <c r="DN80" s="44"/>
      <c r="DO80" s="44"/>
      <c r="DQ80" s="44"/>
      <c r="DR80" s="44"/>
      <c r="DS80" s="4"/>
      <c r="DU80" s="25"/>
      <c r="DV80" s="43"/>
      <c r="DW80" s="43"/>
      <c r="DX80" s="2"/>
      <c r="DY80" s="43"/>
      <c r="DZ80" s="43"/>
      <c r="EA80" s="25"/>
      <c r="EC80" s="46"/>
      <c r="EF80" s="45"/>
      <c r="EG80" s="25"/>
      <c r="EH80" s="44"/>
      <c r="EI80" s="44"/>
      <c r="EK80" s="44"/>
      <c r="EL80" s="44"/>
      <c r="EM80" s="4"/>
      <c r="EO80" s="25"/>
      <c r="EP80" s="43"/>
      <c r="EQ80" s="43"/>
      <c r="ER80" s="2"/>
      <c r="ES80" s="43"/>
      <c r="ET80" s="43"/>
      <c r="EU80" s="25"/>
      <c r="EV80" s="44"/>
      <c r="EW80" s="44"/>
      <c r="EZ80" s="45"/>
      <c r="FA80" s="25"/>
      <c r="FB80" s="44"/>
      <c r="FC80" s="44"/>
      <c r="FE80" s="44"/>
      <c r="FF80" s="44"/>
      <c r="FG80" s="4"/>
      <c r="FI80" s="25"/>
      <c r="FJ80" s="43"/>
      <c r="FK80" s="43"/>
      <c r="FL80" s="2"/>
      <c r="FM80" s="43"/>
      <c r="FN80" s="43"/>
      <c r="FO80" s="25"/>
      <c r="FP80" s="44"/>
      <c r="FQ80" s="44"/>
      <c r="FT80" s="45"/>
      <c r="FU80" s="25"/>
      <c r="FV80" s="44"/>
      <c r="FW80" s="44"/>
      <c r="FY80" s="44"/>
      <c r="FZ80" s="44"/>
      <c r="GA80" s="4"/>
      <c r="GI80" s="47"/>
      <c r="GN80" s="45"/>
      <c r="GU80" s="4"/>
      <c r="HC80" s="47"/>
      <c r="HH80" s="45"/>
      <c r="HO80" s="4"/>
      <c r="HW80" s="47"/>
      <c r="IB80" s="45"/>
      <c r="II80" s="4"/>
      <c r="IQ80" s="47"/>
      <c r="IV80" s="45"/>
    </row>
    <row r="81" spans="1:256" ht="13.5" customHeight="1" x14ac:dyDescent="0.25">
      <c r="A81" s="58"/>
      <c r="C81" s="4"/>
      <c r="D81" s="3"/>
      <c r="E81" s="25"/>
      <c r="F81" s="43"/>
      <c r="G81" s="44"/>
      <c r="I81" s="43"/>
      <c r="J81" s="44"/>
      <c r="K81" s="25"/>
      <c r="L81" s="44"/>
      <c r="M81" s="44"/>
      <c r="N81" s="3"/>
      <c r="O81" s="3"/>
      <c r="P81" s="45"/>
      <c r="Q81" s="25"/>
      <c r="R81" s="44"/>
      <c r="S81" s="44"/>
      <c r="T81" s="3"/>
      <c r="U81" s="44"/>
      <c r="V81" s="44"/>
      <c r="W81" s="4"/>
      <c r="X81" s="3"/>
      <c r="Y81" s="25"/>
      <c r="Z81" s="43"/>
      <c r="AA81" s="43"/>
      <c r="AC81" s="43"/>
      <c r="AD81" s="43"/>
      <c r="AE81" s="25"/>
      <c r="AF81" s="44"/>
      <c r="AG81" s="44"/>
      <c r="AH81" s="3"/>
      <c r="AI81" s="3"/>
      <c r="AJ81" s="45"/>
      <c r="AK81" s="25"/>
      <c r="AL81" s="3"/>
      <c r="AM81" s="44"/>
      <c r="AN81" s="3"/>
      <c r="AO81" s="44"/>
      <c r="AP81" s="44"/>
      <c r="AQ81" s="4"/>
      <c r="AR81" s="3"/>
      <c r="AS81" s="25"/>
      <c r="AT81" s="43"/>
      <c r="AU81" s="43"/>
      <c r="AW81" s="43"/>
      <c r="AX81" s="43"/>
      <c r="AY81" s="25"/>
      <c r="AZ81" s="44"/>
      <c r="BA81" s="44"/>
      <c r="BB81" s="3"/>
      <c r="BC81" s="3"/>
      <c r="BD81" s="45"/>
      <c r="BE81" s="25"/>
      <c r="BF81" s="44"/>
      <c r="BG81" s="44"/>
      <c r="BH81" s="3"/>
      <c r="BI81" s="44"/>
      <c r="BJ81" s="44"/>
      <c r="BK81" s="4"/>
      <c r="BL81" s="3"/>
      <c r="BM81" s="25"/>
      <c r="BN81" s="43"/>
      <c r="BO81" s="43"/>
      <c r="BQ81" s="43"/>
      <c r="BR81" s="43"/>
      <c r="BS81" s="21"/>
      <c r="BT81" s="44"/>
      <c r="BU81" s="44"/>
      <c r="BV81" s="3"/>
      <c r="BW81" s="3"/>
      <c r="BX81" s="45"/>
      <c r="BY81" s="25"/>
      <c r="BZ81" s="44"/>
      <c r="CA81" s="44"/>
      <c r="CB81" s="3"/>
      <c r="CC81" s="44"/>
      <c r="CD81" s="44"/>
      <c r="CE81" s="25"/>
      <c r="CF81" s="3"/>
      <c r="CG81" s="25"/>
      <c r="CH81" s="43"/>
      <c r="CI81" s="43"/>
      <c r="CK81" s="43"/>
      <c r="CL81" s="43"/>
      <c r="CM81" s="25"/>
      <c r="CN81" s="44"/>
      <c r="CO81" s="44"/>
      <c r="CP81" s="3"/>
      <c r="CQ81" s="3"/>
      <c r="CR81" s="45"/>
      <c r="CS81" s="25"/>
      <c r="CT81" s="44"/>
      <c r="CU81" s="44"/>
      <c r="CV81" s="3"/>
      <c r="CW81" s="44"/>
      <c r="CX81" s="44"/>
      <c r="CY81" s="4"/>
      <c r="CZ81" s="3"/>
      <c r="DA81" s="25"/>
      <c r="DB81" s="43"/>
      <c r="DC81" s="43"/>
      <c r="DE81" s="43"/>
      <c r="DF81" s="43"/>
      <c r="DG81" s="25"/>
      <c r="DH81" s="44"/>
      <c r="DI81" s="44"/>
      <c r="DJ81" s="3"/>
      <c r="DK81" s="3"/>
      <c r="DL81" s="45"/>
      <c r="DM81" s="25"/>
      <c r="DN81" s="44"/>
      <c r="DO81" s="44"/>
      <c r="DP81" s="3"/>
      <c r="DQ81" s="44"/>
      <c r="DR81" s="44"/>
      <c r="DS81" s="4"/>
      <c r="DT81" s="3"/>
      <c r="DU81" s="25"/>
      <c r="DV81" s="43"/>
      <c r="DW81" s="43"/>
      <c r="DY81" s="43"/>
      <c r="DZ81" s="43"/>
      <c r="EA81" s="25"/>
      <c r="EB81" s="3"/>
      <c r="EC81" s="46"/>
      <c r="ED81" s="3"/>
      <c r="EE81" s="3"/>
      <c r="EF81" s="45"/>
      <c r="EG81" s="25"/>
      <c r="EH81" s="44"/>
      <c r="EI81" s="44"/>
      <c r="EJ81" s="3"/>
      <c r="EK81" s="44"/>
      <c r="EL81" s="44"/>
      <c r="EM81" s="4"/>
      <c r="EN81" s="3"/>
      <c r="EO81" s="25"/>
      <c r="EP81" s="43"/>
      <c r="EQ81" s="43"/>
      <c r="ES81" s="43"/>
      <c r="ET81" s="43"/>
      <c r="EU81" s="25"/>
      <c r="EV81" s="44"/>
      <c r="EW81" s="44"/>
      <c r="EX81" s="3"/>
      <c r="EY81" s="3"/>
      <c r="EZ81" s="45"/>
      <c r="FA81" s="25"/>
      <c r="FB81" s="44"/>
      <c r="FC81" s="44"/>
      <c r="FD81" s="3"/>
      <c r="FE81" s="44"/>
      <c r="FF81" s="44"/>
      <c r="FG81" s="4"/>
      <c r="FH81" s="3"/>
      <c r="FI81" s="25"/>
      <c r="FJ81" s="43"/>
      <c r="FK81" s="43"/>
      <c r="FM81" s="43"/>
      <c r="FN81" s="43"/>
      <c r="FO81" s="25"/>
      <c r="FP81" s="44"/>
      <c r="FQ81" s="44"/>
      <c r="FR81" s="3"/>
      <c r="FS81" s="3"/>
      <c r="FT81" s="45"/>
      <c r="FU81" s="25"/>
      <c r="FV81" s="44"/>
      <c r="FW81" s="44"/>
      <c r="FX81" s="3"/>
      <c r="FY81" s="44"/>
      <c r="FZ81" s="44"/>
      <c r="GA81" s="15"/>
      <c r="GI81" s="52"/>
      <c r="GN81" s="53"/>
      <c r="GU81" s="15"/>
      <c r="HC81" s="52"/>
      <c r="HH81" s="53"/>
      <c r="HO81" s="15"/>
      <c r="HW81" s="52"/>
      <c r="IB81" s="53"/>
      <c r="II81" s="15"/>
      <c r="IQ81" s="52"/>
      <c r="IV81" s="53"/>
    </row>
    <row r="82" spans="1:256" ht="13.5" customHeight="1" x14ac:dyDescent="0.25">
      <c r="A82" s="58"/>
      <c r="C82" s="4"/>
      <c r="D82" s="3"/>
      <c r="E82" s="25"/>
      <c r="F82" s="43"/>
      <c r="G82" s="44"/>
      <c r="I82" s="43"/>
      <c r="J82" s="44"/>
      <c r="K82" s="25"/>
      <c r="L82" s="44"/>
      <c r="M82" s="44"/>
      <c r="N82" s="3"/>
      <c r="O82" s="3"/>
      <c r="P82" s="45"/>
      <c r="Q82" s="25"/>
      <c r="R82" s="44"/>
      <c r="S82" s="44"/>
      <c r="T82" s="3"/>
      <c r="U82" s="44"/>
      <c r="V82" s="44"/>
      <c r="W82" s="4"/>
      <c r="X82" s="3"/>
      <c r="Y82" s="25"/>
      <c r="Z82" s="43"/>
      <c r="AA82" s="43"/>
      <c r="AC82" s="43"/>
      <c r="AD82" s="43"/>
      <c r="AE82" s="25"/>
      <c r="AF82" s="44"/>
      <c r="AG82" s="44"/>
      <c r="AH82" s="3"/>
      <c r="AI82" s="3"/>
      <c r="AJ82" s="45"/>
      <c r="AK82" s="25"/>
      <c r="AL82" s="3"/>
      <c r="AM82" s="44"/>
      <c r="AN82" s="3"/>
      <c r="AO82" s="44"/>
      <c r="AP82" s="44"/>
      <c r="AQ82" s="4"/>
      <c r="AR82" s="3"/>
      <c r="AS82" s="25"/>
      <c r="AT82" s="43"/>
      <c r="AU82" s="43"/>
      <c r="AW82" s="43"/>
      <c r="AX82" s="43"/>
      <c r="AY82" s="25"/>
      <c r="AZ82" s="44"/>
      <c r="BA82" s="44"/>
      <c r="BB82" s="3"/>
      <c r="BC82" s="3"/>
      <c r="BD82" s="45"/>
      <c r="BE82" s="25"/>
      <c r="BF82" s="44"/>
      <c r="BG82" s="44"/>
      <c r="BH82" s="3"/>
      <c r="BI82" s="44"/>
      <c r="BJ82" s="44"/>
      <c r="BK82" s="4"/>
      <c r="BL82" s="3"/>
      <c r="BM82" s="25"/>
      <c r="BN82" s="43"/>
      <c r="BO82" s="43"/>
      <c r="BQ82" s="43"/>
      <c r="BR82" s="43"/>
      <c r="BS82" s="21"/>
      <c r="BT82" s="44"/>
      <c r="BU82" s="44"/>
      <c r="BV82" s="3"/>
      <c r="BW82" s="3"/>
      <c r="BX82" s="45"/>
      <c r="BY82" s="25"/>
      <c r="BZ82" s="44"/>
      <c r="CA82" s="44"/>
      <c r="CB82" s="3"/>
      <c r="CC82" s="44"/>
      <c r="CD82" s="44"/>
      <c r="CE82" s="25"/>
      <c r="CF82" s="3"/>
      <c r="CG82" s="25"/>
      <c r="CH82" s="43"/>
      <c r="CI82" s="43"/>
      <c r="CK82" s="43"/>
      <c r="CL82" s="43"/>
      <c r="CM82" s="25"/>
      <c r="CN82" s="44"/>
      <c r="CO82" s="44"/>
      <c r="CP82" s="3"/>
      <c r="CQ82" s="3"/>
      <c r="CR82" s="45"/>
      <c r="CS82" s="25"/>
      <c r="CT82" s="44"/>
      <c r="CU82" s="44"/>
      <c r="CV82" s="3"/>
      <c r="CW82" s="44"/>
      <c r="CX82" s="44"/>
      <c r="CY82" s="4"/>
      <c r="CZ82" s="3"/>
      <c r="DA82" s="25"/>
      <c r="DB82" s="43"/>
      <c r="DC82" s="43"/>
      <c r="DE82" s="43"/>
      <c r="DF82" s="43"/>
      <c r="DG82" s="25"/>
      <c r="DH82" s="44"/>
      <c r="DI82" s="44"/>
      <c r="DJ82" s="3"/>
      <c r="DK82" s="3"/>
      <c r="DL82" s="45"/>
      <c r="DM82" s="25"/>
      <c r="DN82" s="44"/>
      <c r="DO82" s="44"/>
      <c r="DP82" s="3"/>
      <c r="DQ82" s="44"/>
      <c r="DR82" s="44"/>
      <c r="DS82" s="4"/>
      <c r="DT82" s="3"/>
      <c r="DU82" s="25"/>
      <c r="DV82" s="43"/>
      <c r="DW82" s="43"/>
      <c r="DY82" s="43"/>
      <c r="DZ82" s="43"/>
      <c r="EA82" s="25"/>
      <c r="EB82" s="3"/>
      <c r="EC82" s="46"/>
      <c r="ED82" s="3"/>
      <c r="EE82" s="3"/>
      <c r="EF82" s="45"/>
      <c r="EG82" s="25"/>
      <c r="EH82" s="44"/>
      <c r="EI82" s="44"/>
      <c r="EJ82" s="3"/>
      <c r="EK82" s="44"/>
      <c r="EL82" s="44"/>
      <c r="EM82" s="4"/>
      <c r="EN82" s="3"/>
      <c r="EO82" s="25"/>
      <c r="EP82" s="43"/>
      <c r="EQ82" s="43"/>
      <c r="ES82" s="43"/>
      <c r="ET82" s="43"/>
      <c r="EU82" s="25"/>
      <c r="EV82" s="44"/>
      <c r="EW82" s="44"/>
      <c r="EX82" s="3"/>
      <c r="EY82" s="3"/>
      <c r="EZ82" s="45"/>
      <c r="FA82" s="25"/>
      <c r="FB82" s="44"/>
      <c r="FC82" s="44"/>
      <c r="FD82" s="3"/>
      <c r="FE82" s="44"/>
      <c r="FF82" s="44"/>
      <c r="FG82" s="4"/>
      <c r="FH82" s="3"/>
      <c r="FI82" s="25"/>
      <c r="FJ82" s="43"/>
      <c r="FK82" s="43"/>
      <c r="FM82" s="43"/>
      <c r="FN82" s="43"/>
      <c r="FO82" s="25"/>
      <c r="FP82" s="44"/>
      <c r="FQ82" s="44"/>
      <c r="FR82" s="3"/>
      <c r="FS82" s="3"/>
      <c r="FT82" s="45"/>
      <c r="FU82" s="25"/>
      <c r="FV82" s="44"/>
      <c r="FW82" s="44"/>
      <c r="FX82" s="3"/>
      <c r="FY82" s="44"/>
      <c r="FZ82" s="44"/>
      <c r="GA82" s="15"/>
      <c r="GI82" s="52"/>
      <c r="GN82" s="53"/>
      <c r="GU82" s="15"/>
      <c r="HC82" s="52"/>
      <c r="HH82" s="53"/>
      <c r="HO82" s="15"/>
      <c r="HW82" s="52"/>
      <c r="IB82" s="53"/>
      <c r="II82" s="15"/>
      <c r="IQ82" s="52"/>
      <c r="IV82" s="53"/>
    </row>
    <row r="83" spans="1:256" ht="13.5" customHeight="1" x14ac:dyDescent="0.25">
      <c r="A83" s="58"/>
      <c r="C83" s="4"/>
      <c r="D83" s="3"/>
      <c r="E83" s="25"/>
      <c r="F83" s="43"/>
      <c r="G83" s="44"/>
      <c r="I83" s="43"/>
      <c r="J83" s="44"/>
      <c r="K83" s="25"/>
      <c r="L83" s="44"/>
      <c r="M83" s="44"/>
      <c r="N83" s="3"/>
      <c r="O83" s="3"/>
      <c r="P83" s="45"/>
      <c r="Q83" s="25"/>
      <c r="R83" s="44"/>
      <c r="S83" s="44"/>
      <c r="T83" s="3"/>
      <c r="U83" s="44"/>
      <c r="V83" s="44"/>
      <c r="W83" s="4"/>
      <c r="X83" s="3"/>
      <c r="Y83" s="25"/>
      <c r="Z83" s="43"/>
      <c r="AA83" s="43"/>
      <c r="AC83" s="43"/>
      <c r="AD83" s="43"/>
      <c r="AE83" s="25"/>
      <c r="AF83" s="44"/>
      <c r="AG83" s="44"/>
      <c r="AH83" s="3"/>
      <c r="AI83" s="3"/>
      <c r="AJ83" s="45"/>
      <c r="AK83" s="25"/>
      <c r="AL83" s="3"/>
      <c r="AM83" s="44"/>
      <c r="AN83" s="3"/>
      <c r="AO83" s="44"/>
      <c r="AP83" s="44"/>
      <c r="AQ83" s="4"/>
      <c r="AR83" s="3"/>
      <c r="AS83" s="25"/>
      <c r="AT83" s="43"/>
      <c r="AU83" s="43"/>
      <c r="AW83" s="43"/>
      <c r="AX83" s="43"/>
      <c r="AY83" s="25"/>
      <c r="AZ83" s="44"/>
      <c r="BA83" s="44"/>
      <c r="BB83" s="3"/>
      <c r="BC83" s="3"/>
      <c r="BD83" s="45"/>
      <c r="BE83" s="25"/>
      <c r="BF83" s="44"/>
      <c r="BG83" s="44"/>
      <c r="BH83" s="3"/>
      <c r="BI83" s="44"/>
      <c r="BJ83" s="44"/>
      <c r="BK83" s="4"/>
      <c r="BL83" s="3"/>
      <c r="BM83" s="25"/>
      <c r="BN83" s="43"/>
      <c r="BO83" s="43"/>
      <c r="BQ83" s="43"/>
      <c r="BR83" s="43"/>
      <c r="BS83" s="21"/>
      <c r="BT83" s="44"/>
      <c r="BU83" s="44"/>
      <c r="BV83" s="3"/>
      <c r="BW83" s="3"/>
      <c r="BX83" s="45"/>
      <c r="BY83" s="25"/>
      <c r="BZ83" s="44"/>
      <c r="CA83" s="44"/>
      <c r="CB83" s="3"/>
      <c r="CC83" s="44"/>
      <c r="CD83" s="44"/>
      <c r="CE83" s="25"/>
      <c r="CF83" s="3"/>
      <c r="CG83" s="25"/>
      <c r="CH83" s="43"/>
      <c r="CI83" s="43"/>
      <c r="CK83" s="43"/>
      <c r="CL83" s="43"/>
      <c r="CM83" s="25"/>
      <c r="CN83" s="44"/>
      <c r="CO83" s="44"/>
      <c r="CP83" s="3"/>
      <c r="CQ83" s="3"/>
      <c r="CR83" s="45"/>
      <c r="CS83" s="25"/>
      <c r="CT83" s="44"/>
      <c r="CU83" s="44"/>
      <c r="CV83" s="3"/>
      <c r="CW83" s="44"/>
      <c r="CX83" s="44"/>
      <c r="CY83" s="4"/>
      <c r="CZ83" s="3"/>
      <c r="DA83" s="25"/>
      <c r="DB83" s="43"/>
      <c r="DC83" s="43"/>
      <c r="DE83" s="43"/>
      <c r="DF83" s="43"/>
      <c r="DG83" s="25"/>
      <c r="DH83" s="44"/>
      <c r="DI83" s="44"/>
      <c r="DJ83" s="3"/>
      <c r="DK83" s="3"/>
      <c r="DL83" s="45"/>
      <c r="DM83" s="25"/>
      <c r="DN83" s="44"/>
      <c r="DO83" s="44"/>
      <c r="DP83" s="3"/>
      <c r="DQ83" s="44"/>
      <c r="DR83" s="44"/>
      <c r="DS83" s="4"/>
      <c r="DT83" s="3"/>
      <c r="DU83" s="25"/>
      <c r="DV83" s="43"/>
      <c r="DW83" s="43"/>
      <c r="DY83" s="43"/>
      <c r="DZ83" s="43"/>
      <c r="EA83" s="25"/>
      <c r="EB83" s="3"/>
      <c r="EC83" s="46"/>
      <c r="ED83" s="3"/>
      <c r="EE83" s="3"/>
      <c r="EF83" s="45"/>
      <c r="EG83" s="25"/>
      <c r="EH83" s="44"/>
      <c r="EI83" s="44"/>
      <c r="EJ83" s="3"/>
      <c r="EK83" s="44"/>
      <c r="EL83" s="44"/>
      <c r="EM83" s="4"/>
      <c r="EN83" s="3"/>
      <c r="EO83" s="25"/>
      <c r="EP83" s="43"/>
      <c r="EQ83" s="43"/>
      <c r="ES83" s="43"/>
      <c r="ET83" s="43"/>
      <c r="EU83" s="25"/>
      <c r="EV83" s="44"/>
      <c r="EW83" s="44"/>
      <c r="EX83" s="3"/>
      <c r="EY83" s="3"/>
      <c r="EZ83" s="45"/>
      <c r="FA83" s="25"/>
      <c r="FB83" s="44"/>
      <c r="FC83" s="44"/>
      <c r="FD83" s="3"/>
      <c r="FE83" s="44"/>
      <c r="FF83" s="44"/>
      <c r="FG83" s="4"/>
      <c r="FH83" s="3"/>
      <c r="FI83" s="25"/>
      <c r="FJ83" s="43"/>
      <c r="FK83" s="43"/>
      <c r="FM83" s="43"/>
      <c r="FN83" s="43"/>
      <c r="FO83" s="25"/>
      <c r="FP83" s="44"/>
      <c r="FQ83" s="44"/>
      <c r="FR83" s="3"/>
      <c r="FS83" s="3"/>
      <c r="FT83" s="45"/>
      <c r="FU83" s="25"/>
      <c r="FV83" s="44"/>
      <c r="FW83" s="44"/>
      <c r="FX83" s="3"/>
      <c r="FY83" s="44"/>
      <c r="FZ83" s="44"/>
      <c r="GA83" s="15"/>
      <c r="GI83" s="52"/>
      <c r="GN83" s="53"/>
      <c r="GU83" s="15"/>
      <c r="HC83" s="52"/>
      <c r="HH83" s="53"/>
      <c r="HO83" s="15"/>
      <c r="HW83" s="52"/>
      <c r="IB83" s="53"/>
      <c r="II83" s="15"/>
      <c r="IQ83" s="52"/>
      <c r="IV83" s="53"/>
    </row>
    <row r="84" spans="1:256" ht="13.5" customHeight="1" x14ac:dyDescent="0.25">
      <c r="A84" s="58"/>
      <c r="C84" s="4"/>
      <c r="D84" s="3"/>
      <c r="E84" s="25"/>
      <c r="F84" s="43"/>
      <c r="G84" s="44"/>
      <c r="I84" s="43"/>
      <c r="J84" s="44"/>
      <c r="K84" s="25"/>
      <c r="L84" s="44"/>
      <c r="M84" s="44"/>
      <c r="N84" s="3"/>
      <c r="O84" s="3"/>
      <c r="P84" s="45"/>
      <c r="Q84" s="25"/>
      <c r="R84" s="44"/>
      <c r="S84" s="44"/>
      <c r="T84" s="3"/>
      <c r="U84" s="44"/>
      <c r="V84" s="44"/>
      <c r="W84" s="4"/>
      <c r="X84" s="3"/>
      <c r="Y84" s="25"/>
      <c r="Z84" s="43"/>
      <c r="AA84" s="43"/>
      <c r="AC84" s="43"/>
      <c r="AD84" s="43"/>
      <c r="AE84" s="25"/>
      <c r="AF84" s="44"/>
      <c r="AG84" s="44"/>
      <c r="AH84" s="3"/>
      <c r="AI84" s="3"/>
      <c r="AJ84" s="45"/>
      <c r="AK84" s="25"/>
      <c r="AL84" s="3"/>
      <c r="AM84" s="44"/>
      <c r="AN84" s="3"/>
      <c r="AO84" s="44"/>
      <c r="AP84" s="44"/>
      <c r="AQ84" s="4"/>
      <c r="AR84" s="3"/>
      <c r="AS84" s="25"/>
      <c r="AT84" s="43"/>
      <c r="AU84" s="43"/>
      <c r="AW84" s="43"/>
      <c r="AX84" s="43"/>
      <c r="AY84" s="25"/>
      <c r="AZ84" s="44"/>
      <c r="BA84" s="44"/>
      <c r="BB84" s="3"/>
      <c r="BC84" s="3"/>
      <c r="BD84" s="45"/>
      <c r="BE84" s="25"/>
      <c r="BF84" s="44"/>
      <c r="BG84" s="44"/>
      <c r="BH84" s="3"/>
      <c r="BI84" s="44"/>
      <c r="BJ84" s="44"/>
      <c r="BK84" s="4"/>
      <c r="BL84" s="3"/>
      <c r="BM84" s="25"/>
      <c r="BN84" s="43"/>
      <c r="BO84" s="43"/>
      <c r="BQ84" s="43"/>
      <c r="BR84" s="43"/>
      <c r="BS84" s="21"/>
      <c r="BT84" s="44"/>
      <c r="BU84" s="44"/>
      <c r="BV84" s="3"/>
      <c r="BW84" s="3"/>
      <c r="BX84" s="45"/>
      <c r="BY84" s="25"/>
      <c r="BZ84" s="44"/>
      <c r="CA84" s="44"/>
      <c r="CB84" s="3"/>
      <c r="CC84" s="44"/>
      <c r="CD84" s="44"/>
      <c r="CE84" s="25"/>
      <c r="CF84" s="3"/>
      <c r="CG84" s="25"/>
      <c r="CH84" s="43"/>
      <c r="CI84" s="43"/>
      <c r="CK84" s="43"/>
      <c r="CL84" s="43"/>
      <c r="CM84" s="25"/>
      <c r="CN84" s="44"/>
      <c r="CO84" s="44"/>
      <c r="CP84" s="3"/>
      <c r="CQ84" s="3"/>
      <c r="CR84" s="45"/>
      <c r="CS84" s="25"/>
      <c r="CT84" s="44"/>
      <c r="CU84" s="44"/>
      <c r="CV84" s="3"/>
      <c r="CW84" s="44"/>
      <c r="CX84" s="44"/>
      <c r="CY84" s="4"/>
      <c r="CZ84" s="3"/>
      <c r="DA84" s="25"/>
      <c r="DB84" s="43"/>
      <c r="DC84" s="43"/>
      <c r="DE84" s="43"/>
      <c r="DF84" s="43"/>
      <c r="DG84" s="25"/>
      <c r="DH84" s="44"/>
      <c r="DI84" s="44"/>
      <c r="DJ84" s="3"/>
      <c r="DK84" s="3"/>
      <c r="DL84" s="45"/>
      <c r="DM84" s="25"/>
      <c r="DN84" s="44"/>
      <c r="DO84" s="44"/>
      <c r="DP84" s="3"/>
      <c r="DQ84" s="44"/>
      <c r="DR84" s="44"/>
      <c r="DS84" s="4"/>
      <c r="DT84" s="3"/>
      <c r="DU84" s="25"/>
      <c r="DV84" s="43"/>
      <c r="DW84" s="43"/>
      <c r="DY84" s="43"/>
      <c r="DZ84" s="43"/>
      <c r="EA84" s="25"/>
      <c r="EB84" s="3"/>
      <c r="EC84" s="46"/>
      <c r="ED84" s="3"/>
      <c r="EE84" s="3"/>
      <c r="EF84" s="45"/>
      <c r="EG84" s="25"/>
      <c r="EH84" s="44"/>
      <c r="EI84" s="44"/>
      <c r="EJ84" s="3"/>
      <c r="EK84" s="44"/>
      <c r="EL84" s="44"/>
      <c r="EM84" s="4"/>
      <c r="EN84" s="3"/>
      <c r="EO84" s="25"/>
      <c r="EP84" s="43"/>
      <c r="EQ84" s="43"/>
      <c r="ES84" s="43"/>
      <c r="ET84" s="43"/>
      <c r="EU84" s="25"/>
      <c r="EV84" s="44"/>
      <c r="EW84" s="44"/>
      <c r="EX84" s="3"/>
      <c r="EY84" s="3"/>
      <c r="EZ84" s="45"/>
      <c r="FA84" s="25"/>
      <c r="FB84" s="44"/>
      <c r="FC84" s="44"/>
      <c r="FD84" s="3"/>
      <c r="FE84" s="44"/>
      <c r="FF84" s="44"/>
      <c r="FG84" s="4"/>
      <c r="FH84" s="3"/>
      <c r="FI84" s="25"/>
      <c r="FJ84" s="43"/>
      <c r="FK84" s="43"/>
      <c r="FM84" s="43"/>
      <c r="FN84" s="43"/>
      <c r="FO84" s="25"/>
      <c r="FP84" s="44"/>
      <c r="FQ84" s="44"/>
      <c r="FR84" s="3"/>
      <c r="FS84" s="3"/>
      <c r="FT84" s="45"/>
      <c r="FU84" s="25"/>
      <c r="FV84" s="44"/>
      <c r="FW84" s="44"/>
      <c r="FX84" s="3"/>
      <c r="FY84" s="44"/>
      <c r="FZ84" s="44"/>
      <c r="GA84" s="15"/>
      <c r="GI84" s="52"/>
      <c r="GN84" s="53"/>
      <c r="GU84" s="15"/>
      <c r="HC84" s="52"/>
      <c r="HH84" s="53"/>
      <c r="HO84" s="15"/>
      <c r="HW84" s="52"/>
      <c r="IB84" s="53"/>
      <c r="II84" s="15"/>
      <c r="IQ84" s="52"/>
      <c r="IV84" s="53"/>
    </row>
    <row r="85" spans="1:256" ht="13.5" customHeight="1" x14ac:dyDescent="0.25">
      <c r="A85" s="58"/>
      <c r="C85" s="4"/>
      <c r="D85" s="3"/>
      <c r="E85" s="25"/>
      <c r="F85" s="43"/>
      <c r="G85" s="44"/>
      <c r="I85" s="43"/>
      <c r="J85" s="44"/>
      <c r="K85" s="25"/>
      <c r="L85" s="44"/>
      <c r="M85" s="44"/>
      <c r="N85" s="3"/>
      <c r="O85" s="3"/>
      <c r="P85" s="45"/>
      <c r="Q85" s="25"/>
      <c r="R85" s="44"/>
      <c r="S85" s="44"/>
      <c r="T85" s="3"/>
      <c r="U85" s="44"/>
      <c r="V85" s="44"/>
      <c r="W85" s="4"/>
      <c r="X85" s="3"/>
      <c r="Y85" s="25"/>
      <c r="Z85" s="43"/>
      <c r="AA85" s="43"/>
      <c r="AC85" s="43"/>
      <c r="AD85" s="43"/>
      <c r="AE85" s="25"/>
      <c r="AF85" s="44"/>
      <c r="AG85" s="44"/>
      <c r="AH85" s="3"/>
      <c r="AI85" s="3"/>
      <c r="AJ85" s="45"/>
      <c r="AK85" s="25"/>
      <c r="AL85" s="3"/>
      <c r="AM85" s="44"/>
      <c r="AN85" s="3"/>
      <c r="AO85" s="44"/>
      <c r="AP85" s="44"/>
      <c r="AQ85" s="4"/>
      <c r="AR85" s="3"/>
      <c r="AS85" s="25"/>
      <c r="AT85" s="43"/>
      <c r="AU85" s="43"/>
      <c r="AW85" s="43"/>
      <c r="AX85" s="43"/>
      <c r="AY85" s="25"/>
      <c r="AZ85" s="44"/>
      <c r="BA85" s="44"/>
      <c r="BB85" s="3"/>
      <c r="BC85" s="3"/>
      <c r="BD85" s="45"/>
      <c r="BE85" s="25"/>
      <c r="BF85" s="44"/>
      <c r="BG85" s="44"/>
      <c r="BH85" s="3"/>
      <c r="BI85" s="44"/>
      <c r="BJ85" s="44"/>
      <c r="BK85" s="4"/>
      <c r="BL85" s="3"/>
      <c r="BM85" s="25"/>
      <c r="BN85" s="43"/>
      <c r="BO85" s="43"/>
      <c r="BQ85" s="43"/>
      <c r="BR85" s="43"/>
      <c r="BS85" s="21"/>
      <c r="BT85" s="44"/>
      <c r="BU85" s="44"/>
      <c r="BV85" s="3"/>
      <c r="BW85" s="3"/>
      <c r="BX85" s="45"/>
      <c r="BY85" s="25"/>
      <c r="BZ85" s="44"/>
      <c r="CA85" s="44"/>
      <c r="CB85" s="3"/>
      <c r="CC85" s="44"/>
      <c r="CD85" s="44"/>
      <c r="CE85" s="25"/>
      <c r="CF85" s="3"/>
      <c r="CG85" s="25"/>
      <c r="CH85" s="43"/>
      <c r="CI85" s="43"/>
      <c r="CK85" s="43"/>
      <c r="CL85" s="43"/>
      <c r="CM85" s="25"/>
      <c r="CN85" s="44"/>
      <c r="CO85" s="44"/>
      <c r="CP85" s="3"/>
      <c r="CQ85" s="3"/>
      <c r="CR85" s="45"/>
      <c r="CS85" s="25"/>
      <c r="CT85" s="44"/>
      <c r="CU85" s="44"/>
      <c r="CV85" s="3"/>
      <c r="CW85" s="44"/>
      <c r="CX85" s="44"/>
      <c r="CY85" s="4"/>
      <c r="CZ85" s="3"/>
      <c r="DA85" s="25"/>
      <c r="DB85" s="43"/>
      <c r="DC85" s="43"/>
      <c r="DE85" s="43"/>
      <c r="DF85" s="43"/>
      <c r="DG85" s="25"/>
      <c r="DH85" s="44"/>
      <c r="DI85" s="44"/>
      <c r="DJ85" s="3"/>
      <c r="DK85" s="3"/>
      <c r="DL85" s="45"/>
      <c r="DM85" s="25"/>
      <c r="DN85" s="44"/>
      <c r="DO85" s="44"/>
      <c r="DP85" s="3"/>
      <c r="DQ85" s="44"/>
      <c r="DR85" s="44"/>
      <c r="DS85" s="4"/>
      <c r="DT85" s="3"/>
      <c r="DU85" s="25"/>
      <c r="DV85" s="43"/>
      <c r="DW85" s="43"/>
      <c r="DY85" s="43"/>
      <c r="DZ85" s="43"/>
      <c r="EA85" s="25"/>
      <c r="EB85" s="3"/>
      <c r="EC85" s="46"/>
      <c r="ED85" s="3"/>
      <c r="EE85" s="3"/>
      <c r="EF85" s="45"/>
      <c r="EG85" s="25"/>
      <c r="EH85" s="44"/>
      <c r="EI85" s="44"/>
      <c r="EJ85" s="3"/>
      <c r="EK85" s="44"/>
      <c r="EL85" s="44"/>
      <c r="EM85" s="4"/>
      <c r="EN85" s="3"/>
      <c r="EO85" s="25"/>
      <c r="EP85" s="43"/>
      <c r="EQ85" s="43"/>
      <c r="ES85" s="43"/>
      <c r="ET85" s="43"/>
      <c r="EU85" s="25"/>
      <c r="EV85" s="44"/>
      <c r="EW85" s="44"/>
      <c r="EX85" s="3"/>
      <c r="EY85" s="3"/>
      <c r="EZ85" s="45"/>
      <c r="FA85" s="25"/>
      <c r="FB85" s="44"/>
      <c r="FC85" s="44"/>
      <c r="FD85" s="3"/>
      <c r="FE85" s="44"/>
      <c r="FF85" s="44"/>
      <c r="FG85" s="4"/>
      <c r="FH85" s="3"/>
      <c r="FI85" s="25"/>
      <c r="FJ85" s="43"/>
      <c r="FK85" s="43"/>
      <c r="FM85" s="43"/>
      <c r="FN85" s="43"/>
      <c r="FO85" s="25"/>
      <c r="FP85" s="44"/>
      <c r="FQ85" s="44"/>
      <c r="FR85" s="3"/>
      <c r="FS85" s="3"/>
      <c r="FT85" s="45"/>
      <c r="FU85" s="25"/>
      <c r="FV85" s="44"/>
      <c r="FW85" s="44"/>
      <c r="FX85" s="3"/>
      <c r="FY85" s="44"/>
      <c r="FZ85" s="44"/>
      <c r="GA85" s="15"/>
      <c r="GI85" s="52"/>
      <c r="GN85" s="53"/>
      <c r="GU85" s="15"/>
      <c r="HC85" s="52"/>
      <c r="HH85" s="53"/>
      <c r="HO85" s="15"/>
      <c r="HW85" s="52"/>
      <c r="IB85" s="53"/>
      <c r="II85" s="15"/>
      <c r="IQ85" s="52"/>
      <c r="IV85" s="53"/>
    </row>
    <row r="86" spans="1:256" ht="13.5" customHeight="1" x14ac:dyDescent="0.25">
      <c r="A86" s="58"/>
      <c r="C86" s="4"/>
      <c r="D86" s="3"/>
      <c r="E86" s="25"/>
      <c r="F86" s="43"/>
      <c r="G86" s="44"/>
      <c r="I86" s="43"/>
      <c r="J86" s="44"/>
      <c r="K86" s="25"/>
      <c r="L86" s="44"/>
      <c r="M86" s="44"/>
      <c r="N86" s="3"/>
      <c r="O86" s="3"/>
      <c r="P86" s="45"/>
      <c r="Q86" s="25"/>
      <c r="R86" s="44"/>
      <c r="S86" s="44"/>
      <c r="T86" s="3"/>
      <c r="U86" s="44"/>
      <c r="V86" s="44"/>
      <c r="W86" s="4"/>
      <c r="X86" s="3"/>
      <c r="Y86" s="25"/>
      <c r="Z86" s="43"/>
      <c r="AA86" s="43"/>
      <c r="AC86" s="43"/>
      <c r="AD86" s="43"/>
      <c r="AE86" s="25"/>
      <c r="AF86" s="44"/>
      <c r="AG86" s="44"/>
      <c r="AH86" s="3"/>
      <c r="AI86" s="3"/>
      <c r="AJ86" s="45"/>
      <c r="AK86" s="25"/>
      <c r="AL86" s="3"/>
      <c r="AM86" s="44"/>
      <c r="AN86" s="3"/>
      <c r="AO86" s="44"/>
      <c r="AP86" s="44"/>
      <c r="AQ86" s="4"/>
      <c r="AR86" s="3"/>
      <c r="AS86" s="25"/>
      <c r="AT86" s="43"/>
      <c r="AU86" s="43"/>
      <c r="AW86" s="43"/>
      <c r="AX86" s="43"/>
      <c r="AY86" s="25"/>
      <c r="AZ86" s="44"/>
      <c r="BA86" s="44"/>
      <c r="BB86" s="3"/>
      <c r="BC86" s="3"/>
      <c r="BD86" s="45"/>
      <c r="BE86" s="25"/>
      <c r="BF86" s="44"/>
      <c r="BG86" s="44"/>
      <c r="BH86" s="3"/>
      <c r="BI86" s="44"/>
      <c r="BJ86" s="44"/>
      <c r="BK86" s="4"/>
      <c r="BL86" s="3"/>
      <c r="BM86" s="25"/>
      <c r="BN86" s="43"/>
      <c r="BO86" s="43"/>
      <c r="BQ86" s="43"/>
      <c r="BR86" s="43"/>
      <c r="BS86" s="21"/>
      <c r="BT86" s="44"/>
      <c r="BU86" s="44"/>
      <c r="BV86" s="3"/>
      <c r="BW86" s="3"/>
      <c r="BX86" s="45"/>
      <c r="BY86" s="25"/>
      <c r="BZ86" s="44"/>
      <c r="CA86" s="44"/>
      <c r="CB86" s="3"/>
      <c r="CC86" s="44"/>
      <c r="CD86" s="44"/>
      <c r="CE86" s="25"/>
      <c r="CF86" s="3"/>
      <c r="CG86" s="25"/>
      <c r="CH86" s="43"/>
      <c r="CI86" s="43"/>
      <c r="CK86" s="43"/>
      <c r="CL86" s="43"/>
      <c r="CM86" s="25"/>
      <c r="CN86" s="44"/>
      <c r="CO86" s="44"/>
      <c r="CP86" s="3"/>
      <c r="CQ86" s="3"/>
      <c r="CR86" s="45"/>
      <c r="CS86" s="25"/>
      <c r="CT86" s="44"/>
      <c r="CU86" s="44"/>
      <c r="CV86" s="3"/>
      <c r="CW86" s="44"/>
      <c r="CX86" s="44"/>
      <c r="CY86" s="4"/>
      <c r="CZ86" s="3"/>
      <c r="DA86" s="25"/>
      <c r="DB86" s="43"/>
      <c r="DC86" s="43"/>
      <c r="DE86" s="43"/>
      <c r="DF86" s="43"/>
      <c r="DG86" s="25"/>
      <c r="DH86" s="44"/>
      <c r="DI86" s="44"/>
      <c r="DJ86" s="3"/>
      <c r="DK86" s="3"/>
      <c r="DL86" s="45"/>
      <c r="DM86" s="25"/>
      <c r="DN86" s="44"/>
      <c r="DO86" s="44"/>
      <c r="DP86" s="3"/>
      <c r="DQ86" s="44"/>
      <c r="DR86" s="44"/>
      <c r="DS86" s="4"/>
      <c r="DT86" s="3"/>
      <c r="DU86" s="25"/>
      <c r="DV86" s="43"/>
      <c r="DW86" s="43"/>
      <c r="DY86" s="43"/>
      <c r="DZ86" s="43"/>
      <c r="EA86" s="25"/>
      <c r="EB86" s="3"/>
      <c r="EC86" s="46"/>
      <c r="ED86" s="3"/>
      <c r="EE86" s="3"/>
      <c r="EF86" s="45"/>
      <c r="EG86" s="25"/>
      <c r="EH86" s="44"/>
      <c r="EI86" s="44"/>
      <c r="EJ86" s="3"/>
      <c r="EK86" s="44"/>
      <c r="EL86" s="44"/>
      <c r="EM86" s="4"/>
      <c r="EN86" s="3"/>
      <c r="EO86" s="25"/>
      <c r="EP86" s="43"/>
      <c r="EQ86" s="43"/>
      <c r="ES86" s="43"/>
      <c r="ET86" s="43"/>
      <c r="EU86" s="25"/>
      <c r="EV86" s="44"/>
      <c r="EW86" s="44"/>
      <c r="EX86" s="3"/>
      <c r="EY86" s="3"/>
      <c r="EZ86" s="45"/>
      <c r="FA86" s="25"/>
      <c r="FB86" s="44"/>
      <c r="FC86" s="44"/>
      <c r="FD86" s="3"/>
      <c r="FE86" s="44"/>
      <c r="FF86" s="44"/>
      <c r="FG86" s="4"/>
      <c r="FH86" s="3"/>
      <c r="FI86" s="25"/>
      <c r="FJ86" s="43"/>
      <c r="FK86" s="43"/>
      <c r="FM86" s="43"/>
      <c r="FN86" s="43"/>
      <c r="FO86" s="25"/>
      <c r="FP86" s="44"/>
      <c r="FQ86" s="44"/>
      <c r="FR86" s="3"/>
      <c r="FS86" s="3"/>
      <c r="FT86" s="45"/>
      <c r="FU86" s="25"/>
      <c r="FV86" s="44"/>
      <c r="FW86" s="44"/>
      <c r="FX86" s="3"/>
      <c r="FY86" s="44"/>
      <c r="FZ86" s="44"/>
      <c r="GA86" s="15"/>
      <c r="GI86" s="52"/>
      <c r="GN86" s="53"/>
      <c r="GU86" s="15"/>
      <c r="HC86" s="52"/>
      <c r="HH86" s="53"/>
      <c r="HO86" s="15"/>
      <c r="HW86" s="52"/>
      <c r="IB86" s="53"/>
      <c r="II86" s="15"/>
      <c r="IQ86" s="52"/>
      <c r="IV86" s="53"/>
    </row>
    <row r="87" spans="1:256" ht="13.5" customHeight="1" x14ac:dyDescent="0.25">
      <c r="A87" s="58"/>
      <c r="C87" s="4"/>
      <c r="D87" s="3"/>
      <c r="E87" s="25"/>
      <c r="F87" s="43"/>
      <c r="G87" s="44"/>
      <c r="I87" s="43"/>
      <c r="J87" s="44"/>
      <c r="K87" s="25"/>
      <c r="L87" s="44"/>
      <c r="M87" s="44"/>
      <c r="N87" s="3"/>
      <c r="O87" s="3"/>
      <c r="P87" s="45"/>
      <c r="Q87" s="25"/>
      <c r="R87" s="44"/>
      <c r="S87" s="44"/>
      <c r="T87" s="3"/>
      <c r="U87" s="44"/>
      <c r="V87" s="44"/>
      <c r="W87" s="4"/>
      <c r="X87" s="3"/>
      <c r="Y87" s="25"/>
      <c r="Z87" s="43"/>
      <c r="AA87" s="43"/>
      <c r="AC87" s="43"/>
      <c r="AD87" s="43"/>
      <c r="AE87" s="25"/>
      <c r="AF87" s="44"/>
      <c r="AG87" s="44"/>
      <c r="AH87" s="3"/>
      <c r="AI87" s="3"/>
      <c r="AJ87" s="45"/>
      <c r="AK87" s="25"/>
      <c r="AL87" s="3"/>
      <c r="AM87" s="44"/>
      <c r="AN87" s="3"/>
      <c r="AO87" s="44"/>
      <c r="AP87" s="44"/>
      <c r="AQ87" s="4"/>
      <c r="AR87" s="3"/>
      <c r="AS87" s="25"/>
      <c r="AT87" s="43"/>
      <c r="AU87" s="43"/>
      <c r="AW87" s="43"/>
      <c r="AX87" s="43"/>
      <c r="AY87" s="25"/>
      <c r="AZ87" s="44"/>
      <c r="BA87" s="44"/>
      <c r="BB87" s="3"/>
      <c r="BC87" s="3"/>
      <c r="BD87" s="45"/>
      <c r="BE87" s="25"/>
      <c r="BF87" s="44"/>
      <c r="BG87" s="44"/>
      <c r="BH87" s="3"/>
      <c r="BI87" s="44"/>
      <c r="BJ87" s="44"/>
      <c r="BK87" s="4"/>
      <c r="BL87" s="3"/>
      <c r="BM87" s="25"/>
      <c r="BN87" s="43"/>
      <c r="BO87" s="43"/>
      <c r="BQ87" s="43"/>
      <c r="BR87" s="43"/>
      <c r="BS87" s="21"/>
      <c r="BT87" s="44"/>
      <c r="BU87" s="44"/>
      <c r="BV87" s="3"/>
      <c r="BW87" s="3"/>
      <c r="BX87" s="45"/>
      <c r="BY87" s="25"/>
      <c r="BZ87" s="44"/>
      <c r="CA87" s="44"/>
      <c r="CB87" s="3"/>
      <c r="CC87" s="44"/>
      <c r="CD87" s="44"/>
      <c r="CE87" s="25"/>
      <c r="CF87" s="3"/>
      <c r="CG87" s="25"/>
      <c r="CH87" s="43"/>
      <c r="CI87" s="43"/>
      <c r="CK87" s="43"/>
      <c r="CL87" s="43"/>
      <c r="CM87" s="25"/>
      <c r="CN87" s="44"/>
      <c r="CO87" s="44"/>
      <c r="CP87" s="3"/>
      <c r="CQ87" s="3"/>
      <c r="CR87" s="45"/>
      <c r="CS87" s="25"/>
      <c r="CT87" s="44"/>
      <c r="CU87" s="44"/>
      <c r="CV87" s="3"/>
      <c r="CW87" s="44"/>
      <c r="CX87" s="44"/>
      <c r="CY87" s="4"/>
      <c r="CZ87" s="3"/>
      <c r="DA87" s="25"/>
      <c r="DB87" s="43"/>
      <c r="DC87" s="43"/>
      <c r="DE87" s="43"/>
      <c r="DF87" s="43"/>
      <c r="DG87" s="25"/>
      <c r="DH87" s="44"/>
      <c r="DI87" s="44"/>
      <c r="DJ87" s="3"/>
      <c r="DK87" s="3"/>
      <c r="DL87" s="45"/>
      <c r="DM87" s="25"/>
      <c r="DN87" s="44"/>
      <c r="DO87" s="44"/>
      <c r="DP87" s="3"/>
      <c r="DQ87" s="44"/>
      <c r="DR87" s="44"/>
      <c r="DS87" s="4"/>
      <c r="DT87" s="3"/>
      <c r="DU87" s="25"/>
      <c r="DV87" s="43"/>
      <c r="DW87" s="43"/>
      <c r="DY87" s="43"/>
      <c r="DZ87" s="43"/>
      <c r="EA87" s="25"/>
      <c r="EB87" s="3"/>
      <c r="EC87" s="46"/>
      <c r="ED87" s="3"/>
      <c r="EE87" s="3"/>
      <c r="EF87" s="45"/>
      <c r="EG87" s="25"/>
      <c r="EH87" s="44"/>
      <c r="EI87" s="44"/>
      <c r="EJ87" s="3"/>
      <c r="EK87" s="44"/>
      <c r="EL87" s="44"/>
      <c r="EM87" s="4"/>
      <c r="EN87" s="3"/>
      <c r="EO87" s="25"/>
      <c r="EP87" s="43"/>
      <c r="EQ87" s="43"/>
      <c r="ES87" s="43"/>
      <c r="ET87" s="43"/>
      <c r="EU87" s="25"/>
      <c r="EV87" s="44"/>
      <c r="EW87" s="44"/>
      <c r="EX87" s="3"/>
      <c r="EY87" s="3"/>
      <c r="EZ87" s="45"/>
      <c r="FA87" s="25"/>
      <c r="FB87" s="44"/>
      <c r="FC87" s="44"/>
      <c r="FD87" s="3"/>
      <c r="FE87" s="44"/>
      <c r="FF87" s="44"/>
      <c r="FG87" s="4"/>
      <c r="FH87" s="3"/>
      <c r="FI87" s="25"/>
      <c r="FJ87" s="43"/>
      <c r="FK87" s="43"/>
      <c r="FM87" s="43"/>
      <c r="FN87" s="43"/>
      <c r="FO87" s="25"/>
      <c r="FP87" s="44"/>
      <c r="FQ87" s="44"/>
      <c r="FR87" s="3"/>
      <c r="FS87" s="3"/>
      <c r="FT87" s="45"/>
      <c r="FU87" s="25"/>
      <c r="FV87" s="44"/>
      <c r="FW87" s="44"/>
      <c r="FX87" s="3"/>
      <c r="FY87" s="44"/>
      <c r="FZ87" s="44"/>
      <c r="GA87" s="15"/>
      <c r="GI87" s="52"/>
      <c r="GN87" s="53"/>
      <c r="GU87" s="15"/>
      <c r="HC87" s="52"/>
      <c r="HH87" s="53"/>
      <c r="HO87" s="15"/>
      <c r="HW87" s="52"/>
      <c r="IB87" s="53"/>
      <c r="II87" s="15"/>
      <c r="IQ87" s="52"/>
      <c r="IV87" s="53"/>
    </row>
    <row r="88" spans="1:256" ht="13.5" customHeight="1" x14ac:dyDescent="0.25">
      <c r="A88" s="58"/>
      <c r="C88" s="4"/>
      <c r="D88" s="3"/>
      <c r="E88" s="25"/>
      <c r="F88" s="43"/>
      <c r="G88" s="44"/>
      <c r="I88" s="43"/>
      <c r="J88" s="44"/>
      <c r="K88" s="25"/>
      <c r="L88" s="44"/>
      <c r="M88" s="44"/>
      <c r="N88" s="3"/>
      <c r="O88" s="3"/>
      <c r="P88" s="45"/>
      <c r="Q88" s="25"/>
      <c r="R88" s="44"/>
      <c r="S88" s="44"/>
      <c r="T88" s="3"/>
      <c r="U88" s="44"/>
      <c r="V88" s="44"/>
      <c r="W88" s="4"/>
      <c r="X88" s="3"/>
      <c r="Y88" s="25"/>
      <c r="Z88" s="43"/>
      <c r="AA88" s="43"/>
      <c r="AC88" s="43"/>
      <c r="AD88" s="43"/>
      <c r="AE88" s="25"/>
      <c r="AF88" s="44"/>
      <c r="AG88" s="44"/>
      <c r="AH88" s="3"/>
      <c r="AI88" s="3"/>
      <c r="AJ88" s="45"/>
      <c r="AK88" s="25"/>
      <c r="AL88" s="3"/>
      <c r="AM88" s="44"/>
      <c r="AN88" s="3"/>
      <c r="AO88" s="44"/>
      <c r="AP88" s="44"/>
      <c r="AQ88" s="4"/>
      <c r="AR88" s="3"/>
      <c r="AS88" s="25"/>
      <c r="AT88" s="43"/>
      <c r="AU88" s="43"/>
      <c r="AW88" s="43"/>
      <c r="AX88" s="43"/>
      <c r="AY88" s="25"/>
      <c r="AZ88" s="44"/>
      <c r="BA88" s="44"/>
      <c r="BB88" s="3"/>
      <c r="BC88" s="3"/>
      <c r="BD88" s="45"/>
      <c r="BE88" s="25"/>
      <c r="BF88" s="44"/>
      <c r="BG88" s="44"/>
      <c r="BH88" s="3"/>
      <c r="BI88" s="44"/>
      <c r="BJ88" s="44"/>
      <c r="BK88" s="4"/>
      <c r="BL88" s="3"/>
      <c r="BM88" s="25"/>
      <c r="BN88" s="43"/>
      <c r="BO88" s="43"/>
      <c r="BQ88" s="43"/>
      <c r="BR88" s="43"/>
      <c r="BS88" s="21"/>
      <c r="BT88" s="44"/>
      <c r="BU88" s="44"/>
      <c r="BV88" s="3"/>
      <c r="BW88" s="3"/>
      <c r="BX88" s="45"/>
      <c r="BY88" s="25"/>
      <c r="BZ88" s="44"/>
      <c r="CA88" s="44"/>
      <c r="CB88" s="3"/>
      <c r="CC88" s="44"/>
      <c r="CD88" s="44"/>
      <c r="CE88" s="25"/>
      <c r="CF88" s="3"/>
      <c r="CG88" s="25"/>
      <c r="CH88" s="43"/>
      <c r="CI88" s="43"/>
      <c r="CK88" s="43"/>
      <c r="CL88" s="43"/>
      <c r="CM88" s="25"/>
      <c r="CN88" s="44"/>
      <c r="CO88" s="44"/>
      <c r="CP88" s="3"/>
      <c r="CQ88" s="3"/>
      <c r="CR88" s="45"/>
      <c r="CS88" s="25"/>
      <c r="CT88" s="44"/>
      <c r="CU88" s="44"/>
      <c r="CV88" s="3"/>
      <c r="CW88" s="44"/>
      <c r="CX88" s="44"/>
      <c r="CY88" s="4"/>
      <c r="CZ88" s="3"/>
      <c r="DA88" s="25"/>
      <c r="DB88" s="43"/>
      <c r="DC88" s="43"/>
      <c r="DE88" s="43"/>
      <c r="DF88" s="43"/>
      <c r="DG88" s="25"/>
      <c r="DH88" s="44"/>
      <c r="DI88" s="44"/>
      <c r="DJ88" s="3"/>
      <c r="DK88" s="3"/>
      <c r="DL88" s="45"/>
      <c r="DM88" s="25"/>
      <c r="DN88" s="44"/>
      <c r="DO88" s="44"/>
      <c r="DP88" s="3"/>
      <c r="DQ88" s="44"/>
      <c r="DR88" s="44"/>
      <c r="DS88" s="4"/>
      <c r="DT88" s="3"/>
      <c r="DU88" s="25"/>
      <c r="DV88" s="43"/>
      <c r="DW88" s="43"/>
      <c r="DY88" s="43"/>
      <c r="DZ88" s="43"/>
      <c r="EA88" s="25"/>
      <c r="EB88" s="3"/>
      <c r="EC88" s="46"/>
      <c r="ED88" s="3"/>
      <c r="EE88" s="3"/>
      <c r="EF88" s="45"/>
      <c r="EG88" s="25"/>
      <c r="EH88" s="44"/>
      <c r="EI88" s="44"/>
      <c r="EJ88" s="3"/>
      <c r="EK88" s="44"/>
      <c r="EL88" s="44"/>
      <c r="EM88" s="4"/>
      <c r="EN88" s="3"/>
      <c r="EO88" s="25"/>
      <c r="EP88" s="43"/>
      <c r="EQ88" s="43"/>
      <c r="ES88" s="43"/>
      <c r="ET88" s="43"/>
      <c r="EU88" s="25"/>
      <c r="EV88" s="44"/>
      <c r="EW88" s="44"/>
      <c r="EX88" s="3"/>
      <c r="EY88" s="3"/>
      <c r="EZ88" s="45"/>
      <c r="FA88" s="25"/>
      <c r="FB88" s="44"/>
      <c r="FC88" s="44"/>
      <c r="FD88" s="3"/>
      <c r="FE88" s="44"/>
      <c r="FF88" s="44"/>
      <c r="FG88" s="4"/>
      <c r="FH88" s="3"/>
      <c r="FI88" s="25"/>
      <c r="FJ88" s="43"/>
      <c r="FK88" s="43"/>
      <c r="FM88" s="43"/>
      <c r="FN88" s="43"/>
      <c r="FO88" s="25"/>
      <c r="FP88" s="44"/>
      <c r="FQ88" s="44"/>
      <c r="FR88" s="3"/>
      <c r="FS88" s="3"/>
      <c r="FT88" s="45"/>
      <c r="FU88" s="25"/>
      <c r="FV88" s="44"/>
      <c r="FW88" s="44"/>
      <c r="FX88" s="3"/>
      <c r="FY88" s="44"/>
      <c r="FZ88" s="44"/>
      <c r="GA88" s="15"/>
      <c r="GI88" s="52"/>
      <c r="GN88" s="53"/>
      <c r="GU88" s="15"/>
      <c r="HC88" s="52"/>
      <c r="HH88" s="53"/>
      <c r="HO88" s="15"/>
      <c r="HW88" s="52"/>
      <c r="IB88" s="53"/>
      <c r="II88" s="15"/>
      <c r="IQ88" s="52"/>
      <c r="IV88" s="53"/>
    </row>
    <row r="89" spans="1:256" ht="13.5" customHeight="1" x14ac:dyDescent="0.25">
      <c r="A89" s="58"/>
      <c r="C89" s="4"/>
      <c r="D89" s="3"/>
      <c r="E89" s="25"/>
      <c r="F89" s="43"/>
      <c r="G89" s="44"/>
      <c r="I89" s="43"/>
      <c r="J89" s="44"/>
      <c r="K89" s="25"/>
      <c r="L89" s="44"/>
      <c r="M89" s="44"/>
      <c r="N89" s="3"/>
      <c r="O89" s="3"/>
      <c r="P89" s="45"/>
      <c r="Q89" s="25"/>
      <c r="R89" s="44"/>
      <c r="S89" s="44"/>
      <c r="T89" s="3"/>
      <c r="U89" s="44"/>
      <c r="V89" s="44"/>
      <c r="W89" s="4"/>
      <c r="X89" s="3"/>
      <c r="Y89" s="25"/>
      <c r="Z89" s="43"/>
      <c r="AA89" s="43"/>
      <c r="AC89" s="43"/>
      <c r="AD89" s="43"/>
      <c r="AE89" s="25"/>
      <c r="AF89" s="44"/>
      <c r="AG89" s="44"/>
      <c r="AH89" s="3"/>
      <c r="AI89" s="3"/>
      <c r="AJ89" s="45"/>
      <c r="AK89" s="25"/>
      <c r="AL89" s="3"/>
      <c r="AM89" s="44"/>
      <c r="AN89" s="3"/>
      <c r="AO89" s="44"/>
      <c r="AP89" s="44"/>
      <c r="AQ89" s="4"/>
      <c r="AR89" s="3"/>
      <c r="AS89" s="25"/>
      <c r="AT89" s="43"/>
      <c r="AU89" s="43"/>
      <c r="AW89" s="43"/>
      <c r="AX89" s="43"/>
      <c r="AY89" s="25"/>
      <c r="AZ89" s="44"/>
      <c r="BA89" s="44"/>
      <c r="BB89" s="3"/>
      <c r="BC89" s="3"/>
      <c r="BD89" s="45"/>
      <c r="BE89" s="25"/>
      <c r="BF89" s="44"/>
      <c r="BG89" s="44"/>
      <c r="BH89" s="3"/>
      <c r="BI89" s="44"/>
      <c r="BJ89" s="44"/>
      <c r="BK89" s="4"/>
      <c r="BL89" s="3"/>
      <c r="BM89" s="25"/>
      <c r="BN89" s="43"/>
      <c r="BO89" s="43"/>
      <c r="BQ89" s="43"/>
      <c r="BR89" s="43"/>
      <c r="BS89" s="21"/>
      <c r="BT89" s="44"/>
      <c r="BU89" s="44"/>
      <c r="BV89" s="3"/>
      <c r="BW89" s="3"/>
      <c r="BX89" s="45"/>
      <c r="BY89" s="25"/>
      <c r="BZ89" s="44"/>
      <c r="CA89" s="44"/>
      <c r="CB89" s="3"/>
      <c r="CC89" s="44"/>
      <c r="CD89" s="44"/>
      <c r="CE89" s="25"/>
      <c r="CF89" s="3"/>
      <c r="CG89" s="25"/>
      <c r="CH89" s="43"/>
      <c r="CI89" s="43"/>
      <c r="CK89" s="43"/>
      <c r="CL89" s="43"/>
      <c r="CM89" s="25"/>
      <c r="CN89" s="44"/>
      <c r="CO89" s="44"/>
      <c r="CP89" s="3"/>
      <c r="CQ89" s="3"/>
      <c r="CR89" s="45"/>
      <c r="CS89" s="25"/>
      <c r="CT89" s="44"/>
      <c r="CU89" s="44"/>
      <c r="CV89" s="3"/>
      <c r="CW89" s="44"/>
      <c r="CX89" s="44"/>
      <c r="CY89" s="4"/>
      <c r="CZ89" s="3"/>
      <c r="DA89" s="25"/>
      <c r="DB89" s="43"/>
      <c r="DC89" s="43"/>
      <c r="DE89" s="43"/>
      <c r="DF89" s="43"/>
      <c r="DG89" s="25"/>
      <c r="DH89" s="44"/>
      <c r="DI89" s="44"/>
      <c r="DJ89" s="3"/>
      <c r="DK89" s="3"/>
      <c r="DL89" s="45"/>
      <c r="DM89" s="25"/>
      <c r="DN89" s="44"/>
      <c r="DO89" s="44"/>
      <c r="DP89" s="3"/>
      <c r="DQ89" s="44"/>
      <c r="DR89" s="44"/>
      <c r="DS89" s="4"/>
      <c r="DT89" s="3"/>
      <c r="DU89" s="25"/>
      <c r="DV89" s="43"/>
      <c r="DW89" s="43"/>
      <c r="DY89" s="43"/>
      <c r="DZ89" s="43"/>
      <c r="EA89" s="25"/>
      <c r="EB89" s="3"/>
      <c r="EC89" s="46"/>
      <c r="ED89" s="3"/>
      <c r="EE89" s="3"/>
      <c r="EF89" s="45"/>
      <c r="EG89" s="25"/>
      <c r="EH89" s="44"/>
      <c r="EI89" s="44"/>
      <c r="EJ89" s="3"/>
      <c r="EK89" s="44"/>
      <c r="EL89" s="44"/>
      <c r="EM89" s="4"/>
      <c r="EN89" s="3"/>
      <c r="EO89" s="25"/>
      <c r="EP89" s="43"/>
      <c r="EQ89" s="43"/>
      <c r="ES89" s="43"/>
      <c r="ET89" s="43"/>
      <c r="EU89" s="25"/>
      <c r="EV89" s="44"/>
      <c r="EW89" s="44"/>
      <c r="EX89" s="3"/>
      <c r="EY89" s="3"/>
      <c r="EZ89" s="45"/>
      <c r="FA89" s="25"/>
      <c r="FB89" s="44"/>
      <c r="FC89" s="44"/>
      <c r="FD89" s="3"/>
      <c r="FE89" s="44"/>
      <c r="FF89" s="44"/>
      <c r="FG89" s="4"/>
      <c r="FH89" s="3"/>
      <c r="FI89" s="25"/>
      <c r="FJ89" s="43"/>
      <c r="FK89" s="43"/>
      <c r="FM89" s="43"/>
      <c r="FN89" s="43"/>
      <c r="FO89" s="25"/>
      <c r="FP89" s="44"/>
      <c r="FQ89" s="44"/>
      <c r="FR89" s="3"/>
      <c r="FS89" s="3"/>
      <c r="FT89" s="45"/>
      <c r="FU89" s="25"/>
      <c r="FV89" s="44"/>
      <c r="FW89" s="44"/>
      <c r="FX89" s="3"/>
      <c r="FY89" s="44"/>
      <c r="FZ89" s="44"/>
      <c r="GA89" s="15"/>
      <c r="GI89" s="52"/>
      <c r="GN89" s="53"/>
      <c r="GU89" s="15"/>
      <c r="HC89" s="52"/>
      <c r="HH89" s="53"/>
      <c r="HO89" s="15"/>
      <c r="HW89" s="52"/>
      <c r="IB89" s="53"/>
      <c r="II89" s="15"/>
      <c r="IQ89" s="52"/>
      <c r="IV89" s="53"/>
    </row>
    <row r="90" spans="1:256" ht="13.5" customHeight="1" x14ac:dyDescent="0.25">
      <c r="A90" s="58"/>
      <c r="C90" s="4"/>
      <c r="D90" s="3"/>
      <c r="E90" s="25"/>
      <c r="F90" s="43"/>
      <c r="G90" s="44"/>
      <c r="I90" s="43"/>
      <c r="J90" s="44"/>
      <c r="K90" s="25"/>
      <c r="L90" s="44"/>
      <c r="M90" s="44"/>
      <c r="N90" s="3"/>
      <c r="O90" s="3"/>
      <c r="P90" s="45"/>
      <c r="Q90" s="25"/>
      <c r="R90" s="44"/>
      <c r="S90" s="44"/>
      <c r="T90" s="3"/>
      <c r="U90" s="44"/>
      <c r="V90" s="44"/>
      <c r="W90" s="4"/>
      <c r="X90" s="3"/>
      <c r="Y90" s="25"/>
      <c r="Z90" s="43"/>
      <c r="AA90" s="43"/>
      <c r="AC90" s="43"/>
      <c r="AD90" s="43"/>
      <c r="AE90" s="25"/>
      <c r="AF90" s="44"/>
      <c r="AG90" s="44"/>
      <c r="AH90" s="3"/>
      <c r="AI90" s="3"/>
      <c r="AJ90" s="45"/>
      <c r="AK90" s="25"/>
      <c r="AL90" s="3"/>
      <c r="AM90" s="44"/>
      <c r="AN90" s="3"/>
      <c r="AO90" s="44"/>
      <c r="AP90" s="44"/>
      <c r="AQ90" s="4"/>
      <c r="AR90" s="3"/>
      <c r="AS90" s="25"/>
      <c r="AT90" s="43"/>
      <c r="AU90" s="43"/>
      <c r="AW90" s="43"/>
      <c r="AX90" s="43"/>
      <c r="AY90" s="25"/>
      <c r="AZ90" s="44"/>
      <c r="BA90" s="44"/>
      <c r="BB90" s="3"/>
      <c r="BC90" s="3"/>
      <c r="BD90" s="45"/>
      <c r="BE90" s="25"/>
      <c r="BF90" s="44"/>
      <c r="BG90" s="44"/>
      <c r="BH90" s="3"/>
      <c r="BI90" s="44"/>
      <c r="BJ90" s="44"/>
      <c r="BK90" s="4"/>
      <c r="BL90" s="3"/>
      <c r="BM90" s="25"/>
      <c r="BN90" s="43"/>
      <c r="BO90" s="43"/>
      <c r="BQ90" s="43"/>
      <c r="BR90" s="43"/>
      <c r="BS90" s="21"/>
      <c r="BT90" s="44"/>
      <c r="BU90" s="44"/>
      <c r="BV90" s="3"/>
      <c r="BW90" s="3"/>
      <c r="BX90" s="45"/>
      <c r="BY90" s="25"/>
      <c r="BZ90" s="44"/>
      <c r="CA90" s="44"/>
      <c r="CB90" s="3"/>
      <c r="CC90" s="44"/>
      <c r="CD90" s="44"/>
      <c r="CE90" s="25"/>
      <c r="CF90" s="3"/>
      <c r="CG90" s="25"/>
      <c r="CH90" s="43"/>
      <c r="CI90" s="43"/>
      <c r="CK90" s="43"/>
      <c r="CL90" s="43"/>
      <c r="CM90" s="25"/>
      <c r="CN90" s="44"/>
      <c r="CO90" s="44"/>
      <c r="CP90" s="3"/>
      <c r="CQ90" s="3"/>
      <c r="CR90" s="45"/>
      <c r="CS90" s="25"/>
      <c r="CT90" s="44"/>
      <c r="CU90" s="44"/>
      <c r="CV90" s="3"/>
      <c r="CW90" s="44"/>
      <c r="CX90" s="44"/>
      <c r="CY90" s="4"/>
      <c r="CZ90" s="3"/>
      <c r="DA90" s="25"/>
      <c r="DB90" s="43"/>
      <c r="DC90" s="43"/>
      <c r="DE90" s="43"/>
      <c r="DF90" s="43"/>
      <c r="DG90" s="25"/>
      <c r="DH90" s="44"/>
      <c r="DI90" s="44"/>
      <c r="DJ90" s="3"/>
      <c r="DK90" s="3"/>
      <c r="DL90" s="45"/>
      <c r="DM90" s="25"/>
      <c r="DN90" s="44"/>
      <c r="DO90" s="44"/>
      <c r="DP90" s="3"/>
      <c r="DQ90" s="44"/>
      <c r="DR90" s="44"/>
      <c r="DS90" s="4"/>
      <c r="DT90" s="3"/>
      <c r="DU90" s="25"/>
      <c r="DV90" s="43"/>
      <c r="DW90" s="43"/>
      <c r="DY90" s="43"/>
      <c r="DZ90" s="43"/>
      <c r="EA90" s="25"/>
      <c r="EB90" s="3"/>
      <c r="EC90" s="46"/>
      <c r="ED90" s="3"/>
      <c r="EE90" s="3"/>
      <c r="EF90" s="45"/>
      <c r="EG90" s="25"/>
      <c r="EH90" s="44"/>
      <c r="EI90" s="44"/>
      <c r="EJ90" s="3"/>
      <c r="EK90" s="44"/>
      <c r="EL90" s="44"/>
      <c r="EM90" s="4"/>
      <c r="EN90" s="3"/>
      <c r="EO90" s="25"/>
      <c r="EP90" s="43"/>
      <c r="EQ90" s="43"/>
      <c r="ES90" s="43"/>
      <c r="ET90" s="43"/>
      <c r="EU90" s="25"/>
      <c r="EV90" s="44"/>
      <c r="EW90" s="44"/>
      <c r="EX90" s="3"/>
      <c r="EY90" s="3"/>
      <c r="EZ90" s="45"/>
      <c r="FA90" s="25"/>
      <c r="FB90" s="44"/>
      <c r="FC90" s="44"/>
      <c r="FD90" s="3"/>
      <c r="FE90" s="44"/>
      <c r="FF90" s="44"/>
      <c r="FG90" s="4"/>
      <c r="FH90" s="3"/>
      <c r="FI90" s="25"/>
      <c r="FJ90" s="43"/>
      <c r="FK90" s="43"/>
      <c r="FM90" s="43"/>
      <c r="FN90" s="43"/>
      <c r="FO90" s="25"/>
      <c r="FP90" s="44"/>
      <c r="FQ90" s="44"/>
      <c r="FR90" s="3"/>
      <c r="FS90" s="3"/>
      <c r="FT90" s="45"/>
      <c r="FU90" s="25"/>
      <c r="FV90" s="44"/>
      <c r="FW90" s="44"/>
      <c r="FX90" s="3"/>
      <c r="FY90" s="44"/>
      <c r="FZ90" s="44"/>
      <c r="GA90" s="15"/>
      <c r="GI90" s="52"/>
      <c r="GN90" s="53"/>
      <c r="GU90" s="15"/>
      <c r="HC90" s="52"/>
      <c r="HH90" s="53"/>
      <c r="HO90" s="15"/>
      <c r="HW90" s="52"/>
      <c r="IB90" s="53"/>
      <c r="II90" s="15"/>
      <c r="IQ90" s="52"/>
      <c r="IV90" s="53"/>
    </row>
    <row r="91" spans="1:256" ht="13.5" customHeight="1" x14ac:dyDescent="0.25">
      <c r="A91" s="58"/>
      <c r="C91" s="4"/>
      <c r="D91" s="3"/>
      <c r="E91" s="25"/>
      <c r="F91" s="43"/>
      <c r="G91" s="44"/>
      <c r="I91" s="43"/>
      <c r="J91" s="44"/>
      <c r="K91" s="25"/>
      <c r="L91" s="44"/>
      <c r="M91" s="44"/>
      <c r="N91" s="3"/>
      <c r="O91" s="3"/>
      <c r="P91" s="45"/>
      <c r="Q91" s="25"/>
      <c r="R91" s="44"/>
      <c r="S91" s="44"/>
      <c r="T91" s="3"/>
      <c r="U91" s="44"/>
      <c r="V91" s="44"/>
      <c r="W91" s="4"/>
      <c r="X91" s="3"/>
      <c r="Y91" s="25"/>
      <c r="Z91" s="43"/>
      <c r="AA91" s="43"/>
      <c r="AC91" s="43"/>
      <c r="AD91" s="43"/>
      <c r="AE91" s="25"/>
      <c r="AF91" s="44"/>
      <c r="AG91" s="44"/>
      <c r="AH91" s="3"/>
      <c r="AI91" s="3"/>
      <c r="AJ91" s="45"/>
      <c r="AK91" s="25"/>
      <c r="AL91" s="3"/>
      <c r="AM91" s="44"/>
      <c r="AN91" s="3"/>
      <c r="AO91" s="44"/>
      <c r="AP91" s="44"/>
      <c r="AQ91" s="4"/>
      <c r="AR91" s="3"/>
      <c r="AS91" s="25"/>
      <c r="AT91" s="43"/>
      <c r="AU91" s="43"/>
      <c r="AW91" s="43"/>
      <c r="AX91" s="43"/>
      <c r="AY91" s="25"/>
      <c r="AZ91" s="44"/>
      <c r="BA91" s="44"/>
      <c r="BB91" s="3"/>
      <c r="BC91" s="3"/>
      <c r="BD91" s="45"/>
      <c r="BE91" s="25"/>
      <c r="BF91" s="44"/>
      <c r="BG91" s="44"/>
      <c r="BH91" s="3"/>
      <c r="BI91" s="44"/>
      <c r="BJ91" s="44"/>
      <c r="BK91" s="4"/>
      <c r="BL91" s="3"/>
      <c r="BM91" s="25"/>
      <c r="BN91" s="43"/>
      <c r="BO91" s="43"/>
      <c r="BQ91" s="43"/>
      <c r="BR91" s="43"/>
      <c r="BS91" s="21"/>
      <c r="BT91" s="44"/>
      <c r="BU91" s="44"/>
      <c r="BV91" s="3"/>
      <c r="BW91" s="3"/>
      <c r="BX91" s="45"/>
      <c r="BY91" s="25"/>
      <c r="BZ91" s="44"/>
      <c r="CA91" s="44"/>
      <c r="CB91" s="3"/>
      <c r="CC91" s="44"/>
      <c r="CD91" s="44"/>
      <c r="CE91" s="25"/>
      <c r="CF91" s="3"/>
      <c r="CG91" s="25"/>
      <c r="CH91" s="43"/>
      <c r="CI91" s="43"/>
      <c r="CK91" s="43"/>
      <c r="CL91" s="43"/>
      <c r="CM91" s="25"/>
      <c r="CN91" s="44"/>
      <c r="CO91" s="44"/>
      <c r="CP91" s="3"/>
      <c r="CQ91" s="3"/>
      <c r="CR91" s="45"/>
      <c r="CS91" s="25"/>
      <c r="CT91" s="44"/>
      <c r="CU91" s="44"/>
      <c r="CV91" s="3"/>
      <c r="CW91" s="44"/>
      <c r="CX91" s="44"/>
      <c r="CY91" s="4"/>
      <c r="CZ91" s="3"/>
      <c r="DA91" s="25"/>
      <c r="DB91" s="43"/>
      <c r="DC91" s="43"/>
      <c r="DE91" s="43"/>
      <c r="DF91" s="43"/>
      <c r="DG91" s="25"/>
      <c r="DH91" s="44"/>
      <c r="DI91" s="44"/>
      <c r="DJ91" s="3"/>
      <c r="DK91" s="3"/>
      <c r="DL91" s="45"/>
      <c r="DM91" s="25"/>
      <c r="DN91" s="44"/>
      <c r="DO91" s="44"/>
      <c r="DP91" s="3"/>
      <c r="DQ91" s="44"/>
      <c r="DR91" s="44"/>
      <c r="DS91" s="4"/>
      <c r="DT91" s="3"/>
      <c r="DU91" s="25"/>
      <c r="DV91" s="43"/>
      <c r="DW91" s="43"/>
      <c r="DY91" s="43"/>
      <c r="DZ91" s="43"/>
      <c r="EA91" s="25"/>
      <c r="EB91" s="3"/>
      <c r="EC91" s="46"/>
      <c r="ED91" s="3"/>
      <c r="EE91" s="3"/>
      <c r="EF91" s="45"/>
      <c r="EG91" s="25"/>
      <c r="EH91" s="44"/>
      <c r="EI91" s="44"/>
      <c r="EJ91" s="3"/>
      <c r="EK91" s="44"/>
      <c r="EL91" s="44"/>
      <c r="EM91" s="4"/>
      <c r="EN91" s="3"/>
      <c r="EO91" s="25"/>
      <c r="EP91" s="43"/>
      <c r="EQ91" s="43"/>
      <c r="ES91" s="43"/>
      <c r="ET91" s="43"/>
      <c r="EU91" s="25"/>
      <c r="EV91" s="44"/>
      <c r="EW91" s="44"/>
      <c r="EX91" s="3"/>
      <c r="EY91" s="3"/>
      <c r="EZ91" s="45"/>
      <c r="FA91" s="25"/>
      <c r="FB91" s="44"/>
      <c r="FC91" s="44"/>
      <c r="FD91" s="3"/>
      <c r="FE91" s="44"/>
      <c r="FF91" s="44"/>
      <c r="FG91" s="4"/>
      <c r="FH91" s="3"/>
      <c r="FI91" s="25"/>
      <c r="FJ91" s="43"/>
      <c r="FK91" s="43"/>
      <c r="FM91" s="43"/>
      <c r="FN91" s="43"/>
      <c r="FO91" s="25"/>
      <c r="FP91" s="44"/>
      <c r="FQ91" s="44"/>
      <c r="FR91" s="3"/>
      <c r="FS91" s="3"/>
      <c r="FT91" s="45"/>
      <c r="FU91" s="25"/>
      <c r="FV91" s="44"/>
      <c r="FW91" s="44"/>
      <c r="FX91" s="3"/>
      <c r="FY91" s="44"/>
      <c r="FZ91" s="44"/>
      <c r="GA91" s="15"/>
      <c r="GI91" s="52"/>
      <c r="GN91" s="53"/>
      <c r="GU91" s="15"/>
      <c r="HC91" s="52"/>
      <c r="HH91" s="53"/>
      <c r="HO91" s="15"/>
      <c r="HW91" s="52"/>
      <c r="IB91" s="53"/>
      <c r="II91" s="15"/>
      <c r="IQ91" s="52"/>
      <c r="IV91" s="53"/>
    </row>
    <row r="92" spans="1:256" ht="13.5" customHeight="1" x14ac:dyDescent="0.25">
      <c r="A92" s="58"/>
      <c r="C92" s="4"/>
      <c r="D92" s="3"/>
      <c r="E92" s="25"/>
      <c r="F92" s="43"/>
      <c r="G92" s="44"/>
      <c r="I92" s="43"/>
      <c r="J92" s="44"/>
      <c r="K92" s="25"/>
      <c r="L92" s="44"/>
      <c r="M92" s="44"/>
      <c r="N92" s="3"/>
      <c r="O92" s="3"/>
      <c r="P92" s="45"/>
      <c r="Q92" s="25"/>
      <c r="R92" s="44"/>
      <c r="S92" s="44"/>
      <c r="T92" s="3"/>
      <c r="U92" s="44"/>
      <c r="V92" s="44"/>
      <c r="W92" s="4"/>
      <c r="X92" s="3"/>
      <c r="Y92" s="25"/>
      <c r="Z92" s="43"/>
      <c r="AA92" s="43"/>
      <c r="AC92" s="43"/>
      <c r="AD92" s="43"/>
      <c r="AE92" s="25"/>
      <c r="AF92" s="44"/>
      <c r="AG92" s="44"/>
      <c r="AH92" s="3"/>
      <c r="AI92" s="3"/>
      <c r="AJ92" s="45"/>
      <c r="AK92" s="25"/>
      <c r="AL92" s="3"/>
      <c r="AM92" s="44"/>
      <c r="AN92" s="3"/>
      <c r="AO92" s="44"/>
      <c r="AP92" s="44"/>
      <c r="AQ92" s="4"/>
      <c r="AR92" s="3"/>
      <c r="AS92" s="25"/>
      <c r="AT92" s="43"/>
      <c r="AU92" s="43"/>
      <c r="AW92" s="43"/>
      <c r="AX92" s="43"/>
      <c r="AY92" s="25"/>
      <c r="AZ92" s="44"/>
      <c r="BA92" s="44"/>
      <c r="BB92" s="3"/>
      <c r="BC92" s="3"/>
      <c r="BD92" s="45"/>
      <c r="BE92" s="25"/>
      <c r="BF92" s="44"/>
      <c r="BG92" s="44"/>
      <c r="BH92" s="3"/>
      <c r="BI92" s="44"/>
      <c r="BJ92" s="44"/>
      <c r="BK92" s="4"/>
      <c r="BL92" s="3"/>
      <c r="BM92" s="25"/>
      <c r="BN92" s="43"/>
      <c r="BO92" s="43"/>
      <c r="BQ92" s="43"/>
      <c r="BR92" s="43"/>
      <c r="BS92" s="21"/>
      <c r="BT92" s="44"/>
      <c r="BU92" s="44"/>
      <c r="BV92" s="3"/>
      <c r="BW92" s="3"/>
      <c r="BX92" s="45"/>
      <c r="BY92" s="25"/>
      <c r="BZ92" s="44"/>
      <c r="CA92" s="44"/>
      <c r="CB92" s="3"/>
      <c r="CC92" s="44"/>
      <c r="CD92" s="44"/>
      <c r="CE92" s="25"/>
      <c r="CF92" s="3"/>
      <c r="CG92" s="25"/>
      <c r="CH92" s="43"/>
      <c r="CI92" s="43"/>
      <c r="CK92" s="43"/>
      <c r="CL92" s="43"/>
      <c r="CM92" s="25"/>
      <c r="CN92" s="44"/>
      <c r="CO92" s="44"/>
      <c r="CP92" s="3"/>
      <c r="CQ92" s="3"/>
      <c r="CR92" s="45"/>
      <c r="CS92" s="25"/>
      <c r="CT92" s="44"/>
      <c r="CU92" s="44"/>
      <c r="CV92" s="3"/>
      <c r="CW92" s="44"/>
      <c r="CX92" s="44"/>
      <c r="CY92" s="4"/>
      <c r="CZ92" s="3"/>
      <c r="DA92" s="25"/>
      <c r="DB92" s="43"/>
      <c r="DC92" s="43"/>
      <c r="DE92" s="43"/>
      <c r="DF92" s="43"/>
      <c r="DG92" s="25"/>
      <c r="DH92" s="44"/>
      <c r="DI92" s="44"/>
      <c r="DJ92" s="3"/>
      <c r="DK92" s="3"/>
      <c r="DL92" s="45"/>
      <c r="DM92" s="25"/>
      <c r="DN92" s="44"/>
      <c r="DO92" s="44"/>
      <c r="DP92" s="3"/>
      <c r="DQ92" s="44"/>
      <c r="DR92" s="44"/>
      <c r="DS92" s="4"/>
      <c r="DT92" s="3"/>
      <c r="DU92" s="25"/>
      <c r="DV92" s="43"/>
      <c r="DW92" s="43"/>
      <c r="DY92" s="43"/>
      <c r="DZ92" s="43"/>
      <c r="EA92" s="25"/>
      <c r="EB92" s="3"/>
      <c r="EC92" s="46"/>
      <c r="ED92" s="3"/>
      <c r="EE92" s="3"/>
      <c r="EF92" s="45"/>
      <c r="EG92" s="25"/>
      <c r="EH92" s="44"/>
      <c r="EI92" s="44"/>
      <c r="EJ92" s="3"/>
      <c r="EK92" s="44"/>
      <c r="EL92" s="44"/>
      <c r="EM92" s="4"/>
      <c r="EN92" s="3"/>
      <c r="EO92" s="25"/>
      <c r="EP92" s="43"/>
      <c r="EQ92" s="43"/>
      <c r="ES92" s="43"/>
      <c r="ET92" s="43"/>
      <c r="EU92" s="25"/>
      <c r="EV92" s="44"/>
      <c r="EW92" s="44"/>
      <c r="EX92" s="3"/>
      <c r="EY92" s="3"/>
      <c r="EZ92" s="45"/>
      <c r="FA92" s="25"/>
      <c r="FB92" s="44"/>
      <c r="FC92" s="44"/>
      <c r="FD92" s="3"/>
      <c r="FE92" s="44"/>
      <c r="FF92" s="44"/>
      <c r="FG92" s="4"/>
      <c r="FH92" s="3"/>
      <c r="FI92" s="25"/>
      <c r="FJ92" s="43"/>
      <c r="FK92" s="43"/>
      <c r="FM92" s="43"/>
      <c r="FN92" s="43"/>
      <c r="FO92" s="25"/>
      <c r="FP92" s="44"/>
      <c r="FQ92" s="44"/>
      <c r="FR92" s="3"/>
      <c r="FS92" s="3"/>
      <c r="FT92" s="45"/>
      <c r="FU92" s="25"/>
      <c r="FV92" s="44"/>
      <c r="FW92" s="44"/>
      <c r="FX92" s="3"/>
      <c r="FY92" s="44"/>
      <c r="FZ92" s="44"/>
      <c r="GA92" s="15"/>
      <c r="GI92" s="52"/>
      <c r="GN92" s="53"/>
      <c r="GU92" s="15"/>
      <c r="HC92" s="52"/>
      <c r="HH92" s="53"/>
      <c r="HO92" s="15"/>
      <c r="HW92" s="52"/>
      <c r="IB92" s="53"/>
      <c r="II92" s="15"/>
      <c r="IQ92" s="52"/>
      <c r="IV92" s="53"/>
    </row>
    <row r="93" spans="1:256" ht="13.5" customHeight="1" x14ac:dyDescent="0.25">
      <c r="A93" s="58"/>
      <c r="C93" s="4"/>
      <c r="D93" s="3"/>
      <c r="E93" s="25"/>
      <c r="F93" s="43"/>
      <c r="G93" s="44"/>
      <c r="I93" s="43"/>
      <c r="J93" s="44"/>
      <c r="K93" s="25"/>
      <c r="L93" s="44"/>
      <c r="M93" s="44"/>
      <c r="N93" s="3"/>
      <c r="O93" s="3"/>
      <c r="P93" s="45"/>
      <c r="Q93" s="25"/>
      <c r="R93" s="44"/>
      <c r="S93" s="44"/>
      <c r="T93" s="3"/>
      <c r="U93" s="44"/>
      <c r="V93" s="44"/>
      <c r="W93" s="4"/>
      <c r="X93" s="3"/>
      <c r="Y93" s="25"/>
      <c r="Z93" s="43"/>
      <c r="AA93" s="43"/>
      <c r="AC93" s="43"/>
      <c r="AD93" s="43"/>
      <c r="AE93" s="25"/>
      <c r="AF93" s="44"/>
      <c r="AG93" s="44"/>
      <c r="AH93" s="3"/>
      <c r="AI93" s="3"/>
      <c r="AJ93" s="45"/>
      <c r="AK93" s="25"/>
      <c r="AL93" s="3"/>
      <c r="AM93" s="44"/>
      <c r="AN93" s="3"/>
      <c r="AO93" s="44"/>
      <c r="AP93" s="44"/>
      <c r="AQ93" s="4"/>
      <c r="AR93" s="3"/>
      <c r="AS93" s="25"/>
      <c r="AT93" s="43"/>
      <c r="AU93" s="43"/>
      <c r="AW93" s="43"/>
      <c r="AX93" s="43"/>
      <c r="AY93" s="25"/>
      <c r="AZ93" s="44"/>
      <c r="BA93" s="44"/>
      <c r="BB93" s="3"/>
      <c r="BC93" s="3"/>
      <c r="BD93" s="45"/>
      <c r="BE93" s="25"/>
      <c r="BF93" s="44"/>
      <c r="BG93" s="44"/>
      <c r="BH93" s="3"/>
      <c r="BI93" s="44"/>
      <c r="BJ93" s="44"/>
      <c r="BK93" s="4"/>
      <c r="BL93" s="3"/>
      <c r="BM93" s="25"/>
      <c r="BN93" s="43"/>
      <c r="BO93" s="43"/>
      <c r="BQ93" s="43"/>
      <c r="BR93" s="43"/>
      <c r="BS93" s="21"/>
      <c r="BT93" s="44"/>
      <c r="BU93" s="44"/>
      <c r="BV93" s="3"/>
      <c r="BW93" s="3"/>
      <c r="BX93" s="45"/>
      <c r="BY93" s="25"/>
      <c r="BZ93" s="44"/>
      <c r="CA93" s="44"/>
      <c r="CB93" s="3"/>
      <c r="CC93" s="44"/>
      <c r="CD93" s="44"/>
      <c r="CE93" s="25"/>
      <c r="CF93" s="3"/>
      <c r="CG93" s="25"/>
      <c r="CH93" s="43"/>
      <c r="CI93" s="43"/>
      <c r="CK93" s="43"/>
      <c r="CL93" s="43"/>
      <c r="CM93" s="25"/>
      <c r="CN93" s="44"/>
      <c r="CO93" s="44"/>
      <c r="CP93" s="3"/>
      <c r="CQ93" s="3"/>
      <c r="CR93" s="45"/>
      <c r="CS93" s="25"/>
      <c r="CT93" s="44"/>
      <c r="CU93" s="44"/>
      <c r="CV93" s="3"/>
      <c r="CW93" s="44"/>
      <c r="CX93" s="44"/>
      <c r="CY93" s="4"/>
      <c r="CZ93" s="3"/>
      <c r="DA93" s="25"/>
      <c r="DB93" s="43"/>
      <c r="DC93" s="43"/>
      <c r="DE93" s="43"/>
      <c r="DF93" s="43"/>
      <c r="DG93" s="25"/>
      <c r="DH93" s="44"/>
      <c r="DI93" s="44"/>
      <c r="DJ93" s="3"/>
      <c r="DK93" s="3"/>
      <c r="DL93" s="45"/>
      <c r="DM93" s="25"/>
      <c r="DN93" s="44"/>
      <c r="DO93" s="44"/>
      <c r="DP93" s="3"/>
      <c r="DQ93" s="44"/>
      <c r="DR93" s="44"/>
      <c r="DS93" s="4"/>
      <c r="DT93" s="3"/>
      <c r="DU93" s="25"/>
      <c r="DV93" s="43"/>
      <c r="DW93" s="43"/>
      <c r="DY93" s="43"/>
      <c r="DZ93" s="43"/>
      <c r="EA93" s="25"/>
      <c r="EB93" s="3"/>
      <c r="EC93" s="46"/>
      <c r="ED93" s="3"/>
      <c r="EE93" s="3"/>
      <c r="EF93" s="45"/>
      <c r="EG93" s="25"/>
      <c r="EH93" s="44"/>
      <c r="EI93" s="44"/>
      <c r="EJ93" s="3"/>
      <c r="EK93" s="44"/>
      <c r="EL93" s="44"/>
      <c r="EM93" s="4"/>
      <c r="EN93" s="3"/>
      <c r="EO93" s="25"/>
      <c r="EP93" s="43"/>
      <c r="EQ93" s="43"/>
      <c r="ES93" s="43"/>
      <c r="ET93" s="43"/>
      <c r="EU93" s="25"/>
      <c r="EV93" s="44"/>
      <c r="EW93" s="44"/>
      <c r="EX93" s="3"/>
      <c r="EY93" s="3"/>
      <c r="EZ93" s="45"/>
      <c r="FA93" s="25"/>
      <c r="FB93" s="44"/>
      <c r="FC93" s="44"/>
      <c r="FD93" s="3"/>
      <c r="FE93" s="44"/>
      <c r="FF93" s="44"/>
      <c r="FG93" s="4"/>
      <c r="FH93" s="3"/>
      <c r="FI93" s="25"/>
      <c r="FJ93" s="43"/>
      <c r="FK93" s="43"/>
      <c r="FM93" s="43"/>
      <c r="FN93" s="43"/>
      <c r="FO93" s="25"/>
      <c r="FP93" s="44"/>
      <c r="FQ93" s="44"/>
      <c r="FR93" s="3"/>
      <c r="FS93" s="3"/>
      <c r="FT93" s="45"/>
      <c r="FU93" s="25"/>
      <c r="FV93" s="44"/>
      <c r="FW93" s="44"/>
      <c r="FX93" s="3"/>
      <c r="FY93" s="44"/>
      <c r="FZ93" s="44"/>
      <c r="GA93" s="15"/>
      <c r="GI93" s="52"/>
      <c r="GN93" s="53"/>
      <c r="GU93" s="15"/>
      <c r="HC93" s="52"/>
      <c r="HH93" s="53"/>
      <c r="HO93" s="15"/>
      <c r="HW93" s="52"/>
      <c r="IB93" s="53"/>
      <c r="II93" s="15"/>
      <c r="IQ93" s="52"/>
      <c r="IV93" s="53"/>
    </row>
    <row r="94" spans="1:256" ht="13.5" customHeight="1" x14ac:dyDescent="0.25">
      <c r="S94" s="43"/>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info_parties!$A$1:$A$88</xm:f>
          </x14:formula1>
          <xm:sqref>A11:A92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DCDCDC"/>
  </sheetPr>
  <dimension ref="A1:BY102"/>
  <sheetViews>
    <sheetView zoomScaleNormal="100" workbookViewId="0">
      <pane xSplit="2" ySplit="10" topLeftCell="AX11"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x14ac:dyDescent="0.25"/>
  <cols>
    <col min="1" max="1" width="9.08984375" style="153"/>
    <col min="2" max="2" width="27.6328125" style="153" customWidth="1"/>
    <col min="3" max="4" width="10.36328125" style="153" customWidth="1"/>
    <col min="5" max="5" width="9.08984375" style="153"/>
    <col min="6" max="6" width="9.08984375" style="169" customWidth="1"/>
    <col min="7" max="8" width="9.08984375" style="153" customWidth="1"/>
    <col min="9" max="9" width="9.08984375" style="153"/>
    <col min="10" max="11" width="12" style="153" customWidth="1"/>
    <col min="12" max="16384" width="9.08984375" style="153"/>
  </cols>
  <sheetData>
    <row r="1" spans="1:77" ht="13.5" customHeight="1" x14ac:dyDescent="0.25">
      <c r="A1" s="153" t="s">
        <v>5</v>
      </c>
      <c r="C1" s="154"/>
      <c r="D1" s="155"/>
      <c r="E1" s="155"/>
      <c r="F1" s="156"/>
      <c r="G1" s="155"/>
      <c r="H1" s="157"/>
      <c r="I1" s="154"/>
      <c r="J1" s="155"/>
      <c r="K1" s="155"/>
      <c r="L1" s="156"/>
      <c r="M1" s="155"/>
      <c r="N1" s="157"/>
      <c r="O1" s="156"/>
      <c r="P1" s="155"/>
      <c r="Q1" s="157"/>
      <c r="R1" s="158"/>
      <c r="S1" s="155"/>
      <c r="T1" s="157"/>
      <c r="U1" s="156"/>
      <c r="V1" s="155"/>
      <c r="W1" s="157"/>
      <c r="X1" s="156"/>
      <c r="Y1" s="155"/>
      <c r="Z1" s="157"/>
      <c r="AA1" s="156"/>
      <c r="AB1" s="155"/>
      <c r="AC1" s="157"/>
      <c r="AD1" s="156"/>
      <c r="AE1" s="155"/>
      <c r="AF1" s="157"/>
      <c r="AG1" s="156"/>
      <c r="AH1" s="155"/>
      <c r="AI1" s="157"/>
      <c r="AJ1" s="156"/>
      <c r="AK1" s="155"/>
      <c r="AL1" s="157"/>
      <c r="AM1" s="156"/>
      <c r="AN1" s="155"/>
      <c r="AO1" s="157"/>
      <c r="AP1" s="156"/>
      <c r="AQ1" s="155"/>
      <c r="AR1" s="157"/>
      <c r="AS1" s="156"/>
      <c r="AT1" s="155"/>
      <c r="AU1" s="157"/>
      <c r="AV1" s="156"/>
      <c r="AW1" s="155"/>
      <c r="AX1" s="157"/>
      <c r="AY1" s="156"/>
      <c r="AZ1" s="155"/>
      <c r="BA1" s="157"/>
      <c r="BB1" s="156"/>
      <c r="BC1" s="155"/>
      <c r="BD1" s="157"/>
      <c r="BE1" s="156"/>
      <c r="BF1" s="155"/>
      <c r="BG1" s="157"/>
      <c r="BH1" s="156"/>
      <c r="BI1" s="155"/>
      <c r="BJ1" s="157"/>
      <c r="BK1" s="156"/>
      <c r="BL1" s="155"/>
      <c r="BM1" s="157"/>
      <c r="BN1" s="156"/>
      <c r="BO1" s="155"/>
      <c r="BP1" s="157"/>
      <c r="BQ1" s="156"/>
      <c r="BR1" s="155"/>
      <c r="BS1" s="157"/>
      <c r="BT1" s="156"/>
      <c r="BU1" s="155"/>
      <c r="BV1" s="157"/>
      <c r="BW1" s="156"/>
      <c r="BX1" s="155"/>
      <c r="BY1" s="157"/>
    </row>
    <row r="2" spans="1:77" ht="3.75" customHeight="1" x14ac:dyDescent="0.25">
      <c r="C2" s="156"/>
      <c r="D2" s="155"/>
      <c r="E2" s="155"/>
      <c r="F2" s="156"/>
      <c r="G2" s="155"/>
      <c r="H2" s="157"/>
      <c r="I2" s="154"/>
      <c r="J2" s="155"/>
      <c r="K2" s="155"/>
      <c r="L2" s="156"/>
      <c r="M2" s="155"/>
      <c r="N2" s="157"/>
      <c r="O2" s="156"/>
      <c r="P2" s="155"/>
      <c r="Q2" s="157"/>
      <c r="R2" s="156"/>
      <c r="S2" s="155"/>
      <c r="T2" s="157"/>
      <c r="U2" s="156"/>
      <c r="V2" s="155"/>
      <c r="W2" s="157"/>
      <c r="X2" s="156"/>
      <c r="Y2" s="155"/>
      <c r="Z2" s="157"/>
      <c r="AA2" s="156"/>
      <c r="AB2" s="155"/>
      <c r="AC2" s="157"/>
      <c r="AD2" s="156"/>
      <c r="AE2" s="155"/>
      <c r="AF2" s="157"/>
      <c r="AG2" s="156"/>
      <c r="AH2" s="155"/>
      <c r="AI2" s="157"/>
      <c r="AJ2" s="156"/>
      <c r="AK2" s="155"/>
      <c r="AL2" s="157"/>
      <c r="AM2" s="156"/>
      <c r="AN2" s="155"/>
      <c r="AO2" s="157"/>
      <c r="AP2" s="156"/>
      <c r="AQ2" s="155"/>
      <c r="AR2" s="157"/>
      <c r="AS2" s="156"/>
      <c r="AT2" s="155"/>
      <c r="AU2" s="157"/>
      <c r="AV2" s="156"/>
      <c r="AW2" s="155"/>
      <c r="AX2" s="157"/>
      <c r="AY2" s="156"/>
      <c r="AZ2" s="155"/>
      <c r="BA2" s="157"/>
      <c r="BB2" s="156"/>
      <c r="BC2" s="155"/>
      <c r="BD2" s="157"/>
      <c r="BE2" s="156"/>
      <c r="BF2" s="155"/>
      <c r="BG2" s="157"/>
      <c r="BH2" s="156"/>
      <c r="BI2" s="155"/>
      <c r="BJ2" s="157"/>
      <c r="BK2" s="156"/>
      <c r="BL2" s="155"/>
      <c r="BM2" s="157"/>
      <c r="BN2" s="156"/>
      <c r="BO2" s="155"/>
      <c r="BP2" s="157"/>
      <c r="BQ2" s="156"/>
      <c r="BR2" s="155"/>
      <c r="BS2" s="157"/>
      <c r="BT2" s="156"/>
      <c r="BU2" s="155"/>
      <c r="BV2" s="157"/>
      <c r="BW2" s="156"/>
      <c r="BX2" s="155"/>
      <c r="BY2" s="157"/>
    </row>
    <row r="3" spans="1:77" ht="3.75" customHeight="1" x14ac:dyDescent="0.25">
      <c r="C3" s="156"/>
      <c r="D3" s="155"/>
      <c r="E3" s="155"/>
      <c r="F3" s="156"/>
      <c r="G3" s="155"/>
      <c r="H3" s="157"/>
      <c r="I3" s="154"/>
      <c r="J3" s="155"/>
      <c r="K3" s="155"/>
      <c r="L3" s="156"/>
      <c r="M3" s="155"/>
      <c r="N3" s="157"/>
      <c r="O3" s="156"/>
      <c r="P3" s="155"/>
      <c r="Q3" s="157"/>
      <c r="R3" s="156"/>
      <c r="S3" s="155"/>
      <c r="T3" s="157"/>
      <c r="U3" s="156"/>
      <c r="V3" s="155"/>
      <c r="W3" s="157"/>
      <c r="X3" s="156"/>
      <c r="Y3" s="155"/>
      <c r="Z3" s="157"/>
      <c r="AA3" s="156"/>
      <c r="AB3" s="155"/>
      <c r="AC3" s="157"/>
      <c r="AD3" s="156"/>
      <c r="AE3" s="155"/>
      <c r="AF3" s="157"/>
      <c r="AG3" s="156"/>
      <c r="AH3" s="155"/>
      <c r="AI3" s="157"/>
      <c r="AJ3" s="156"/>
      <c r="AK3" s="155"/>
      <c r="AL3" s="157"/>
      <c r="AM3" s="156"/>
      <c r="AN3" s="155"/>
      <c r="AO3" s="157"/>
      <c r="AP3" s="156"/>
      <c r="AQ3" s="155"/>
      <c r="AR3" s="157"/>
      <c r="AS3" s="156"/>
      <c r="AT3" s="155"/>
      <c r="AU3" s="157"/>
      <c r="AV3" s="156"/>
      <c r="AW3" s="155"/>
      <c r="AX3" s="157"/>
      <c r="AY3" s="156"/>
      <c r="AZ3" s="155"/>
      <c r="BA3" s="157"/>
      <c r="BB3" s="156"/>
      <c r="BC3" s="155"/>
      <c r="BD3" s="157"/>
      <c r="BE3" s="156"/>
      <c r="BF3" s="155"/>
      <c r="BG3" s="157"/>
      <c r="BH3" s="156"/>
      <c r="BI3" s="155"/>
      <c r="BJ3" s="157"/>
      <c r="BK3" s="156"/>
      <c r="BL3" s="155"/>
      <c r="BM3" s="157"/>
      <c r="BN3" s="156"/>
      <c r="BO3" s="155"/>
      <c r="BP3" s="157"/>
      <c r="BQ3" s="156"/>
      <c r="BR3" s="155"/>
      <c r="BS3" s="157"/>
      <c r="BT3" s="156"/>
      <c r="BU3" s="155"/>
      <c r="BV3" s="157"/>
      <c r="BW3" s="156"/>
      <c r="BX3" s="155"/>
      <c r="BY3" s="157"/>
    </row>
    <row r="4" spans="1:77" ht="3.75" customHeight="1" x14ac:dyDescent="0.25">
      <c r="C4" s="156"/>
      <c r="D4" s="155"/>
      <c r="E4" s="155"/>
      <c r="F4" s="156"/>
      <c r="G4" s="155"/>
      <c r="H4" s="157"/>
      <c r="I4" s="154"/>
      <c r="J4" s="155"/>
      <c r="K4" s="155"/>
      <c r="L4" s="156"/>
      <c r="M4" s="155"/>
      <c r="N4" s="157"/>
      <c r="O4" s="156"/>
      <c r="P4" s="155"/>
      <c r="Q4" s="157"/>
      <c r="R4" s="156"/>
      <c r="S4" s="155"/>
      <c r="T4" s="157"/>
      <c r="U4" s="156"/>
      <c r="V4" s="155"/>
      <c r="W4" s="157"/>
      <c r="X4" s="156"/>
      <c r="Y4" s="155"/>
      <c r="Z4" s="157"/>
      <c r="AA4" s="156"/>
      <c r="AB4" s="155"/>
      <c r="AC4" s="157"/>
      <c r="AD4" s="156"/>
      <c r="AE4" s="155"/>
      <c r="AF4" s="157"/>
      <c r="AG4" s="156"/>
      <c r="AH4" s="155"/>
      <c r="AI4" s="157"/>
      <c r="AJ4" s="156"/>
      <c r="AK4" s="155"/>
      <c r="AL4" s="157"/>
      <c r="AM4" s="156"/>
      <c r="AN4" s="155"/>
      <c r="AO4" s="157"/>
      <c r="AP4" s="156"/>
      <c r="AQ4" s="155"/>
      <c r="AR4" s="157"/>
      <c r="AS4" s="156"/>
      <c r="AT4" s="155"/>
      <c r="AU4" s="157"/>
      <c r="AV4" s="156"/>
      <c r="AW4" s="155"/>
      <c r="AX4" s="157"/>
      <c r="AY4" s="156"/>
      <c r="AZ4" s="155"/>
      <c r="BA4" s="157"/>
      <c r="BB4" s="156"/>
      <c r="BC4" s="155"/>
      <c r="BD4" s="157"/>
      <c r="BE4" s="156"/>
      <c r="BF4" s="155"/>
      <c r="BG4" s="157"/>
      <c r="BH4" s="156"/>
      <c r="BI4" s="155"/>
      <c r="BJ4" s="157"/>
      <c r="BK4" s="156"/>
      <c r="BL4" s="155"/>
      <c r="BM4" s="157"/>
      <c r="BN4" s="156"/>
      <c r="BO4" s="155"/>
      <c r="BP4" s="157"/>
      <c r="BQ4" s="156"/>
      <c r="BR4" s="155"/>
      <c r="BS4" s="157"/>
      <c r="BT4" s="156"/>
      <c r="BU4" s="155"/>
      <c r="BV4" s="157"/>
      <c r="BW4" s="156"/>
      <c r="BX4" s="155"/>
      <c r="BY4" s="157"/>
    </row>
    <row r="5" spans="1:77" ht="3.75" customHeight="1" x14ac:dyDescent="0.25">
      <c r="C5" s="156"/>
      <c r="D5" s="155"/>
      <c r="E5" s="155"/>
      <c r="F5" s="156"/>
      <c r="G5" s="155"/>
      <c r="H5" s="157"/>
      <c r="I5" s="154"/>
      <c r="J5" s="155"/>
      <c r="K5" s="155"/>
      <c r="L5" s="156"/>
      <c r="M5" s="155"/>
      <c r="N5" s="157"/>
      <c r="O5" s="156"/>
      <c r="P5" s="155"/>
      <c r="Q5" s="157"/>
      <c r="R5" s="156"/>
      <c r="S5" s="155"/>
      <c r="T5" s="157"/>
      <c r="U5" s="156"/>
      <c r="V5" s="155"/>
      <c r="W5" s="157"/>
      <c r="X5" s="156"/>
      <c r="Y5" s="155"/>
      <c r="Z5" s="157"/>
      <c r="AA5" s="156"/>
      <c r="AB5" s="155"/>
      <c r="AC5" s="157"/>
      <c r="AD5" s="156"/>
      <c r="AE5" s="155"/>
      <c r="AF5" s="157"/>
      <c r="AG5" s="156"/>
      <c r="AH5" s="155"/>
      <c r="AI5" s="157"/>
      <c r="AJ5" s="156"/>
      <c r="AK5" s="155"/>
      <c r="AL5" s="157"/>
      <c r="AM5" s="156"/>
      <c r="AN5" s="155"/>
      <c r="AO5" s="157"/>
      <c r="AP5" s="156"/>
      <c r="AQ5" s="155"/>
      <c r="AR5" s="157"/>
      <c r="AS5" s="156"/>
      <c r="AT5" s="155"/>
      <c r="AU5" s="157"/>
      <c r="AV5" s="156"/>
      <c r="AW5" s="155"/>
      <c r="AX5" s="157"/>
      <c r="AY5" s="156"/>
      <c r="AZ5" s="155"/>
      <c r="BA5" s="157"/>
      <c r="BB5" s="156"/>
      <c r="BC5" s="155"/>
      <c r="BD5" s="157"/>
      <c r="BE5" s="156"/>
      <c r="BF5" s="155"/>
      <c r="BG5" s="157"/>
      <c r="BH5" s="156"/>
      <c r="BI5" s="155"/>
      <c r="BJ5" s="157"/>
      <c r="BK5" s="156"/>
      <c r="BL5" s="155"/>
      <c r="BM5" s="157"/>
      <c r="BN5" s="156"/>
      <c r="BO5" s="155"/>
      <c r="BP5" s="157"/>
      <c r="BQ5" s="156"/>
      <c r="BR5" s="155"/>
      <c r="BS5" s="157"/>
      <c r="BT5" s="156"/>
      <c r="BU5" s="155"/>
      <c r="BV5" s="157"/>
      <c r="BW5" s="156"/>
      <c r="BX5" s="155"/>
      <c r="BY5" s="157"/>
    </row>
    <row r="6" spans="1:77" ht="3.75" customHeight="1" x14ac:dyDescent="0.25">
      <c r="C6" s="156"/>
      <c r="D6" s="155"/>
      <c r="E6" s="155"/>
      <c r="F6" s="156"/>
      <c r="G6" s="155"/>
      <c r="H6" s="157"/>
      <c r="I6" s="154"/>
      <c r="J6" s="155"/>
      <c r="K6" s="155"/>
      <c r="L6" s="156"/>
      <c r="M6" s="155"/>
      <c r="N6" s="157"/>
      <c r="O6" s="156"/>
      <c r="P6" s="155"/>
      <c r="Q6" s="157"/>
      <c r="R6" s="156"/>
      <c r="S6" s="155"/>
      <c r="T6" s="157"/>
      <c r="U6" s="156"/>
      <c r="V6" s="155"/>
      <c r="W6" s="157"/>
      <c r="X6" s="156"/>
      <c r="Y6" s="155"/>
      <c r="Z6" s="157"/>
      <c r="AA6" s="156"/>
      <c r="AB6" s="155"/>
      <c r="AC6" s="157"/>
      <c r="AD6" s="156"/>
      <c r="AE6" s="155"/>
      <c r="AF6" s="157"/>
      <c r="AG6" s="156"/>
      <c r="AH6" s="155"/>
      <c r="AI6" s="157"/>
      <c r="AJ6" s="156"/>
      <c r="AK6" s="155"/>
      <c r="AL6" s="157"/>
      <c r="AM6" s="156"/>
      <c r="AN6" s="155"/>
      <c r="AO6" s="157"/>
      <c r="AP6" s="156"/>
      <c r="AQ6" s="155"/>
      <c r="AR6" s="157"/>
      <c r="AS6" s="156"/>
      <c r="AT6" s="155"/>
      <c r="AU6" s="157"/>
      <c r="AV6" s="156"/>
      <c r="AW6" s="155"/>
      <c r="AX6" s="157"/>
      <c r="AY6" s="156"/>
      <c r="AZ6" s="155"/>
      <c r="BA6" s="157"/>
      <c r="BB6" s="156"/>
      <c r="BC6" s="155"/>
      <c r="BD6" s="157"/>
      <c r="BE6" s="156"/>
      <c r="BF6" s="155"/>
      <c r="BG6" s="157"/>
      <c r="BH6" s="156"/>
      <c r="BI6" s="155"/>
      <c r="BJ6" s="157"/>
      <c r="BK6" s="156"/>
      <c r="BL6" s="155"/>
      <c r="BM6" s="157"/>
      <c r="BN6" s="156"/>
      <c r="BO6" s="155"/>
      <c r="BP6" s="157"/>
      <c r="BQ6" s="156"/>
      <c r="BR6" s="155"/>
      <c r="BS6" s="157"/>
      <c r="BT6" s="156"/>
      <c r="BU6" s="155"/>
      <c r="BV6" s="157"/>
      <c r="BW6" s="156"/>
      <c r="BX6" s="155"/>
      <c r="BY6" s="157"/>
    </row>
    <row r="7" spans="1:77" ht="3.75" customHeight="1" x14ac:dyDescent="0.25">
      <c r="C7" s="156"/>
      <c r="D7" s="155"/>
      <c r="E7" s="155"/>
      <c r="F7" s="156"/>
      <c r="G7" s="155"/>
      <c r="H7" s="157"/>
      <c r="I7" s="154"/>
      <c r="J7" s="155"/>
      <c r="K7" s="155"/>
      <c r="L7" s="156"/>
      <c r="M7" s="155"/>
      <c r="N7" s="157"/>
      <c r="O7" s="156"/>
      <c r="P7" s="155"/>
      <c r="Q7" s="157"/>
      <c r="R7" s="156"/>
      <c r="S7" s="155"/>
      <c r="T7" s="157"/>
      <c r="U7" s="156"/>
      <c r="V7" s="155"/>
      <c r="W7" s="157"/>
      <c r="X7" s="156"/>
      <c r="Y7" s="155"/>
      <c r="Z7" s="157"/>
      <c r="AA7" s="156"/>
      <c r="AB7" s="155"/>
      <c r="AC7" s="157"/>
      <c r="AD7" s="156"/>
      <c r="AE7" s="155"/>
      <c r="AF7" s="157"/>
      <c r="AG7" s="156"/>
      <c r="AH7" s="155"/>
      <c r="AI7" s="157"/>
      <c r="AJ7" s="156"/>
      <c r="AK7" s="155"/>
      <c r="AL7" s="157"/>
      <c r="AM7" s="156"/>
      <c r="AN7" s="155"/>
      <c r="AO7" s="157"/>
      <c r="AP7" s="156"/>
      <c r="AQ7" s="155"/>
      <c r="AR7" s="157"/>
      <c r="AS7" s="156"/>
      <c r="AT7" s="155"/>
      <c r="AU7" s="157"/>
      <c r="AV7" s="156"/>
      <c r="AW7" s="155"/>
      <c r="AX7" s="157"/>
      <c r="AY7" s="156"/>
      <c r="AZ7" s="155"/>
      <c r="BA7" s="157"/>
      <c r="BB7" s="156"/>
      <c r="BC7" s="155"/>
      <c r="BD7" s="157"/>
      <c r="BE7" s="156"/>
      <c r="BF7" s="155"/>
      <c r="BG7" s="157"/>
      <c r="BH7" s="156"/>
      <c r="BI7" s="155"/>
      <c r="BJ7" s="157"/>
      <c r="BK7" s="156"/>
      <c r="BL7" s="155"/>
      <c r="BM7" s="157"/>
      <c r="BN7" s="156"/>
      <c r="BO7" s="155"/>
      <c r="BP7" s="157"/>
      <c r="BQ7" s="156"/>
      <c r="BR7" s="155"/>
      <c r="BS7" s="157"/>
      <c r="BT7" s="156"/>
      <c r="BU7" s="155"/>
      <c r="BV7" s="157"/>
      <c r="BW7" s="156"/>
      <c r="BX7" s="155"/>
      <c r="BY7" s="157"/>
    </row>
    <row r="8" spans="1:77" ht="3.75" customHeight="1" x14ac:dyDescent="0.25">
      <c r="C8" s="156"/>
      <c r="D8" s="155"/>
      <c r="E8" s="155"/>
      <c r="F8" s="156"/>
      <c r="G8" s="155"/>
      <c r="H8" s="157"/>
      <c r="I8" s="154"/>
      <c r="J8" s="155"/>
      <c r="K8" s="155"/>
      <c r="L8" s="156"/>
      <c r="M8" s="155"/>
      <c r="N8" s="157"/>
      <c r="O8" s="156"/>
      <c r="P8" s="155"/>
      <c r="Q8" s="157"/>
      <c r="R8" s="156"/>
      <c r="S8" s="155"/>
      <c r="T8" s="157"/>
      <c r="U8" s="156"/>
      <c r="V8" s="155"/>
      <c r="W8" s="157"/>
      <c r="X8" s="156"/>
      <c r="Y8" s="155"/>
      <c r="Z8" s="157"/>
      <c r="AA8" s="156"/>
      <c r="AB8" s="155"/>
      <c r="AC8" s="157"/>
      <c r="AD8" s="156"/>
      <c r="AE8" s="155"/>
      <c r="AF8" s="157"/>
      <c r="AG8" s="156"/>
      <c r="AH8" s="155"/>
      <c r="AI8" s="157"/>
      <c r="AJ8" s="156"/>
      <c r="AK8" s="155"/>
      <c r="AL8" s="157"/>
      <c r="AM8" s="156"/>
      <c r="AN8" s="155"/>
      <c r="AO8" s="157"/>
      <c r="AP8" s="156"/>
      <c r="AQ8" s="155"/>
      <c r="AR8" s="157"/>
      <c r="AS8" s="156"/>
      <c r="AT8" s="155"/>
      <c r="AU8" s="157"/>
      <c r="AV8" s="156"/>
      <c r="AW8" s="155"/>
      <c r="AX8" s="157"/>
      <c r="AY8" s="156"/>
      <c r="AZ8" s="155"/>
      <c r="BA8" s="157"/>
      <c r="BB8" s="156"/>
      <c r="BC8" s="155"/>
      <c r="BD8" s="157"/>
      <c r="BE8" s="156"/>
      <c r="BF8" s="155"/>
      <c r="BG8" s="157"/>
      <c r="BH8" s="156"/>
      <c r="BI8" s="155"/>
      <c r="BJ8" s="157"/>
      <c r="BK8" s="156"/>
      <c r="BL8" s="155"/>
      <c r="BM8" s="157"/>
      <c r="BN8" s="156"/>
      <c r="BO8" s="155"/>
      <c r="BP8" s="157"/>
      <c r="BQ8" s="156"/>
      <c r="BR8" s="155"/>
      <c r="BS8" s="157"/>
      <c r="BT8" s="156"/>
      <c r="BU8" s="155"/>
      <c r="BV8" s="157"/>
      <c r="BW8" s="156"/>
      <c r="BX8" s="155"/>
      <c r="BY8" s="157"/>
    </row>
    <row r="9" spans="1:77" ht="13.5" customHeight="1" x14ac:dyDescent="0.25">
      <c r="A9" s="153" t="s">
        <v>6</v>
      </c>
      <c r="C9" s="154"/>
      <c r="D9" s="155"/>
      <c r="E9" s="155"/>
      <c r="F9" s="156"/>
      <c r="G9" s="155"/>
      <c r="H9" s="157"/>
      <c r="I9" s="154"/>
      <c r="J9" s="155"/>
      <c r="K9" s="155"/>
      <c r="L9" s="156"/>
      <c r="M9" s="155"/>
      <c r="N9" s="157"/>
      <c r="O9" s="156"/>
      <c r="P9" s="155"/>
      <c r="Q9" s="157"/>
      <c r="R9" s="156"/>
      <c r="S9" s="155"/>
      <c r="T9" s="157"/>
      <c r="U9" s="156"/>
      <c r="V9" s="155"/>
      <c r="W9" s="157"/>
      <c r="X9" s="156"/>
      <c r="Y9" s="155"/>
      <c r="Z9" s="157"/>
      <c r="AA9" s="156"/>
      <c r="AB9" s="155"/>
      <c r="AC9" s="157"/>
      <c r="AD9" s="156"/>
      <c r="AE9" s="155"/>
      <c r="AF9" s="157"/>
      <c r="AG9" s="156"/>
      <c r="AH9" s="155"/>
      <c r="AI9" s="157"/>
      <c r="AJ9" s="156"/>
      <c r="AK9" s="155"/>
      <c r="AL9" s="157"/>
      <c r="AM9" s="156"/>
      <c r="AN9" s="155"/>
      <c r="AO9" s="157"/>
      <c r="AP9" s="156"/>
      <c r="AQ9" s="155"/>
      <c r="AR9" s="157"/>
      <c r="AS9" s="156"/>
      <c r="AT9" s="155"/>
      <c r="AU9" s="157"/>
      <c r="AV9" s="156"/>
      <c r="AW9" s="155"/>
      <c r="AX9" s="157"/>
      <c r="AY9" s="156"/>
      <c r="AZ9" s="155"/>
      <c r="BA9" s="157"/>
      <c r="BB9" s="156"/>
      <c r="BC9" s="155"/>
      <c r="BD9" s="157"/>
      <c r="BE9" s="156"/>
      <c r="BF9" s="155"/>
      <c r="BG9" s="157"/>
      <c r="BH9" s="156"/>
      <c r="BI9" s="155"/>
      <c r="BJ9" s="157"/>
      <c r="BK9" s="156"/>
      <c r="BL9" s="155"/>
      <c r="BM9" s="157"/>
      <c r="BN9" s="156"/>
      <c r="BO9" s="155"/>
      <c r="BP9" s="157"/>
      <c r="BQ9" s="156"/>
      <c r="BR9" s="155"/>
      <c r="BS9" s="157"/>
      <c r="BT9" s="156"/>
      <c r="BU9" s="155"/>
      <c r="BV9" s="157"/>
      <c r="BW9" s="156"/>
      <c r="BX9" s="155"/>
      <c r="BY9" s="157"/>
    </row>
    <row r="10" spans="1:77" ht="31.5" customHeight="1" x14ac:dyDescent="0.25">
      <c r="A10" s="159" t="s">
        <v>131</v>
      </c>
      <c r="B10" s="159" t="s">
        <v>33</v>
      </c>
      <c r="C10" s="160" t="s">
        <v>125</v>
      </c>
      <c r="D10" s="159" t="s">
        <v>34</v>
      </c>
      <c r="E10" s="159" t="s">
        <v>35</v>
      </c>
      <c r="F10" s="160" t="s">
        <v>125</v>
      </c>
      <c r="G10" s="159" t="s">
        <v>34</v>
      </c>
      <c r="H10" s="161" t="s">
        <v>35</v>
      </c>
      <c r="I10" s="159" t="s">
        <v>125</v>
      </c>
      <c r="J10" s="159" t="s">
        <v>34</v>
      </c>
      <c r="K10" s="159" t="s">
        <v>35</v>
      </c>
      <c r="L10" s="160" t="s">
        <v>125</v>
      </c>
      <c r="M10" s="159" t="s">
        <v>34</v>
      </c>
      <c r="N10" s="161" t="s">
        <v>35</v>
      </c>
      <c r="O10" s="160" t="s">
        <v>125</v>
      </c>
      <c r="P10" s="159" t="s">
        <v>34</v>
      </c>
      <c r="Q10" s="161" t="s">
        <v>35</v>
      </c>
      <c r="R10" s="160" t="s">
        <v>125</v>
      </c>
      <c r="S10" s="159" t="s">
        <v>34</v>
      </c>
      <c r="T10" s="161" t="s">
        <v>35</v>
      </c>
      <c r="U10" s="160" t="s">
        <v>125</v>
      </c>
      <c r="V10" s="159" t="s">
        <v>34</v>
      </c>
      <c r="W10" s="161" t="s">
        <v>35</v>
      </c>
      <c r="X10" s="160" t="s">
        <v>125</v>
      </c>
      <c r="Y10" s="159" t="s">
        <v>34</v>
      </c>
      <c r="Z10" s="161" t="s">
        <v>35</v>
      </c>
      <c r="AA10" s="160" t="s">
        <v>125</v>
      </c>
      <c r="AB10" s="159" t="s">
        <v>34</v>
      </c>
      <c r="AC10" s="161" t="s">
        <v>35</v>
      </c>
      <c r="AD10" s="160" t="s">
        <v>125</v>
      </c>
      <c r="AE10" s="159" t="s">
        <v>34</v>
      </c>
      <c r="AF10" s="161" t="s">
        <v>35</v>
      </c>
      <c r="AG10" s="160" t="s">
        <v>125</v>
      </c>
      <c r="AH10" s="159" t="s">
        <v>34</v>
      </c>
      <c r="AI10" s="161" t="s">
        <v>35</v>
      </c>
      <c r="AJ10" s="160" t="s">
        <v>125</v>
      </c>
      <c r="AK10" s="159" t="s">
        <v>34</v>
      </c>
      <c r="AL10" s="161" t="s">
        <v>35</v>
      </c>
      <c r="AM10" s="160" t="s">
        <v>125</v>
      </c>
      <c r="AN10" s="159" t="s">
        <v>34</v>
      </c>
      <c r="AO10" s="161" t="s">
        <v>35</v>
      </c>
      <c r="AP10" s="160" t="s">
        <v>125</v>
      </c>
      <c r="AQ10" s="159" t="s">
        <v>34</v>
      </c>
      <c r="AR10" s="161" t="s">
        <v>35</v>
      </c>
      <c r="AS10" s="160" t="s">
        <v>125</v>
      </c>
      <c r="AT10" s="159" t="s">
        <v>34</v>
      </c>
      <c r="AU10" s="161" t="s">
        <v>35</v>
      </c>
      <c r="AV10" s="160" t="s">
        <v>125</v>
      </c>
      <c r="AW10" s="159" t="s">
        <v>34</v>
      </c>
      <c r="AX10" s="161" t="s">
        <v>35</v>
      </c>
      <c r="AY10" s="160" t="s">
        <v>125</v>
      </c>
      <c r="AZ10" s="159" t="s">
        <v>34</v>
      </c>
      <c r="BA10" s="161" t="s">
        <v>35</v>
      </c>
      <c r="BB10" s="160" t="s">
        <v>125</v>
      </c>
      <c r="BC10" s="159" t="s">
        <v>34</v>
      </c>
      <c r="BD10" s="161" t="s">
        <v>35</v>
      </c>
      <c r="BE10" s="160" t="s">
        <v>125</v>
      </c>
      <c r="BF10" s="159" t="s">
        <v>34</v>
      </c>
      <c r="BG10" s="161" t="s">
        <v>35</v>
      </c>
      <c r="BH10" s="160" t="s">
        <v>125</v>
      </c>
      <c r="BI10" s="159" t="s">
        <v>34</v>
      </c>
      <c r="BJ10" s="161" t="s">
        <v>35</v>
      </c>
      <c r="BK10" s="160" t="s">
        <v>125</v>
      </c>
      <c r="BL10" s="159" t="s">
        <v>34</v>
      </c>
      <c r="BM10" s="161" t="s">
        <v>35</v>
      </c>
      <c r="BN10" s="160"/>
      <c r="BO10" s="159"/>
      <c r="BP10" s="161"/>
      <c r="BQ10" s="160"/>
      <c r="BR10" s="159"/>
      <c r="BS10" s="161"/>
      <c r="BT10" s="160"/>
      <c r="BU10" s="159"/>
      <c r="BV10" s="161"/>
      <c r="BW10" s="160"/>
      <c r="BX10" s="159"/>
      <c r="BY10" s="161"/>
    </row>
    <row r="11" spans="1:77" ht="13.5" customHeight="1" x14ac:dyDescent="0.25">
      <c r="F11" s="162"/>
      <c r="H11" s="163"/>
      <c r="L11" s="162"/>
      <c r="N11" s="163"/>
      <c r="O11" s="162"/>
      <c r="Q11" s="163"/>
      <c r="R11" s="162"/>
      <c r="T11" s="163"/>
      <c r="U11" s="162"/>
      <c r="W11" s="163"/>
      <c r="X11" s="162"/>
      <c r="Z11" s="163"/>
      <c r="AA11" s="162"/>
      <c r="AC11" s="163"/>
      <c r="AD11" s="162"/>
      <c r="AF11" s="163"/>
      <c r="AG11" s="162"/>
      <c r="AI11" s="163"/>
      <c r="AJ11" s="162"/>
      <c r="AL11" s="163"/>
      <c r="AM11" s="162"/>
      <c r="AO11" s="163"/>
      <c r="AP11" s="162"/>
      <c r="AR11" s="163"/>
      <c r="AS11" s="162"/>
      <c r="AU11" s="163"/>
      <c r="AV11" s="162"/>
      <c r="AX11" s="163"/>
      <c r="AY11" s="162"/>
      <c r="BA11" s="163"/>
      <c r="BB11" s="162"/>
      <c r="BD11" s="163"/>
      <c r="BE11" s="162"/>
      <c r="BG11" s="163"/>
      <c r="BH11" s="162"/>
      <c r="BJ11" s="163"/>
      <c r="BK11" s="162"/>
      <c r="BM11" s="163"/>
      <c r="BN11" s="162"/>
      <c r="BP11" s="163"/>
      <c r="BQ11" s="162"/>
      <c r="BS11" s="163"/>
      <c r="BT11" s="162"/>
      <c r="BV11" s="163"/>
      <c r="BW11" s="162"/>
      <c r="BY11" s="163"/>
    </row>
    <row r="12" spans="1:77" ht="13.5" customHeight="1" x14ac:dyDescent="0.25">
      <c r="F12" s="162"/>
      <c r="H12" s="163"/>
      <c r="L12" s="162"/>
      <c r="N12" s="163"/>
      <c r="O12" s="162"/>
      <c r="Q12" s="163"/>
      <c r="R12" s="162"/>
      <c r="T12" s="163"/>
      <c r="U12" s="162"/>
      <c r="W12" s="163"/>
      <c r="X12" s="162"/>
      <c r="Z12" s="163"/>
      <c r="AA12" s="162"/>
      <c r="AC12" s="163"/>
      <c r="AD12" s="162"/>
      <c r="AF12" s="163"/>
      <c r="AG12" s="162"/>
      <c r="AI12" s="163"/>
      <c r="AJ12" s="162"/>
      <c r="AL12" s="163"/>
      <c r="AM12" s="162"/>
      <c r="AO12" s="163"/>
      <c r="AP12" s="162"/>
      <c r="AR12" s="163"/>
      <c r="AS12" s="162"/>
      <c r="AU12" s="163"/>
      <c r="AV12" s="162"/>
      <c r="AX12" s="163"/>
      <c r="AY12" s="162"/>
      <c r="BA12" s="163"/>
      <c r="BB12" s="162"/>
      <c r="BD12" s="163"/>
      <c r="BE12" s="162"/>
      <c r="BG12" s="163"/>
      <c r="BH12" s="162"/>
      <c r="BJ12" s="163"/>
      <c r="BK12" s="162"/>
      <c r="BM12" s="163"/>
      <c r="BN12" s="162"/>
      <c r="BP12" s="163"/>
      <c r="BQ12" s="162"/>
      <c r="BS12" s="163"/>
      <c r="BT12" s="162"/>
      <c r="BV12" s="163"/>
      <c r="BW12" s="162"/>
      <c r="BY12" s="163"/>
    </row>
    <row r="13" spans="1:77" ht="13.5" customHeight="1" x14ac:dyDescent="0.25">
      <c r="A13" s="164"/>
      <c r="F13" s="162"/>
      <c r="H13" s="163"/>
      <c r="L13" s="162"/>
      <c r="N13" s="163"/>
      <c r="O13" s="162"/>
      <c r="Q13" s="163"/>
      <c r="R13" s="162"/>
      <c r="T13" s="163"/>
      <c r="U13" s="162"/>
      <c r="W13" s="163"/>
      <c r="X13" s="162"/>
      <c r="Z13" s="163"/>
      <c r="AA13" s="162"/>
      <c r="AC13" s="163"/>
      <c r="AD13" s="162"/>
      <c r="AF13" s="163"/>
      <c r="AG13" s="162"/>
      <c r="AI13" s="163"/>
      <c r="AJ13" s="162"/>
      <c r="AL13" s="163"/>
      <c r="AM13" s="162"/>
      <c r="AO13" s="163"/>
      <c r="AP13" s="162"/>
      <c r="AR13" s="163"/>
      <c r="AS13" s="162"/>
      <c r="AU13" s="163"/>
      <c r="AV13" s="162"/>
      <c r="AX13" s="163"/>
      <c r="AY13" s="162"/>
      <c r="BA13" s="163"/>
      <c r="BB13" s="162"/>
      <c r="BD13" s="163"/>
      <c r="BE13" s="162"/>
      <c r="BG13" s="163"/>
      <c r="BH13" s="162"/>
      <c r="BJ13" s="163"/>
      <c r="BK13" s="162"/>
      <c r="BM13" s="163"/>
      <c r="BN13" s="162"/>
      <c r="BP13" s="163"/>
      <c r="BQ13" s="162"/>
      <c r="BS13" s="163"/>
      <c r="BT13" s="162"/>
      <c r="BV13" s="163"/>
      <c r="BW13" s="162"/>
      <c r="BY13" s="163"/>
    </row>
    <row r="14" spans="1:77" ht="13.5" customHeight="1" x14ac:dyDescent="0.25">
      <c r="F14" s="162"/>
      <c r="H14" s="163"/>
      <c r="L14" s="162"/>
      <c r="N14" s="163"/>
      <c r="O14" s="162"/>
      <c r="Q14" s="163"/>
      <c r="R14" s="162"/>
      <c r="T14" s="163"/>
      <c r="U14" s="162"/>
      <c r="W14" s="163"/>
      <c r="X14" s="162"/>
      <c r="Z14" s="163"/>
      <c r="AA14" s="162"/>
      <c r="AC14" s="163"/>
      <c r="AD14" s="162"/>
      <c r="AF14" s="163"/>
      <c r="AG14" s="162"/>
      <c r="AI14" s="163"/>
      <c r="AJ14" s="162"/>
      <c r="AL14" s="163"/>
      <c r="AM14" s="162"/>
      <c r="AO14" s="163"/>
      <c r="AP14" s="162"/>
      <c r="AR14" s="163"/>
      <c r="AS14" s="162"/>
      <c r="AU14" s="163"/>
      <c r="AV14" s="162"/>
      <c r="AX14" s="163"/>
      <c r="AY14" s="162"/>
      <c r="BA14" s="163"/>
      <c r="BB14" s="162"/>
      <c r="BD14" s="163"/>
      <c r="BE14" s="162"/>
      <c r="BG14" s="163"/>
      <c r="BH14" s="162"/>
      <c r="BJ14" s="163"/>
      <c r="BK14" s="162"/>
      <c r="BM14" s="163"/>
      <c r="BN14" s="162"/>
      <c r="BP14" s="163"/>
      <c r="BQ14" s="162"/>
      <c r="BS14" s="163"/>
      <c r="BT14" s="162"/>
      <c r="BV14" s="163"/>
      <c r="BW14" s="162"/>
      <c r="BY14" s="163"/>
    </row>
    <row r="15" spans="1:77" ht="13.5" customHeight="1" x14ac:dyDescent="0.25">
      <c r="F15" s="162"/>
      <c r="H15" s="163"/>
      <c r="L15" s="162"/>
      <c r="N15" s="163"/>
      <c r="O15" s="162"/>
      <c r="Q15" s="163"/>
      <c r="R15" s="162"/>
      <c r="T15" s="163"/>
      <c r="U15" s="162"/>
      <c r="W15" s="163"/>
      <c r="X15" s="162"/>
      <c r="Z15" s="163"/>
      <c r="AA15" s="162"/>
      <c r="AC15" s="163"/>
      <c r="AD15" s="162"/>
      <c r="AF15" s="163"/>
      <c r="AG15" s="162"/>
      <c r="AI15" s="163"/>
      <c r="AJ15" s="162"/>
      <c r="AL15" s="163"/>
      <c r="AM15" s="162"/>
      <c r="AO15" s="163"/>
      <c r="AP15" s="162"/>
      <c r="AR15" s="163"/>
      <c r="AS15" s="162"/>
      <c r="AU15" s="163"/>
      <c r="AV15" s="162"/>
      <c r="AX15" s="163"/>
      <c r="AY15" s="162"/>
      <c r="BA15" s="163"/>
      <c r="BB15" s="162"/>
      <c r="BD15" s="163"/>
      <c r="BE15" s="162"/>
      <c r="BG15" s="163"/>
      <c r="BH15" s="162"/>
      <c r="BJ15" s="163"/>
      <c r="BK15" s="162"/>
      <c r="BM15" s="163"/>
      <c r="BN15" s="162"/>
      <c r="BP15" s="163"/>
      <c r="BQ15" s="162"/>
      <c r="BS15" s="163"/>
      <c r="BT15" s="162"/>
      <c r="BV15" s="163"/>
      <c r="BW15" s="162"/>
      <c r="BY15" s="163"/>
    </row>
    <row r="16" spans="1:77" ht="13.5" customHeight="1" x14ac:dyDescent="0.25">
      <c r="F16" s="162"/>
      <c r="H16" s="163"/>
      <c r="L16" s="162"/>
      <c r="N16" s="163"/>
      <c r="O16" s="162"/>
      <c r="Q16" s="163"/>
      <c r="R16" s="162"/>
      <c r="T16" s="163"/>
      <c r="U16" s="162"/>
      <c r="W16" s="163"/>
      <c r="X16" s="162"/>
      <c r="Z16" s="163"/>
      <c r="AA16" s="162"/>
      <c r="AC16" s="163"/>
      <c r="AD16" s="162"/>
      <c r="AF16" s="163"/>
      <c r="AG16" s="162"/>
      <c r="AI16" s="163"/>
      <c r="AJ16" s="162"/>
      <c r="AL16" s="163"/>
      <c r="AM16" s="162"/>
      <c r="AO16" s="163"/>
      <c r="AP16" s="162"/>
      <c r="AR16" s="163"/>
      <c r="AS16" s="162"/>
      <c r="AU16" s="163"/>
      <c r="AV16" s="162"/>
      <c r="AX16" s="163"/>
      <c r="AY16" s="162"/>
      <c r="BA16" s="163"/>
      <c r="BB16" s="162"/>
      <c r="BD16" s="163"/>
      <c r="BE16" s="162"/>
      <c r="BG16" s="163"/>
      <c r="BH16" s="162"/>
      <c r="BJ16" s="163"/>
      <c r="BK16" s="162"/>
      <c r="BM16" s="163"/>
      <c r="BN16" s="162"/>
      <c r="BP16" s="163"/>
      <c r="BQ16" s="162"/>
      <c r="BS16" s="163"/>
      <c r="BT16" s="162"/>
      <c r="BV16" s="163"/>
      <c r="BW16" s="162"/>
      <c r="BY16" s="163"/>
    </row>
    <row r="17" spans="1:77" ht="13.5" customHeight="1" x14ac:dyDescent="0.25">
      <c r="F17" s="162"/>
      <c r="H17" s="163"/>
      <c r="L17" s="162"/>
      <c r="N17" s="163"/>
      <c r="O17" s="162"/>
      <c r="Q17" s="163"/>
      <c r="R17" s="162"/>
      <c r="T17" s="163"/>
      <c r="U17" s="162"/>
      <c r="W17" s="163"/>
      <c r="X17" s="162"/>
      <c r="Z17" s="163"/>
      <c r="AA17" s="162"/>
      <c r="AC17" s="163"/>
      <c r="AD17" s="162"/>
      <c r="AF17" s="163"/>
      <c r="AG17" s="162"/>
      <c r="AI17" s="163"/>
      <c r="AJ17" s="162"/>
      <c r="AL17" s="163"/>
      <c r="AM17" s="162"/>
      <c r="AO17" s="163"/>
      <c r="AP17" s="162"/>
      <c r="AR17" s="163"/>
      <c r="AS17" s="162"/>
      <c r="AU17" s="163"/>
      <c r="AV17" s="162"/>
      <c r="AX17" s="163"/>
      <c r="AY17" s="162"/>
      <c r="BA17" s="163"/>
      <c r="BB17" s="162"/>
      <c r="BD17" s="163"/>
      <c r="BE17" s="162"/>
      <c r="BG17" s="163"/>
      <c r="BH17" s="162"/>
      <c r="BJ17" s="163"/>
      <c r="BK17" s="162"/>
      <c r="BM17" s="163"/>
      <c r="BN17" s="162"/>
      <c r="BP17" s="163"/>
      <c r="BQ17" s="162"/>
      <c r="BS17" s="163"/>
      <c r="BT17" s="162"/>
      <c r="BV17" s="163"/>
      <c r="BW17" s="162"/>
      <c r="BY17" s="163"/>
    </row>
    <row r="18" spans="1:77" ht="13.5" customHeight="1" x14ac:dyDescent="0.25">
      <c r="F18" s="162"/>
      <c r="H18" s="163"/>
      <c r="L18" s="162"/>
      <c r="N18" s="163"/>
      <c r="O18" s="162"/>
      <c r="Q18" s="163"/>
      <c r="R18" s="162"/>
      <c r="T18" s="163"/>
      <c r="U18" s="162"/>
      <c r="W18" s="163"/>
      <c r="X18" s="162"/>
      <c r="Z18" s="163"/>
      <c r="AA18" s="162"/>
      <c r="AC18" s="163"/>
      <c r="AD18" s="162"/>
      <c r="AF18" s="163"/>
      <c r="AG18" s="162"/>
      <c r="AI18" s="163"/>
      <c r="AJ18" s="162"/>
      <c r="AL18" s="163"/>
      <c r="AM18" s="162"/>
      <c r="AO18" s="163"/>
      <c r="AP18" s="162"/>
      <c r="AR18" s="163"/>
      <c r="AS18" s="162"/>
      <c r="AU18" s="163"/>
      <c r="AV18" s="162"/>
      <c r="AX18" s="163"/>
      <c r="AY18" s="162"/>
      <c r="BA18" s="163"/>
      <c r="BB18" s="162"/>
      <c r="BD18" s="163"/>
      <c r="BE18" s="162"/>
      <c r="BG18" s="163"/>
      <c r="BH18" s="162"/>
      <c r="BJ18" s="163"/>
      <c r="BK18" s="162"/>
      <c r="BM18" s="163"/>
      <c r="BN18" s="162"/>
      <c r="BP18" s="163"/>
      <c r="BQ18" s="162"/>
      <c r="BS18" s="163"/>
      <c r="BT18" s="162"/>
      <c r="BV18" s="163"/>
      <c r="BW18" s="162"/>
      <c r="BY18" s="163"/>
    </row>
    <row r="19" spans="1:77" ht="13.5" customHeight="1" x14ac:dyDescent="0.25">
      <c r="F19" s="162"/>
      <c r="H19" s="163"/>
      <c r="L19" s="162"/>
      <c r="N19" s="163"/>
      <c r="O19" s="162"/>
      <c r="Q19" s="163"/>
      <c r="R19" s="162"/>
      <c r="T19" s="163"/>
      <c r="U19" s="162"/>
      <c r="W19" s="163"/>
      <c r="X19" s="162"/>
      <c r="Z19" s="163"/>
      <c r="AA19" s="162"/>
      <c r="AC19" s="163"/>
      <c r="AD19" s="162"/>
      <c r="AF19" s="163"/>
      <c r="AG19" s="162"/>
      <c r="AI19" s="163"/>
      <c r="AJ19" s="162"/>
      <c r="AL19" s="163"/>
      <c r="AM19" s="162"/>
      <c r="AO19" s="163"/>
      <c r="AP19" s="162"/>
      <c r="AR19" s="163"/>
      <c r="AS19" s="162"/>
      <c r="AU19" s="163"/>
      <c r="AV19" s="162"/>
      <c r="AX19" s="163"/>
      <c r="AY19" s="162"/>
      <c r="BA19" s="163"/>
      <c r="BB19" s="162"/>
      <c r="BD19" s="163"/>
      <c r="BE19" s="162"/>
      <c r="BG19" s="163"/>
      <c r="BH19" s="162"/>
      <c r="BJ19" s="163"/>
      <c r="BK19" s="162"/>
      <c r="BM19" s="163"/>
      <c r="BN19" s="162"/>
      <c r="BP19" s="163"/>
      <c r="BQ19" s="162"/>
      <c r="BS19" s="163"/>
      <c r="BT19" s="162"/>
      <c r="BV19" s="163"/>
      <c r="BW19" s="162"/>
      <c r="BY19" s="163"/>
    </row>
    <row r="20" spans="1:77" ht="13.5" customHeight="1" x14ac:dyDescent="0.25">
      <c r="F20" s="162"/>
      <c r="H20" s="163"/>
      <c r="L20" s="162"/>
      <c r="N20" s="163"/>
      <c r="O20" s="162"/>
      <c r="Q20" s="163"/>
      <c r="R20" s="162"/>
      <c r="T20" s="163"/>
      <c r="U20" s="162"/>
      <c r="W20" s="163"/>
      <c r="X20" s="162"/>
      <c r="Z20" s="163"/>
      <c r="AA20" s="162"/>
      <c r="AC20" s="163"/>
      <c r="AD20" s="162"/>
      <c r="AF20" s="163"/>
      <c r="AG20" s="162"/>
      <c r="AI20" s="163"/>
      <c r="AJ20" s="162"/>
      <c r="AL20" s="163"/>
      <c r="AM20" s="162"/>
      <c r="AO20" s="163"/>
      <c r="AP20" s="162"/>
      <c r="AR20" s="163"/>
      <c r="AS20" s="162"/>
      <c r="AU20" s="163"/>
      <c r="AV20" s="162"/>
      <c r="AX20" s="163"/>
      <c r="AY20" s="162"/>
      <c r="BA20" s="163"/>
      <c r="BB20" s="162"/>
      <c r="BD20" s="163"/>
      <c r="BE20" s="162"/>
      <c r="BG20" s="163"/>
      <c r="BH20" s="162"/>
      <c r="BJ20" s="163"/>
      <c r="BK20" s="162"/>
      <c r="BM20" s="163"/>
      <c r="BN20" s="162"/>
      <c r="BP20" s="163"/>
      <c r="BQ20" s="162"/>
      <c r="BS20" s="163"/>
      <c r="BT20" s="162"/>
      <c r="BV20" s="163"/>
      <c r="BW20" s="162"/>
      <c r="BY20" s="163"/>
    </row>
    <row r="21" spans="1:77" ht="13.5" customHeight="1" x14ac:dyDescent="0.25">
      <c r="F21" s="162"/>
      <c r="H21" s="163"/>
      <c r="L21" s="162"/>
      <c r="N21" s="163"/>
      <c r="O21" s="162"/>
      <c r="Q21" s="163"/>
      <c r="R21" s="162"/>
      <c r="T21" s="163"/>
      <c r="U21" s="162"/>
      <c r="W21" s="163"/>
      <c r="X21" s="162"/>
      <c r="Z21" s="163"/>
      <c r="AA21" s="162"/>
      <c r="AC21" s="163"/>
      <c r="AD21" s="162"/>
      <c r="AF21" s="163"/>
      <c r="AG21" s="162"/>
      <c r="AI21" s="163"/>
      <c r="AJ21" s="162"/>
      <c r="AL21" s="163"/>
      <c r="AM21" s="162"/>
      <c r="AO21" s="163"/>
      <c r="AP21" s="162"/>
      <c r="AR21" s="163"/>
      <c r="AS21" s="162"/>
      <c r="AU21" s="163"/>
      <c r="AV21" s="162"/>
      <c r="AX21" s="163"/>
      <c r="AY21" s="162"/>
      <c r="BA21" s="163"/>
      <c r="BB21" s="162"/>
      <c r="BD21" s="163"/>
      <c r="BE21" s="162"/>
      <c r="BG21" s="163"/>
      <c r="BH21" s="162"/>
      <c r="BJ21" s="163"/>
      <c r="BK21" s="162"/>
      <c r="BM21" s="163"/>
      <c r="BN21" s="162"/>
      <c r="BP21" s="163"/>
      <c r="BQ21" s="162"/>
      <c r="BS21" s="163"/>
      <c r="BT21" s="162"/>
      <c r="BV21" s="163"/>
      <c r="BW21" s="162"/>
      <c r="BY21" s="163"/>
    </row>
    <row r="22" spans="1:77" ht="13.5" customHeight="1" x14ac:dyDescent="0.25">
      <c r="F22" s="162"/>
      <c r="H22" s="163"/>
      <c r="L22" s="162"/>
      <c r="N22" s="163"/>
      <c r="O22" s="162"/>
      <c r="Q22" s="163"/>
      <c r="R22" s="162"/>
      <c r="T22" s="163"/>
      <c r="U22" s="162"/>
      <c r="W22" s="163"/>
      <c r="X22" s="162"/>
      <c r="Z22" s="163"/>
      <c r="AA22" s="162"/>
      <c r="AC22" s="163"/>
      <c r="AD22" s="162"/>
      <c r="AF22" s="163"/>
      <c r="AG22" s="162"/>
      <c r="AI22" s="163"/>
      <c r="AJ22" s="162"/>
      <c r="AL22" s="163"/>
      <c r="AM22" s="162"/>
      <c r="AO22" s="163"/>
      <c r="AP22" s="162"/>
      <c r="AR22" s="163"/>
      <c r="AS22" s="162"/>
      <c r="AU22" s="163"/>
      <c r="AV22" s="162"/>
      <c r="AX22" s="163"/>
      <c r="AY22" s="162"/>
      <c r="BA22" s="163"/>
      <c r="BB22" s="162"/>
      <c r="BD22" s="163"/>
      <c r="BE22" s="162"/>
      <c r="BG22" s="163"/>
      <c r="BH22" s="162"/>
      <c r="BJ22" s="163"/>
      <c r="BK22" s="162"/>
      <c r="BM22" s="163"/>
      <c r="BN22" s="162"/>
      <c r="BP22" s="163"/>
      <c r="BQ22" s="162"/>
      <c r="BS22" s="163"/>
      <c r="BT22" s="162"/>
      <c r="BV22" s="163"/>
      <c r="BW22" s="162"/>
      <c r="BY22" s="163"/>
    </row>
    <row r="23" spans="1:77" ht="13.5" customHeight="1" x14ac:dyDescent="0.25">
      <c r="F23" s="162"/>
      <c r="H23" s="163"/>
      <c r="L23" s="162"/>
      <c r="N23" s="163"/>
      <c r="O23" s="162"/>
      <c r="Q23" s="163"/>
      <c r="R23" s="162"/>
      <c r="T23" s="163"/>
      <c r="U23" s="162"/>
      <c r="W23" s="163"/>
      <c r="X23" s="162"/>
      <c r="Z23" s="163"/>
      <c r="AA23" s="162"/>
      <c r="AC23" s="163"/>
      <c r="AD23" s="162"/>
      <c r="AF23" s="163"/>
      <c r="AG23" s="162"/>
      <c r="AI23" s="163"/>
      <c r="AJ23" s="162"/>
      <c r="AL23" s="163"/>
      <c r="AM23" s="162"/>
      <c r="AO23" s="163"/>
      <c r="AP23" s="162"/>
      <c r="AR23" s="163"/>
      <c r="AS23" s="162"/>
      <c r="AU23" s="163"/>
      <c r="AV23" s="162"/>
      <c r="AX23" s="163"/>
      <c r="AY23" s="162"/>
      <c r="BA23" s="163"/>
      <c r="BB23" s="162"/>
      <c r="BD23" s="163"/>
      <c r="BE23" s="162"/>
      <c r="BG23" s="163"/>
      <c r="BH23" s="162"/>
      <c r="BJ23" s="163"/>
      <c r="BK23" s="162"/>
      <c r="BM23" s="163"/>
      <c r="BN23" s="162"/>
      <c r="BP23" s="163"/>
      <c r="BQ23" s="162"/>
      <c r="BS23" s="163"/>
      <c r="BT23" s="162"/>
      <c r="BV23" s="163"/>
      <c r="BW23" s="162"/>
      <c r="BY23" s="163"/>
    </row>
    <row r="24" spans="1:77" ht="13.5" customHeight="1" x14ac:dyDescent="0.25">
      <c r="A24" s="165"/>
      <c r="F24" s="162"/>
      <c r="H24" s="163"/>
      <c r="L24" s="162"/>
      <c r="N24" s="163"/>
      <c r="O24" s="162"/>
      <c r="Q24" s="163"/>
      <c r="R24" s="162"/>
      <c r="T24" s="163"/>
      <c r="U24" s="162"/>
      <c r="W24" s="163"/>
      <c r="X24" s="162"/>
      <c r="Z24" s="163"/>
      <c r="AA24" s="162"/>
      <c r="AC24" s="163"/>
      <c r="AD24" s="162"/>
      <c r="AF24" s="163"/>
      <c r="AG24" s="162"/>
      <c r="AI24" s="163"/>
      <c r="AJ24" s="162"/>
      <c r="AL24" s="163"/>
      <c r="AM24" s="162"/>
      <c r="AO24" s="163"/>
      <c r="AP24" s="162"/>
      <c r="AR24" s="163"/>
      <c r="AS24" s="162"/>
      <c r="AU24" s="163"/>
      <c r="AV24" s="162"/>
      <c r="AX24" s="163"/>
      <c r="AY24" s="162"/>
      <c r="BA24" s="163"/>
      <c r="BB24" s="162"/>
      <c r="BD24" s="163"/>
      <c r="BE24" s="162"/>
      <c r="BG24" s="163"/>
      <c r="BH24" s="162"/>
      <c r="BJ24" s="163"/>
      <c r="BK24" s="162"/>
      <c r="BM24" s="163"/>
      <c r="BN24" s="162"/>
      <c r="BP24" s="163"/>
      <c r="BQ24" s="162"/>
      <c r="BS24" s="163"/>
      <c r="BT24" s="162"/>
      <c r="BV24" s="163"/>
      <c r="BW24" s="162"/>
      <c r="BY24" s="163"/>
    </row>
    <row r="25" spans="1:77" ht="13.5" customHeight="1" x14ac:dyDescent="0.25">
      <c r="F25" s="162"/>
      <c r="H25" s="163"/>
      <c r="L25" s="162"/>
      <c r="N25" s="163"/>
      <c r="O25" s="162"/>
      <c r="Q25" s="163"/>
      <c r="R25" s="162"/>
      <c r="T25" s="163"/>
      <c r="U25" s="162"/>
      <c r="W25" s="163"/>
      <c r="X25" s="162"/>
      <c r="Z25" s="163"/>
      <c r="AA25" s="162"/>
      <c r="AC25" s="163"/>
      <c r="AD25" s="162"/>
      <c r="AF25" s="163"/>
      <c r="AG25" s="162"/>
      <c r="AI25" s="163"/>
      <c r="AJ25" s="162"/>
      <c r="AL25" s="163"/>
      <c r="AM25" s="162"/>
      <c r="AO25" s="163"/>
      <c r="AP25" s="162"/>
      <c r="AR25" s="163"/>
      <c r="AS25" s="162"/>
      <c r="AU25" s="163"/>
      <c r="AV25" s="162"/>
      <c r="AX25" s="163"/>
      <c r="AY25" s="162"/>
      <c r="BA25" s="163"/>
      <c r="BB25" s="162"/>
      <c r="BD25" s="163"/>
      <c r="BE25" s="162"/>
      <c r="BG25" s="163"/>
      <c r="BH25" s="162"/>
      <c r="BJ25" s="163"/>
      <c r="BK25" s="162"/>
      <c r="BM25" s="163"/>
      <c r="BN25" s="162"/>
      <c r="BP25" s="163"/>
      <c r="BQ25" s="162"/>
      <c r="BS25" s="163"/>
      <c r="BT25" s="162"/>
      <c r="BV25" s="163"/>
      <c r="BW25" s="162"/>
      <c r="BY25" s="163"/>
    </row>
    <row r="26" spans="1:77" ht="13.5" customHeight="1" x14ac:dyDescent="0.25">
      <c r="F26" s="162"/>
      <c r="H26" s="163"/>
      <c r="L26" s="162"/>
      <c r="N26" s="163"/>
      <c r="O26" s="162"/>
      <c r="Q26" s="163"/>
      <c r="R26" s="162"/>
      <c r="T26" s="163"/>
      <c r="U26" s="162"/>
      <c r="W26" s="163"/>
      <c r="X26" s="162"/>
      <c r="Z26" s="163"/>
      <c r="AA26" s="162"/>
      <c r="AC26" s="163"/>
      <c r="AD26" s="162"/>
      <c r="AF26" s="163"/>
      <c r="AG26" s="162"/>
      <c r="AI26" s="163"/>
      <c r="AJ26" s="162"/>
      <c r="AL26" s="163"/>
      <c r="AM26" s="162"/>
      <c r="AO26" s="163"/>
      <c r="AP26" s="162"/>
      <c r="AR26" s="163"/>
      <c r="AS26" s="162"/>
      <c r="AU26" s="163"/>
      <c r="AV26" s="162"/>
      <c r="AX26" s="163"/>
      <c r="AY26" s="162"/>
      <c r="BA26" s="163"/>
      <c r="BB26" s="162"/>
      <c r="BD26" s="163"/>
      <c r="BE26" s="162"/>
      <c r="BG26" s="163"/>
      <c r="BH26" s="162"/>
      <c r="BJ26" s="163"/>
      <c r="BK26" s="162"/>
      <c r="BM26" s="163"/>
      <c r="BN26" s="162"/>
      <c r="BP26" s="163"/>
      <c r="BQ26" s="162"/>
      <c r="BS26" s="163"/>
      <c r="BT26" s="162"/>
      <c r="BV26" s="163"/>
      <c r="BW26" s="162"/>
      <c r="BY26" s="163"/>
    </row>
    <row r="27" spans="1:77" ht="13.5" customHeight="1" x14ac:dyDescent="0.25">
      <c r="F27" s="162"/>
      <c r="H27" s="163"/>
      <c r="J27" s="166"/>
      <c r="L27" s="162"/>
      <c r="N27" s="163"/>
      <c r="O27" s="162"/>
      <c r="Q27" s="163"/>
      <c r="R27" s="162"/>
      <c r="T27" s="163"/>
      <c r="U27" s="162"/>
      <c r="W27" s="163"/>
      <c r="X27" s="162"/>
      <c r="Z27" s="163"/>
      <c r="AA27" s="162"/>
      <c r="AC27" s="163"/>
      <c r="AD27" s="162"/>
      <c r="AF27" s="163"/>
      <c r="AG27" s="162"/>
      <c r="AI27" s="163"/>
      <c r="AJ27" s="162"/>
      <c r="AL27" s="163"/>
      <c r="AM27" s="162"/>
      <c r="AO27" s="163"/>
      <c r="AP27" s="162"/>
      <c r="AR27" s="163"/>
      <c r="AS27" s="162"/>
      <c r="AU27" s="163"/>
      <c r="AV27" s="162"/>
      <c r="AX27" s="163"/>
      <c r="AY27" s="162"/>
      <c r="BA27" s="163"/>
      <c r="BB27" s="162"/>
      <c r="BD27" s="163"/>
      <c r="BE27" s="162"/>
      <c r="BG27" s="163"/>
      <c r="BH27" s="162"/>
      <c r="BJ27" s="163"/>
      <c r="BK27" s="162"/>
      <c r="BM27" s="163"/>
      <c r="BN27" s="162"/>
      <c r="BP27" s="163"/>
      <c r="BQ27" s="162"/>
      <c r="BS27" s="163"/>
      <c r="BT27" s="162"/>
      <c r="BV27" s="163"/>
      <c r="BW27" s="162"/>
      <c r="BY27" s="163"/>
    </row>
    <row r="28" spans="1:77" ht="13.5" customHeight="1" x14ac:dyDescent="0.25">
      <c r="F28" s="162"/>
      <c r="H28" s="163"/>
      <c r="L28" s="162"/>
      <c r="N28" s="163"/>
      <c r="O28" s="162"/>
      <c r="Q28" s="163"/>
      <c r="R28" s="162"/>
      <c r="T28" s="163"/>
      <c r="U28" s="162"/>
      <c r="W28" s="163"/>
      <c r="X28" s="162"/>
      <c r="Z28" s="163"/>
      <c r="AA28" s="162"/>
      <c r="AC28" s="163"/>
      <c r="AD28" s="162"/>
      <c r="AF28" s="163"/>
      <c r="AG28" s="162"/>
      <c r="AI28" s="163"/>
      <c r="AJ28" s="162"/>
      <c r="AL28" s="163"/>
      <c r="AM28" s="162"/>
      <c r="AO28" s="163"/>
      <c r="AP28" s="162"/>
      <c r="AR28" s="163"/>
      <c r="AS28" s="162"/>
      <c r="AU28" s="163"/>
      <c r="AV28" s="162"/>
      <c r="AX28" s="163"/>
      <c r="AY28" s="162"/>
      <c r="BA28" s="163"/>
      <c r="BB28" s="162"/>
      <c r="BD28" s="163"/>
      <c r="BE28" s="162"/>
      <c r="BG28" s="163"/>
      <c r="BH28" s="162"/>
      <c r="BJ28" s="163"/>
      <c r="BK28" s="162"/>
      <c r="BM28" s="163"/>
      <c r="BN28" s="162"/>
      <c r="BP28" s="163"/>
      <c r="BQ28" s="162"/>
      <c r="BS28" s="163"/>
      <c r="BT28" s="162"/>
      <c r="BV28" s="163"/>
      <c r="BW28" s="162"/>
      <c r="BY28" s="163"/>
    </row>
    <row r="29" spans="1:77" ht="13.5" customHeight="1" x14ac:dyDescent="0.25">
      <c r="F29" s="162"/>
      <c r="H29" s="163"/>
      <c r="L29" s="162"/>
      <c r="N29" s="163"/>
      <c r="O29" s="162"/>
      <c r="Q29" s="163"/>
      <c r="R29" s="162"/>
      <c r="T29" s="163"/>
      <c r="U29" s="162"/>
      <c r="W29" s="163"/>
      <c r="X29" s="162"/>
      <c r="Z29" s="163"/>
      <c r="AA29" s="162"/>
      <c r="AC29" s="163"/>
      <c r="AD29" s="162"/>
      <c r="AF29" s="163"/>
      <c r="AG29" s="162"/>
      <c r="AI29" s="163"/>
      <c r="AJ29" s="162"/>
      <c r="AL29" s="163"/>
      <c r="AM29" s="162"/>
      <c r="AO29" s="163"/>
      <c r="AP29" s="162"/>
      <c r="AR29" s="163"/>
      <c r="AS29" s="162"/>
      <c r="AU29" s="163"/>
      <c r="AV29" s="162"/>
      <c r="AX29" s="163"/>
      <c r="AY29" s="162"/>
      <c r="BA29" s="163"/>
      <c r="BB29" s="162"/>
      <c r="BD29" s="163"/>
      <c r="BE29" s="162"/>
      <c r="BG29" s="163"/>
      <c r="BH29" s="162"/>
      <c r="BJ29" s="163"/>
      <c r="BK29" s="162"/>
      <c r="BM29" s="163"/>
      <c r="BN29" s="162"/>
      <c r="BP29" s="163"/>
      <c r="BQ29" s="162"/>
      <c r="BS29" s="163"/>
      <c r="BT29" s="162"/>
      <c r="BV29" s="163"/>
      <c r="BW29" s="162"/>
      <c r="BY29" s="163"/>
    </row>
    <row r="30" spans="1:77" ht="13.5" customHeight="1" x14ac:dyDescent="0.25">
      <c r="F30" s="162"/>
      <c r="H30" s="163"/>
      <c r="L30" s="162"/>
      <c r="N30" s="163"/>
      <c r="O30" s="162"/>
      <c r="Q30" s="163"/>
      <c r="R30" s="162"/>
      <c r="T30" s="163"/>
      <c r="U30" s="162"/>
      <c r="W30" s="163"/>
      <c r="X30" s="162"/>
      <c r="Z30" s="163"/>
      <c r="AA30" s="162"/>
      <c r="AC30" s="163"/>
      <c r="AD30" s="162"/>
      <c r="AF30" s="163"/>
      <c r="AG30" s="162"/>
      <c r="AI30" s="163"/>
      <c r="AJ30" s="162"/>
      <c r="AL30" s="163"/>
      <c r="AM30" s="162"/>
      <c r="AO30" s="163"/>
      <c r="AP30" s="162"/>
      <c r="AR30" s="163"/>
      <c r="AS30" s="162"/>
      <c r="AU30" s="163"/>
      <c r="AV30" s="162"/>
      <c r="AX30" s="163"/>
      <c r="AY30" s="162"/>
      <c r="BA30" s="163"/>
      <c r="BB30" s="162"/>
      <c r="BD30" s="163"/>
      <c r="BE30" s="162"/>
      <c r="BG30" s="163"/>
      <c r="BH30" s="162"/>
      <c r="BJ30" s="163"/>
      <c r="BK30" s="162"/>
      <c r="BM30" s="163"/>
      <c r="BN30" s="162"/>
      <c r="BP30" s="163"/>
      <c r="BQ30" s="162"/>
      <c r="BS30" s="163"/>
      <c r="BT30" s="162"/>
      <c r="BV30" s="163"/>
      <c r="BW30" s="162"/>
      <c r="BY30" s="163"/>
    </row>
    <row r="31" spans="1:77" ht="13.5" customHeight="1" x14ac:dyDescent="0.25">
      <c r="F31" s="162"/>
      <c r="H31" s="163"/>
      <c r="L31" s="162"/>
      <c r="N31" s="163"/>
      <c r="O31" s="162"/>
      <c r="Q31" s="163"/>
      <c r="R31" s="162"/>
      <c r="T31" s="163"/>
      <c r="U31" s="162"/>
      <c r="W31" s="163"/>
      <c r="X31" s="162"/>
      <c r="Z31" s="163"/>
      <c r="AA31" s="162"/>
      <c r="AC31" s="163"/>
      <c r="AD31" s="162"/>
      <c r="AF31" s="163"/>
      <c r="AG31" s="162"/>
      <c r="AI31" s="163"/>
      <c r="AJ31" s="162"/>
      <c r="AL31" s="163"/>
      <c r="AM31" s="162"/>
      <c r="AO31" s="163"/>
      <c r="AP31" s="162"/>
      <c r="AR31" s="163"/>
      <c r="AS31" s="162"/>
      <c r="AU31" s="163"/>
      <c r="AV31" s="162"/>
      <c r="AX31" s="163"/>
      <c r="AY31" s="162"/>
      <c r="BA31" s="163"/>
      <c r="BB31" s="162"/>
      <c r="BD31" s="163"/>
      <c r="BE31" s="162"/>
      <c r="BG31" s="163"/>
      <c r="BH31" s="162"/>
      <c r="BJ31" s="163"/>
      <c r="BK31" s="162"/>
      <c r="BM31" s="163"/>
      <c r="BN31" s="162"/>
      <c r="BP31" s="163"/>
      <c r="BQ31" s="162"/>
      <c r="BS31" s="163"/>
      <c r="BT31" s="162"/>
      <c r="BV31" s="163"/>
      <c r="BW31" s="162"/>
      <c r="BY31" s="163"/>
    </row>
    <row r="32" spans="1:77" ht="13.5" customHeight="1" x14ac:dyDescent="0.25">
      <c r="F32" s="162"/>
      <c r="H32" s="163"/>
      <c r="L32" s="162"/>
      <c r="N32" s="163"/>
      <c r="O32" s="162"/>
      <c r="Q32" s="163"/>
      <c r="R32" s="162"/>
      <c r="T32" s="163"/>
      <c r="U32" s="162"/>
      <c r="W32" s="163"/>
      <c r="X32" s="162"/>
      <c r="Z32" s="163"/>
      <c r="AA32" s="162"/>
      <c r="AC32" s="163"/>
      <c r="AD32" s="162"/>
      <c r="AF32" s="163"/>
      <c r="AG32" s="162"/>
      <c r="AI32" s="163"/>
      <c r="AJ32" s="162"/>
      <c r="AL32" s="163"/>
      <c r="AM32" s="162"/>
      <c r="AO32" s="163"/>
      <c r="AP32" s="162"/>
      <c r="AR32" s="163"/>
      <c r="AS32" s="162"/>
      <c r="AU32" s="163"/>
      <c r="AV32" s="162"/>
      <c r="AX32" s="163"/>
      <c r="AY32" s="162"/>
      <c r="BA32" s="163"/>
      <c r="BB32" s="162"/>
      <c r="BD32" s="163"/>
      <c r="BE32" s="162"/>
      <c r="BG32" s="163"/>
      <c r="BH32" s="162"/>
      <c r="BJ32" s="163"/>
      <c r="BK32" s="162"/>
      <c r="BM32" s="163"/>
      <c r="BN32" s="162"/>
      <c r="BP32" s="163"/>
      <c r="BQ32" s="162"/>
      <c r="BS32" s="163"/>
      <c r="BT32" s="162"/>
      <c r="BV32" s="163"/>
      <c r="BW32" s="162"/>
      <c r="BY32" s="163"/>
    </row>
    <row r="33" spans="1:77" ht="13.5" customHeight="1" x14ac:dyDescent="0.25">
      <c r="F33" s="162"/>
      <c r="H33" s="163"/>
      <c r="L33" s="162"/>
      <c r="N33" s="163"/>
      <c r="O33" s="162"/>
      <c r="Q33" s="163"/>
      <c r="R33" s="162"/>
      <c r="T33" s="163"/>
      <c r="U33" s="162"/>
      <c r="W33" s="163"/>
      <c r="X33" s="162"/>
      <c r="Z33" s="163"/>
      <c r="AA33" s="162"/>
      <c r="AC33" s="163"/>
      <c r="AD33" s="162"/>
      <c r="AF33" s="163"/>
      <c r="AG33" s="162"/>
      <c r="AI33" s="163"/>
      <c r="AJ33" s="162"/>
      <c r="AL33" s="163"/>
      <c r="AM33" s="162"/>
      <c r="AO33" s="163"/>
      <c r="AP33" s="162"/>
      <c r="AR33" s="163"/>
      <c r="AS33" s="162"/>
      <c r="AU33" s="163"/>
      <c r="AV33" s="162"/>
      <c r="AX33" s="163"/>
      <c r="AY33" s="162"/>
      <c r="BA33" s="163"/>
      <c r="BB33" s="162"/>
      <c r="BD33" s="163"/>
      <c r="BE33" s="162"/>
      <c r="BG33" s="163"/>
      <c r="BH33" s="162"/>
      <c r="BJ33" s="163"/>
      <c r="BK33" s="162"/>
      <c r="BM33" s="163"/>
      <c r="BN33" s="162"/>
      <c r="BP33" s="163"/>
      <c r="BQ33" s="162"/>
      <c r="BS33" s="163"/>
      <c r="BT33" s="162"/>
      <c r="BV33" s="163"/>
      <c r="BW33" s="162"/>
      <c r="BY33" s="163"/>
    </row>
    <row r="34" spans="1:77" ht="13.5" customHeight="1" x14ac:dyDescent="0.25">
      <c r="A34" s="165"/>
      <c r="F34" s="162"/>
      <c r="H34" s="163"/>
      <c r="L34" s="162"/>
      <c r="N34" s="163"/>
      <c r="O34" s="162"/>
      <c r="Q34" s="163"/>
      <c r="R34" s="162"/>
      <c r="T34" s="163"/>
      <c r="U34" s="162"/>
      <c r="W34" s="163"/>
      <c r="X34" s="162"/>
      <c r="Z34" s="163"/>
      <c r="AA34" s="162"/>
      <c r="AC34" s="163"/>
      <c r="AD34" s="162"/>
      <c r="AF34" s="163"/>
      <c r="AG34" s="162"/>
      <c r="AI34" s="163"/>
      <c r="AJ34" s="162"/>
      <c r="AL34" s="163"/>
      <c r="AM34" s="162"/>
      <c r="AO34" s="163"/>
      <c r="AP34" s="162"/>
      <c r="AR34" s="163"/>
      <c r="AS34" s="162"/>
      <c r="AU34" s="163"/>
      <c r="AV34" s="162"/>
      <c r="AX34" s="163"/>
      <c r="AY34" s="162"/>
      <c r="BA34" s="163"/>
      <c r="BB34" s="162"/>
      <c r="BD34" s="163"/>
      <c r="BE34" s="162"/>
      <c r="BG34" s="163"/>
      <c r="BH34" s="162"/>
      <c r="BJ34" s="163"/>
      <c r="BK34" s="162"/>
      <c r="BM34" s="163"/>
      <c r="BN34" s="162"/>
      <c r="BP34" s="163"/>
      <c r="BQ34" s="162"/>
      <c r="BS34" s="163"/>
      <c r="BT34" s="162"/>
      <c r="BV34" s="163"/>
      <c r="BW34" s="162"/>
      <c r="BY34" s="163"/>
    </row>
    <row r="35" spans="1:77" ht="13.5" customHeight="1" x14ac:dyDescent="0.25">
      <c r="A35" s="165"/>
      <c r="F35" s="162"/>
      <c r="H35" s="163"/>
      <c r="L35" s="162"/>
      <c r="N35" s="163"/>
      <c r="O35" s="162"/>
      <c r="Q35" s="163"/>
      <c r="R35" s="162"/>
      <c r="T35" s="163"/>
      <c r="U35" s="162"/>
      <c r="W35" s="163"/>
      <c r="X35" s="162"/>
      <c r="Z35" s="163"/>
      <c r="AA35" s="162"/>
      <c r="AC35" s="163"/>
      <c r="AD35" s="162"/>
      <c r="AF35" s="163"/>
      <c r="AG35" s="162"/>
      <c r="AI35" s="163"/>
      <c r="AJ35" s="162"/>
      <c r="AL35" s="163"/>
      <c r="AM35" s="162"/>
      <c r="AO35" s="163"/>
      <c r="AP35" s="162"/>
      <c r="AR35" s="163"/>
      <c r="AS35" s="162"/>
      <c r="AU35" s="163"/>
      <c r="AV35" s="162"/>
      <c r="AX35" s="163"/>
      <c r="AY35" s="162"/>
      <c r="BA35" s="163"/>
      <c r="BB35" s="162"/>
      <c r="BD35" s="163"/>
      <c r="BE35" s="162"/>
      <c r="BG35" s="163"/>
      <c r="BH35" s="162"/>
      <c r="BJ35" s="163"/>
      <c r="BK35" s="162"/>
      <c r="BM35" s="163"/>
      <c r="BN35" s="162"/>
      <c r="BP35" s="163"/>
      <c r="BQ35" s="162"/>
      <c r="BS35" s="163"/>
      <c r="BT35" s="162"/>
      <c r="BV35" s="163"/>
      <c r="BW35" s="162"/>
      <c r="BY35" s="163"/>
    </row>
    <row r="36" spans="1:77" ht="13.5" customHeight="1" x14ac:dyDescent="0.25">
      <c r="A36" s="165"/>
      <c r="F36" s="162"/>
      <c r="H36" s="163"/>
      <c r="L36" s="162"/>
      <c r="N36" s="163"/>
      <c r="O36" s="162"/>
      <c r="Q36" s="163"/>
      <c r="R36" s="162"/>
      <c r="T36" s="163"/>
      <c r="U36" s="162"/>
      <c r="W36" s="163"/>
      <c r="X36" s="162"/>
      <c r="Z36" s="163"/>
      <c r="AA36" s="162"/>
      <c r="AC36" s="163"/>
      <c r="AD36" s="162"/>
      <c r="AF36" s="163"/>
      <c r="AG36" s="162"/>
      <c r="AI36" s="163"/>
      <c r="AJ36" s="162"/>
      <c r="AL36" s="163"/>
      <c r="AM36" s="162"/>
      <c r="AO36" s="163"/>
      <c r="AP36" s="162"/>
      <c r="AR36" s="163"/>
      <c r="AS36" s="162"/>
      <c r="AU36" s="163"/>
      <c r="AV36" s="162"/>
      <c r="AX36" s="163"/>
      <c r="AY36" s="162"/>
      <c r="BA36" s="163"/>
      <c r="BB36" s="162"/>
      <c r="BD36" s="163"/>
      <c r="BE36" s="162"/>
      <c r="BG36" s="163"/>
      <c r="BH36" s="162"/>
      <c r="BJ36" s="163"/>
      <c r="BK36" s="162"/>
      <c r="BM36" s="163"/>
      <c r="BN36" s="162"/>
      <c r="BP36" s="163"/>
      <c r="BQ36" s="162"/>
      <c r="BS36" s="163"/>
      <c r="BT36" s="162"/>
      <c r="BV36" s="163"/>
      <c r="BW36" s="162"/>
      <c r="BY36" s="163"/>
    </row>
    <row r="37" spans="1:77" ht="13.5" customHeight="1" x14ac:dyDescent="0.25">
      <c r="F37" s="162"/>
      <c r="H37" s="163"/>
      <c r="L37" s="162"/>
      <c r="N37" s="163"/>
      <c r="O37" s="162"/>
      <c r="Q37" s="163"/>
      <c r="R37" s="162"/>
      <c r="T37" s="163"/>
      <c r="U37" s="162"/>
      <c r="W37" s="163"/>
      <c r="X37" s="162"/>
      <c r="Z37" s="163"/>
      <c r="AA37" s="162"/>
      <c r="AC37" s="163"/>
      <c r="AD37" s="162"/>
      <c r="AF37" s="163"/>
      <c r="AG37" s="162"/>
      <c r="AI37" s="163"/>
      <c r="AJ37" s="162"/>
      <c r="AL37" s="163"/>
      <c r="AM37" s="162"/>
      <c r="AO37" s="163"/>
      <c r="AP37" s="162"/>
      <c r="AR37" s="163"/>
      <c r="AS37" s="162"/>
      <c r="AU37" s="163"/>
      <c r="AV37" s="162"/>
      <c r="AX37" s="163"/>
      <c r="AY37" s="162"/>
      <c r="BA37" s="163"/>
      <c r="BB37" s="162"/>
      <c r="BD37" s="163"/>
      <c r="BE37" s="162"/>
      <c r="BG37" s="163"/>
      <c r="BH37" s="162"/>
      <c r="BJ37" s="163"/>
      <c r="BK37" s="162"/>
      <c r="BM37" s="163"/>
      <c r="BN37" s="162"/>
      <c r="BP37" s="163"/>
      <c r="BQ37" s="162"/>
      <c r="BS37" s="163"/>
      <c r="BT37" s="162"/>
      <c r="BV37" s="163"/>
      <c r="BW37" s="162"/>
      <c r="BY37" s="163"/>
    </row>
    <row r="38" spans="1:77" ht="13.5" customHeight="1" x14ac:dyDescent="0.25">
      <c r="F38" s="162"/>
      <c r="H38" s="163"/>
      <c r="L38" s="162"/>
      <c r="N38" s="163"/>
      <c r="O38" s="162"/>
      <c r="Q38" s="163"/>
      <c r="R38" s="162"/>
      <c r="T38" s="163"/>
      <c r="U38" s="162"/>
      <c r="W38" s="163"/>
      <c r="X38" s="162"/>
      <c r="Z38" s="163"/>
      <c r="AA38" s="162"/>
      <c r="AC38" s="163"/>
      <c r="AD38" s="162"/>
      <c r="AF38" s="163"/>
      <c r="AG38" s="162"/>
      <c r="AI38" s="163"/>
      <c r="AJ38" s="162"/>
      <c r="AL38" s="163"/>
      <c r="AM38" s="162"/>
      <c r="AO38" s="163"/>
      <c r="AP38" s="162"/>
      <c r="AR38" s="163"/>
      <c r="AS38" s="162"/>
      <c r="AU38" s="163"/>
      <c r="AV38" s="162"/>
      <c r="AX38" s="163"/>
      <c r="AY38" s="162"/>
      <c r="BA38" s="163"/>
      <c r="BB38" s="162"/>
      <c r="BD38" s="163"/>
      <c r="BE38" s="162"/>
      <c r="BG38" s="163"/>
      <c r="BH38" s="162"/>
      <c r="BJ38" s="163"/>
      <c r="BK38" s="162"/>
      <c r="BM38" s="163"/>
      <c r="BN38" s="162"/>
      <c r="BP38" s="163"/>
      <c r="BQ38" s="162"/>
      <c r="BS38" s="163"/>
      <c r="BT38" s="162"/>
      <c r="BV38" s="163"/>
      <c r="BW38" s="162"/>
      <c r="BY38" s="163"/>
    </row>
    <row r="39" spans="1:77" ht="13.5" customHeight="1" x14ac:dyDescent="0.25">
      <c r="F39" s="162"/>
      <c r="H39" s="163"/>
      <c r="L39" s="162"/>
      <c r="N39" s="163"/>
      <c r="O39" s="162"/>
      <c r="Q39" s="163"/>
      <c r="R39" s="162"/>
      <c r="T39" s="163"/>
      <c r="U39" s="162"/>
      <c r="W39" s="163"/>
      <c r="X39" s="162"/>
      <c r="Z39" s="163"/>
      <c r="AA39" s="162"/>
      <c r="AC39" s="163"/>
      <c r="AD39" s="162"/>
      <c r="AF39" s="163"/>
      <c r="AG39" s="162"/>
      <c r="AI39" s="163"/>
      <c r="AJ39" s="162"/>
      <c r="AL39" s="163"/>
      <c r="AM39" s="162"/>
      <c r="AO39" s="163"/>
      <c r="AP39" s="162"/>
      <c r="AR39" s="163"/>
      <c r="AS39" s="162"/>
      <c r="AU39" s="163"/>
      <c r="AV39" s="162"/>
      <c r="AX39" s="163"/>
      <c r="AY39" s="162"/>
      <c r="BA39" s="163"/>
      <c r="BB39" s="162"/>
      <c r="BD39" s="163"/>
      <c r="BE39" s="162"/>
      <c r="BG39" s="163"/>
      <c r="BH39" s="162"/>
      <c r="BJ39" s="163"/>
      <c r="BK39" s="162"/>
      <c r="BM39" s="163"/>
      <c r="BN39" s="162"/>
      <c r="BP39" s="163"/>
      <c r="BQ39" s="162"/>
      <c r="BS39" s="163"/>
      <c r="BT39" s="162"/>
      <c r="BV39" s="163"/>
      <c r="BW39" s="162"/>
      <c r="BY39" s="163"/>
    </row>
    <row r="40" spans="1:77" ht="13.5" customHeight="1" x14ac:dyDescent="0.25">
      <c r="F40" s="162"/>
      <c r="H40" s="163"/>
      <c r="L40" s="162"/>
      <c r="N40" s="163"/>
      <c r="O40" s="162"/>
      <c r="Q40" s="163"/>
      <c r="R40" s="162"/>
      <c r="T40" s="163"/>
      <c r="U40" s="162"/>
      <c r="W40" s="163"/>
      <c r="X40" s="162"/>
      <c r="Z40" s="163"/>
      <c r="AA40" s="162"/>
      <c r="AC40" s="163"/>
      <c r="AD40" s="162"/>
      <c r="AF40" s="163"/>
      <c r="AG40" s="162"/>
      <c r="AI40" s="163"/>
      <c r="AJ40" s="162"/>
      <c r="AL40" s="163"/>
      <c r="AM40" s="162"/>
      <c r="AO40" s="163"/>
      <c r="AP40" s="162"/>
      <c r="AR40" s="163"/>
      <c r="AS40" s="162"/>
      <c r="AU40" s="163"/>
      <c r="AV40" s="162"/>
      <c r="AX40" s="163"/>
      <c r="AY40" s="162"/>
      <c r="BA40" s="163"/>
      <c r="BB40" s="162"/>
      <c r="BD40" s="163"/>
      <c r="BE40" s="162"/>
      <c r="BG40" s="163"/>
      <c r="BH40" s="162"/>
      <c r="BJ40" s="163"/>
      <c r="BK40" s="162"/>
      <c r="BM40" s="163"/>
      <c r="BN40" s="162"/>
      <c r="BP40" s="163"/>
      <c r="BQ40" s="162"/>
      <c r="BS40" s="163"/>
      <c r="BT40" s="162"/>
      <c r="BV40" s="163"/>
      <c r="BW40" s="162"/>
      <c r="BY40" s="163"/>
    </row>
    <row r="41" spans="1:77" ht="13.5" customHeight="1" x14ac:dyDescent="0.25">
      <c r="F41" s="162"/>
      <c r="H41" s="163"/>
      <c r="L41" s="162"/>
      <c r="N41" s="163"/>
      <c r="O41" s="162"/>
      <c r="Q41" s="163"/>
      <c r="R41" s="162"/>
      <c r="S41" s="165"/>
      <c r="T41" s="163"/>
      <c r="U41" s="162"/>
      <c r="W41" s="163"/>
      <c r="X41" s="162"/>
      <c r="Z41" s="163"/>
      <c r="AA41" s="162"/>
      <c r="AC41" s="163"/>
      <c r="AD41" s="162"/>
      <c r="AF41" s="163"/>
      <c r="AG41" s="162"/>
      <c r="AI41" s="163"/>
      <c r="AJ41" s="162"/>
      <c r="AL41" s="163"/>
      <c r="AM41" s="162"/>
      <c r="AO41" s="163"/>
      <c r="AP41" s="162"/>
      <c r="AR41" s="163"/>
      <c r="AS41" s="162"/>
      <c r="AU41" s="163"/>
      <c r="AV41" s="162"/>
      <c r="AX41" s="163"/>
      <c r="AY41" s="162"/>
      <c r="BA41" s="163"/>
      <c r="BB41" s="162"/>
      <c r="BD41" s="163"/>
      <c r="BE41" s="162"/>
      <c r="BG41" s="163"/>
      <c r="BH41" s="162"/>
      <c r="BJ41" s="163"/>
      <c r="BK41" s="162"/>
      <c r="BM41" s="163"/>
      <c r="BN41" s="162"/>
      <c r="BP41" s="163"/>
      <c r="BQ41" s="162"/>
      <c r="BS41" s="163"/>
      <c r="BT41" s="162"/>
      <c r="BV41" s="163"/>
      <c r="BW41" s="162"/>
      <c r="BY41" s="163"/>
    </row>
    <row r="42" spans="1:77" ht="13.5" customHeight="1" x14ac:dyDescent="0.25">
      <c r="C42" s="167"/>
      <c r="D42" s="165"/>
      <c r="E42" s="165"/>
      <c r="F42" s="167"/>
      <c r="G42" s="165"/>
      <c r="H42" s="168"/>
      <c r="I42" s="165"/>
      <c r="J42" s="165"/>
      <c r="K42" s="165"/>
      <c r="L42" s="167"/>
      <c r="M42" s="165"/>
      <c r="N42" s="168"/>
      <c r="O42" s="167"/>
      <c r="P42" s="165"/>
      <c r="Q42" s="168"/>
      <c r="R42" s="167"/>
      <c r="S42" s="165"/>
      <c r="T42" s="168"/>
      <c r="U42" s="167"/>
      <c r="V42" s="165"/>
      <c r="W42" s="168"/>
      <c r="X42" s="167"/>
      <c r="Y42" s="165"/>
      <c r="Z42" s="168"/>
      <c r="AA42" s="167"/>
      <c r="AB42" s="165"/>
      <c r="AC42" s="168"/>
      <c r="AD42" s="167"/>
      <c r="AE42" s="165"/>
      <c r="AF42" s="168"/>
      <c r="AG42" s="167"/>
      <c r="AH42" s="165"/>
      <c r="AI42" s="168"/>
      <c r="AJ42" s="167"/>
      <c r="AK42" s="165"/>
      <c r="AL42" s="168"/>
      <c r="AM42" s="167"/>
      <c r="AN42" s="165"/>
      <c r="AO42" s="168"/>
      <c r="AP42" s="167"/>
      <c r="AQ42" s="165"/>
      <c r="AR42" s="168"/>
      <c r="AS42" s="167"/>
      <c r="AT42" s="165"/>
      <c r="AU42" s="168"/>
      <c r="AV42" s="167"/>
      <c r="AW42" s="165"/>
      <c r="AX42" s="168"/>
      <c r="AY42" s="167"/>
      <c r="AZ42" s="165"/>
      <c r="BA42" s="168"/>
      <c r="BB42" s="167"/>
      <c r="BC42" s="165"/>
      <c r="BD42" s="168"/>
      <c r="BE42" s="167"/>
      <c r="BF42" s="165"/>
      <c r="BG42" s="168"/>
      <c r="BH42" s="167"/>
      <c r="BI42" s="165"/>
      <c r="BJ42" s="168"/>
      <c r="BK42" s="167"/>
      <c r="BL42" s="165"/>
      <c r="BM42" s="168"/>
      <c r="BN42" s="167"/>
      <c r="BO42" s="165"/>
      <c r="BP42" s="168"/>
      <c r="BQ42" s="167"/>
      <c r="BR42" s="165"/>
      <c r="BS42" s="168"/>
      <c r="BT42" s="167"/>
      <c r="BU42" s="165"/>
      <c r="BV42" s="168"/>
      <c r="BW42" s="167"/>
      <c r="BX42" s="165"/>
      <c r="BY42" s="168"/>
    </row>
    <row r="43" spans="1:77" ht="13.5" customHeight="1" x14ac:dyDescent="0.25">
      <c r="C43" s="167"/>
      <c r="D43" s="165"/>
      <c r="E43" s="165"/>
      <c r="F43" s="167"/>
      <c r="G43" s="165"/>
      <c r="H43" s="168"/>
      <c r="I43" s="165"/>
      <c r="J43" s="165"/>
      <c r="K43" s="165"/>
      <c r="L43" s="167"/>
      <c r="M43" s="165"/>
      <c r="N43" s="168"/>
      <c r="O43" s="167"/>
      <c r="P43" s="165"/>
      <c r="Q43" s="168"/>
      <c r="R43" s="167"/>
      <c r="S43" s="165"/>
      <c r="T43" s="168"/>
      <c r="U43" s="167"/>
      <c r="V43" s="165"/>
      <c r="W43" s="168"/>
      <c r="X43" s="167"/>
      <c r="Y43" s="165"/>
      <c r="Z43" s="168"/>
      <c r="AA43" s="167"/>
      <c r="AB43" s="165"/>
      <c r="AC43" s="168"/>
      <c r="AD43" s="167"/>
      <c r="AE43" s="165"/>
      <c r="AF43" s="168"/>
      <c r="AG43" s="167"/>
      <c r="AH43" s="165"/>
      <c r="AI43" s="168"/>
      <c r="AJ43" s="167"/>
      <c r="AK43" s="165"/>
      <c r="AL43" s="168"/>
      <c r="AM43" s="167"/>
      <c r="AN43" s="165"/>
      <c r="AO43" s="168"/>
      <c r="AP43" s="167"/>
      <c r="AQ43" s="165"/>
      <c r="AR43" s="168"/>
      <c r="AS43" s="167"/>
      <c r="AT43" s="165"/>
      <c r="AU43" s="168"/>
      <c r="AV43" s="167"/>
      <c r="AW43" s="165"/>
      <c r="AX43" s="168"/>
      <c r="AY43" s="167"/>
      <c r="AZ43" s="165"/>
      <c r="BA43" s="168"/>
      <c r="BB43" s="167"/>
      <c r="BC43" s="165"/>
      <c r="BD43" s="168"/>
      <c r="BE43" s="167"/>
      <c r="BF43" s="165"/>
      <c r="BG43" s="168"/>
      <c r="BH43" s="167"/>
      <c r="BI43" s="165"/>
      <c r="BJ43" s="168"/>
      <c r="BK43" s="167"/>
      <c r="BL43" s="165"/>
      <c r="BM43" s="168"/>
      <c r="BN43" s="167"/>
      <c r="BO43" s="165"/>
      <c r="BP43" s="168"/>
      <c r="BQ43" s="167"/>
      <c r="BR43" s="165"/>
      <c r="BS43" s="168"/>
      <c r="BT43" s="167"/>
      <c r="BU43" s="165"/>
      <c r="BV43" s="168"/>
      <c r="BW43" s="167"/>
      <c r="BX43" s="165"/>
      <c r="BY43" s="168"/>
    </row>
    <row r="44" spans="1:77" ht="13.5" customHeight="1" x14ac:dyDescent="0.25">
      <c r="C44" s="167"/>
      <c r="D44" s="165"/>
      <c r="E44" s="165"/>
      <c r="F44" s="167"/>
      <c r="G44" s="165"/>
      <c r="H44" s="168"/>
      <c r="I44" s="165"/>
      <c r="J44" s="165"/>
      <c r="K44" s="165"/>
      <c r="L44" s="167"/>
      <c r="M44" s="165"/>
      <c r="N44" s="168"/>
      <c r="O44" s="167"/>
      <c r="P44" s="165"/>
      <c r="Q44" s="168"/>
      <c r="R44" s="167"/>
      <c r="S44" s="165"/>
      <c r="T44" s="168"/>
      <c r="U44" s="167"/>
      <c r="V44" s="165"/>
      <c r="W44" s="168"/>
      <c r="X44" s="167"/>
      <c r="Y44" s="165"/>
      <c r="Z44" s="168"/>
      <c r="AA44" s="167"/>
      <c r="AB44" s="165"/>
      <c r="AC44" s="168"/>
      <c r="AD44" s="167"/>
      <c r="AE44" s="165"/>
      <c r="AF44" s="168"/>
      <c r="AG44" s="167"/>
      <c r="AH44" s="165"/>
      <c r="AI44" s="168"/>
      <c r="AJ44" s="167"/>
      <c r="AK44" s="165"/>
      <c r="AL44" s="168"/>
      <c r="AM44" s="167"/>
      <c r="AN44" s="165"/>
      <c r="AO44" s="168"/>
      <c r="AP44" s="167"/>
      <c r="AQ44" s="165"/>
      <c r="AR44" s="168"/>
      <c r="AS44" s="167"/>
      <c r="AT44" s="165"/>
      <c r="AU44" s="168"/>
      <c r="AV44" s="167"/>
      <c r="AW44" s="165"/>
      <c r="AX44" s="168"/>
      <c r="AY44" s="167"/>
      <c r="AZ44" s="165"/>
      <c r="BA44" s="168"/>
      <c r="BB44" s="167"/>
      <c r="BC44" s="165"/>
      <c r="BD44" s="168"/>
      <c r="BE44" s="167"/>
      <c r="BF44" s="165"/>
      <c r="BG44" s="168"/>
      <c r="BH44" s="167"/>
      <c r="BI44" s="165"/>
      <c r="BJ44" s="168"/>
      <c r="BK44" s="167"/>
      <c r="BL44" s="165"/>
      <c r="BM44" s="168"/>
      <c r="BN44" s="167"/>
      <c r="BO44" s="165"/>
      <c r="BP44" s="168"/>
      <c r="BQ44" s="167"/>
      <c r="BR44" s="165"/>
      <c r="BS44" s="168"/>
      <c r="BT44" s="167"/>
      <c r="BU44" s="165"/>
      <c r="BV44" s="168"/>
      <c r="BW44" s="167"/>
      <c r="BX44" s="165"/>
      <c r="BY44" s="168"/>
    </row>
    <row r="45" spans="1:77" ht="13.5" customHeight="1" x14ac:dyDescent="0.25">
      <c r="C45" s="167"/>
      <c r="D45" s="165"/>
      <c r="E45" s="165"/>
      <c r="F45" s="167"/>
      <c r="G45" s="165"/>
      <c r="H45" s="168"/>
      <c r="I45" s="165"/>
      <c r="J45" s="165"/>
      <c r="K45" s="165"/>
      <c r="L45" s="167"/>
      <c r="M45" s="165"/>
      <c r="N45" s="168"/>
      <c r="O45" s="167"/>
      <c r="P45" s="165"/>
      <c r="Q45" s="168"/>
      <c r="R45" s="167"/>
      <c r="T45" s="168"/>
      <c r="U45" s="167"/>
      <c r="V45" s="165"/>
      <c r="W45" s="168"/>
      <c r="X45" s="167"/>
      <c r="Y45" s="165"/>
      <c r="Z45" s="168"/>
      <c r="AA45" s="167"/>
      <c r="AB45" s="165"/>
      <c r="AC45" s="168"/>
      <c r="AD45" s="167"/>
      <c r="AE45" s="165"/>
      <c r="AF45" s="168"/>
      <c r="AG45" s="167"/>
      <c r="AH45" s="165"/>
      <c r="AI45" s="168"/>
      <c r="AJ45" s="167"/>
      <c r="AK45" s="165"/>
      <c r="AL45" s="168"/>
      <c r="AM45" s="167"/>
      <c r="AN45" s="165"/>
      <c r="AO45" s="168"/>
      <c r="AP45" s="167"/>
      <c r="AQ45" s="165"/>
      <c r="AR45" s="168"/>
      <c r="AS45" s="167"/>
      <c r="AT45" s="165"/>
      <c r="AU45" s="168"/>
      <c r="AV45" s="167"/>
      <c r="AW45" s="165"/>
      <c r="AX45" s="168"/>
      <c r="AY45" s="167"/>
      <c r="AZ45" s="165"/>
      <c r="BA45" s="168"/>
      <c r="BB45" s="167"/>
      <c r="BC45" s="165"/>
      <c r="BD45" s="168"/>
      <c r="BE45" s="167"/>
      <c r="BF45" s="165"/>
      <c r="BG45" s="168"/>
      <c r="BH45" s="167"/>
      <c r="BI45" s="165"/>
      <c r="BJ45" s="168"/>
      <c r="BK45" s="167"/>
      <c r="BL45" s="165"/>
      <c r="BM45" s="168"/>
      <c r="BN45" s="167"/>
      <c r="BO45" s="165"/>
      <c r="BP45" s="168"/>
      <c r="BQ45" s="167"/>
      <c r="BR45" s="165"/>
      <c r="BS45" s="168"/>
      <c r="BT45" s="167"/>
      <c r="BU45" s="165"/>
      <c r="BV45" s="168"/>
      <c r="BW45" s="167"/>
      <c r="BX45" s="165"/>
      <c r="BY45" s="168"/>
    </row>
    <row r="46" spans="1:77" ht="13.5" customHeight="1" x14ac:dyDescent="0.25">
      <c r="C46" s="167"/>
      <c r="D46" s="165"/>
      <c r="E46" s="165"/>
      <c r="F46" s="167"/>
      <c r="G46" s="165"/>
      <c r="H46" s="168"/>
      <c r="I46" s="165"/>
      <c r="J46" s="165"/>
      <c r="K46" s="165"/>
      <c r="L46" s="167"/>
      <c r="M46" s="165"/>
      <c r="N46" s="168"/>
      <c r="O46" s="167"/>
      <c r="P46" s="165"/>
      <c r="Q46" s="168"/>
      <c r="R46" s="167"/>
      <c r="S46" s="165"/>
      <c r="T46" s="168"/>
      <c r="U46" s="167"/>
      <c r="V46" s="165"/>
      <c r="W46" s="168"/>
      <c r="X46" s="167"/>
      <c r="Y46" s="165"/>
      <c r="Z46" s="168"/>
      <c r="AA46" s="167"/>
      <c r="AB46" s="165"/>
      <c r="AC46" s="168"/>
      <c r="AD46" s="167"/>
      <c r="AE46" s="165"/>
      <c r="AF46" s="168"/>
      <c r="AG46" s="167"/>
      <c r="AH46" s="165"/>
      <c r="AI46" s="168"/>
      <c r="AJ46" s="167"/>
      <c r="AK46" s="165"/>
      <c r="AL46" s="168"/>
      <c r="AM46" s="167"/>
      <c r="AN46" s="165"/>
      <c r="AO46" s="168"/>
      <c r="AP46" s="167"/>
      <c r="AQ46" s="165"/>
      <c r="AR46" s="168"/>
      <c r="AS46" s="167"/>
      <c r="AT46" s="165"/>
      <c r="AU46" s="168"/>
      <c r="AV46" s="167"/>
      <c r="AW46" s="165"/>
      <c r="AX46" s="168"/>
      <c r="AY46" s="167"/>
      <c r="AZ46" s="165"/>
      <c r="BA46" s="168"/>
      <c r="BB46" s="167"/>
      <c r="BC46" s="165"/>
      <c r="BD46" s="168"/>
      <c r="BE46" s="167"/>
      <c r="BF46" s="165"/>
      <c r="BG46" s="168"/>
      <c r="BH46" s="167"/>
      <c r="BI46" s="165"/>
      <c r="BJ46" s="168"/>
      <c r="BK46" s="167"/>
      <c r="BL46" s="165"/>
      <c r="BM46" s="168"/>
      <c r="BN46" s="167"/>
      <c r="BO46" s="165"/>
      <c r="BP46" s="168"/>
      <c r="BQ46" s="167"/>
      <c r="BR46" s="165"/>
      <c r="BS46" s="168"/>
      <c r="BT46" s="167"/>
      <c r="BU46" s="165"/>
      <c r="BV46" s="168"/>
      <c r="BW46" s="167"/>
      <c r="BX46" s="165"/>
      <c r="BY46" s="168"/>
    </row>
    <row r="47" spans="1:77" ht="13.5" customHeight="1" x14ac:dyDescent="0.25">
      <c r="C47" s="167"/>
      <c r="D47" s="165"/>
      <c r="E47" s="165"/>
      <c r="F47" s="167"/>
      <c r="G47" s="165"/>
      <c r="H47" s="168"/>
      <c r="I47" s="165"/>
      <c r="J47" s="165"/>
      <c r="K47" s="165"/>
      <c r="L47" s="167"/>
      <c r="M47" s="165"/>
      <c r="N47" s="168"/>
      <c r="O47" s="167"/>
      <c r="P47" s="165"/>
      <c r="Q47" s="168"/>
      <c r="R47" s="167"/>
      <c r="S47" s="165"/>
      <c r="T47" s="168"/>
      <c r="U47" s="167"/>
      <c r="V47" s="165"/>
      <c r="W47" s="168"/>
      <c r="X47" s="167"/>
      <c r="Y47" s="165"/>
      <c r="Z47" s="168"/>
      <c r="AA47" s="167"/>
      <c r="AB47" s="165"/>
      <c r="AC47" s="168"/>
      <c r="AD47" s="167"/>
      <c r="AE47" s="165"/>
      <c r="AF47" s="168"/>
      <c r="AG47" s="167"/>
      <c r="AH47" s="165"/>
      <c r="AI47" s="168"/>
      <c r="AJ47" s="167"/>
      <c r="AK47" s="165"/>
      <c r="AL47" s="168"/>
      <c r="AM47" s="167"/>
      <c r="AN47" s="165"/>
      <c r="AO47" s="168"/>
      <c r="AP47" s="167"/>
      <c r="AQ47" s="165"/>
      <c r="AR47" s="168"/>
      <c r="AS47" s="167"/>
      <c r="AT47" s="165"/>
      <c r="AU47" s="168"/>
      <c r="AV47" s="167"/>
      <c r="AW47" s="165"/>
      <c r="AX47" s="168"/>
      <c r="AY47" s="167"/>
      <c r="AZ47" s="165"/>
      <c r="BA47" s="168"/>
      <c r="BB47" s="167"/>
      <c r="BC47" s="165"/>
      <c r="BD47" s="168"/>
      <c r="BE47" s="167"/>
      <c r="BF47" s="165"/>
      <c r="BG47" s="168"/>
      <c r="BH47" s="167"/>
      <c r="BI47" s="165"/>
      <c r="BJ47" s="168"/>
      <c r="BK47" s="167"/>
      <c r="BL47" s="165"/>
      <c r="BM47" s="168"/>
      <c r="BN47" s="167"/>
      <c r="BO47" s="165"/>
      <c r="BP47" s="168"/>
      <c r="BQ47" s="167"/>
      <c r="BR47" s="165"/>
      <c r="BS47" s="168"/>
      <c r="BT47" s="167"/>
      <c r="BU47" s="165"/>
      <c r="BV47" s="168"/>
      <c r="BW47" s="167"/>
      <c r="BX47" s="165"/>
      <c r="BY47" s="168"/>
    </row>
    <row r="48" spans="1:77" ht="13.5" customHeight="1" x14ac:dyDescent="0.25">
      <c r="C48" s="167"/>
      <c r="D48" s="165"/>
      <c r="E48" s="165"/>
      <c r="F48" s="167"/>
      <c r="G48" s="165"/>
      <c r="H48" s="168"/>
      <c r="I48" s="165"/>
      <c r="J48" s="165"/>
      <c r="K48" s="165"/>
      <c r="L48" s="167"/>
      <c r="M48" s="165"/>
      <c r="N48" s="168"/>
      <c r="O48" s="167"/>
      <c r="P48" s="165"/>
      <c r="Q48" s="168"/>
      <c r="R48" s="167"/>
      <c r="S48" s="165"/>
      <c r="T48" s="168"/>
      <c r="U48" s="167"/>
      <c r="V48" s="165"/>
      <c r="W48" s="168"/>
      <c r="X48" s="167"/>
      <c r="Y48" s="165"/>
      <c r="Z48" s="168"/>
      <c r="AA48" s="167"/>
      <c r="AB48" s="165"/>
      <c r="AC48" s="168"/>
      <c r="AD48" s="167"/>
      <c r="AE48" s="165"/>
      <c r="AF48" s="168"/>
      <c r="AG48" s="167"/>
      <c r="AH48" s="165"/>
      <c r="AI48" s="168"/>
      <c r="AJ48" s="167"/>
      <c r="AK48" s="165"/>
      <c r="AL48" s="168"/>
      <c r="AM48" s="167"/>
      <c r="AN48" s="165"/>
      <c r="AO48" s="168"/>
      <c r="AP48" s="167"/>
      <c r="AQ48" s="165"/>
      <c r="AR48" s="168"/>
      <c r="AS48" s="167"/>
      <c r="AT48" s="165"/>
      <c r="AU48" s="168"/>
      <c r="AV48" s="167"/>
      <c r="AW48" s="165"/>
      <c r="AX48" s="168"/>
      <c r="AY48" s="167"/>
      <c r="AZ48" s="165"/>
      <c r="BA48" s="168"/>
      <c r="BB48" s="167"/>
      <c r="BC48" s="165"/>
      <c r="BD48" s="168"/>
      <c r="BE48" s="167"/>
      <c r="BF48" s="165"/>
      <c r="BG48" s="168"/>
      <c r="BH48" s="167"/>
      <c r="BI48" s="165"/>
      <c r="BJ48" s="168"/>
      <c r="BK48" s="167"/>
      <c r="BL48" s="165"/>
      <c r="BM48" s="168"/>
      <c r="BN48" s="167"/>
      <c r="BO48" s="165"/>
      <c r="BP48" s="168"/>
      <c r="BQ48" s="167"/>
      <c r="BR48" s="165"/>
      <c r="BS48" s="168"/>
      <c r="BT48" s="167"/>
      <c r="BU48" s="165"/>
      <c r="BV48" s="168"/>
      <c r="BW48" s="167"/>
      <c r="BX48" s="165"/>
      <c r="BY48" s="168"/>
    </row>
    <row r="49" spans="3:77" ht="13.5" customHeight="1" x14ac:dyDescent="0.25">
      <c r="C49" s="167"/>
      <c r="D49" s="165"/>
      <c r="E49" s="165"/>
      <c r="F49" s="167"/>
      <c r="G49" s="165"/>
      <c r="H49" s="168"/>
      <c r="I49" s="165"/>
      <c r="J49" s="165"/>
      <c r="K49" s="165"/>
      <c r="L49" s="167"/>
      <c r="M49" s="165"/>
      <c r="N49" s="168"/>
      <c r="O49" s="167"/>
      <c r="P49" s="165"/>
      <c r="Q49" s="168"/>
      <c r="R49" s="167"/>
      <c r="S49" s="165"/>
      <c r="T49" s="168"/>
      <c r="U49" s="167"/>
      <c r="V49" s="165"/>
      <c r="W49" s="168"/>
      <c r="X49" s="167"/>
      <c r="Y49" s="165"/>
      <c r="Z49" s="168"/>
      <c r="AA49" s="167"/>
      <c r="AB49" s="165"/>
      <c r="AC49" s="168"/>
      <c r="AD49" s="167"/>
      <c r="AE49" s="165"/>
      <c r="AF49" s="168"/>
      <c r="AG49" s="167"/>
      <c r="AH49" s="165"/>
      <c r="AI49" s="168"/>
      <c r="AJ49" s="167"/>
      <c r="AK49" s="165"/>
      <c r="AL49" s="168"/>
      <c r="AM49" s="167"/>
      <c r="AN49" s="165"/>
      <c r="AO49" s="168"/>
      <c r="AP49" s="167"/>
      <c r="AQ49" s="165"/>
      <c r="AR49" s="168"/>
      <c r="AS49" s="167"/>
      <c r="AT49" s="165"/>
      <c r="AU49" s="168"/>
      <c r="AV49" s="167"/>
      <c r="AW49" s="165"/>
      <c r="AX49" s="168"/>
      <c r="AY49" s="167"/>
      <c r="AZ49" s="165"/>
      <c r="BA49" s="168"/>
      <c r="BB49" s="167"/>
      <c r="BC49" s="165"/>
      <c r="BD49" s="168"/>
      <c r="BE49" s="167"/>
      <c r="BF49" s="165"/>
      <c r="BG49" s="168"/>
      <c r="BH49" s="167"/>
      <c r="BI49" s="165"/>
      <c r="BJ49" s="168"/>
      <c r="BK49" s="167"/>
      <c r="BL49" s="165"/>
      <c r="BM49" s="168"/>
      <c r="BN49" s="167"/>
      <c r="BO49" s="165"/>
      <c r="BP49" s="168"/>
      <c r="BQ49" s="167"/>
      <c r="BR49" s="165"/>
      <c r="BS49" s="168"/>
      <c r="BT49" s="167"/>
      <c r="BU49" s="165"/>
      <c r="BV49" s="168"/>
      <c r="BW49" s="167"/>
      <c r="BX49" s="165"/>
      <c r="BY49" s="168"/>
    </row>
    <row r="50" spans="3:77" ht="13.5" customHeight="1" x14ac:dyDescent="0.25">
      <c r="C50" s="167"/>
      <c r="D50" s="165"/>
      <c r="E50" s="165"/>
      <c r="F50" s="167"/>
      <c r="G50" s="165"/>
      <c r="H50" s="168"/>
      <c r="I50" s="165"/>
      <c r="J50" s="165"/>
      <c r="K50" s="165"/>
      <c r="L50" s="167"/>
      <c r="M50" s="165"/>
      <c r="N50" s="168"/>
      <c r="O50" s="167"/>
      <c r="P50" s="165"/>
      <c r="Q50" s="168"/>
      <c r="R50" s="167"/>
      <c r="S50" s="165"/>
      <c r="T50" s="168"/>
      <c r="U50" s="167"/>
      <c r="V50" s="165"/>
      <c r="W50" s="168"/>
      <c r="X50" s="167"/>
      <c r="Y50" s="165"/>
      <c r="Z50" s="168"/>
      <c r="AA50" s="167"/>
      <c r="AB50" s="165"/>
      <c r="AC50" s="168"/>
      <c r="AD50" s="167"/>
      <c r="AE50" s="165"/>
      <c r="AF50" s="168"/>
      <c r="AG50" s="167"/>
      <c r="AH50" s="165"/>
      <c r="AI50" s="168"/>
      <c r="AJ50" s="167"/>
      <c r="AK50" s="165"/>
      <c r="AL50" s="168"/>
      <c r="AM50" s="167"/>
      <c r="AN50" s="165"/>
      <c r="AO50" s="168"/>
      <c r="AP50" s="167"/>
      <c r="AQ50" s="165"/>
      <c r="AR50" s="168"/>
      <c r="AS50" s="167"/>
      <c r="AT50" s="165"/>
      <c r="AU50" s="168"/>
      <c r="AV50" s="167"/>
      <c r="AW50" s="165"/>
      <c r="AX50" s="168"/>
      <c r="AY50" s="167"/>
      <c r="AZ50" s="165"/>
      <c r="BA50" s="168"/>
      <c r="BB50" s="167"/>
      <c r="BC50" s="165"/>
      <c r="BD50" s="168"/>
      <c r="BE50" s="167"/>
      <c r="BF50" s="165"/>
      <c r="BG50" s="168"/>
      <c r="BH50" s="167"/>
      <c r="BI50" s="165"/>
      <c r="BJ50" s="168"/>
      <c r="BK50" s="167"/>
      <c r="BL50" s="165"/>
      <c r="BM50" s="168"/>
      <c r="BN50" s="167"/>
      <c r="BO50" s="165"/>
      <c r="BP50" s="168"/>
      <c r="BQ50" s="167"/>
      <c r="BR50" s="165"/>
      <c r="BS50" s="168"/>
      <c r="BT50" s="167"/>
      <c r="BU50" s="165"/>
      <c r="BV50" s="168"/>
      <c r="BW50" s="167"/>
      <c r="BX50" s="165"/>
      <c r="BY50" s="168"/>
    </row>
    <row r="51" spans="3:77" ht="13.5" customHeight="1" x14ac:dyDescent="0.25">
      <c r="C51" s="167"/>
      <c r="D51" s="165"/>
      <c r="E51" s="165"/>
      <c r="F51" s="167"/>
      <c r="G51" s="165"/>
      <c r="H51" s="168"/>
      <c r="I51" s="165"/>
      <c r="J51" s="165"/>
      <c r="K51" s="165"/>
      <c r="L51" s="167"/>
      <c r="M51" s="165"/>
      <c r="N51" s="168"/>
      <c r="O51" s="167"/>
      <c r="P51" s="165"/>
      <c r="Q51" s="168"/>
      <c r="R51" s="167"/>
      <c r="S51" s="165"/>
      <c r="T51" s="168"/>
      <c r="U51" s="167"/>
      <c r="V51" s="165"/>
      <c r="W51" s="168"/>
      <c r="X51" s="167"/>
      <c r="Y51" s="165"/>
      <c r="Z51" s="168"/>
      <c r="AA51" s="167"/>
      <c r="AB51" s="165"/>
      <c r="AC51" s="168"/>
      <c r="AD51" s="167"/>
      <c r="AE51" s="165"/>
      <c r="AF51" s="168"/>
      <c r="AG51" s="167"/>
      <c r="AH51" s="165"/>
      <c r="AI51" s="168"/>
      <c r="AJ51" s="167"/>
      <c r="AK51" s="165"/>
      <c r="AL51" s="168"/>
      <c r="AM51" s="167"/>
      <c r="AN51" s="165"/>
      <c r="AO51" s="168"/>
      <c r="AP51" s="167"/>
      <c r="AQ51" s="165"/>
      <c r="AR51" s="168"/>
      <c r="AS51" s="167"/>
      <c r="AT51" s="165"/>
      <c r="AU51" s="168"/>
      <c r="AV51" s="167"/>
      <c r="AW51" s="165"/>
      <c r="AX51" s="168"/>
      <c r="AY51" s="167"/>
      <c r="AZ51" s="165"/>
      <c r="BA51" s="168"/>
      <c r="BB51" s="167"/>
      <c r="BC51" s="165"/>
      <c r="BD51" s="168"/>
      <c r="BE51" s="167"/>
      <c r="BF51" s="165"/>
      <c r="BG51" s="168"/>
      <c r="BH51" s="167"/>
      <c r="BI51" s="165"/>
      <c r="BJ51" s="168"/>
      <c r="BK51" s="167"/>
      <c r="BL51" s="165"/>
      <c r="BM51" s="168"/>
      <c r="BN51" s="167"/>
      <c r="BO51" s="165"/>
      <c r="BP51" s="168"/>
      <c r="BQ51" s="167"/>
      <c r="BR51" s="165"/>
      <c r="BS51" s="168"/>
      <c r="BT51" s="167"/>
      <c r="BU51" s="165"/>
      <c r="BV51" s="168"/>
      <c r="BW51" s="167"/>
      <c r="BX51" s="165"/>
      <c r="BY51" s="168"/>
    </row>
    <row r="52" spans="3:77" ht="13.5" customHeight="1" x14ac:dyDescent="0.25">
      <c r="C52" s="167"/>
      <c r="D52" s="165"/>
      <c r="E52" s="165"/>
      <c r="F52" s="167"/>
      <c r="G52" s="165"/>
      <c r="H52" s="168"/>
      <c r="I52" s="165"/>
      <c r="J52" s="165"/>
      <c r="K52" s="165"/>
      <c r="L52" s="167"/>
      <c r="M52" s="165"/>
      <c r="N52" s="168"/>
      <c r="O52" s="167"/>
      <c r="P52" s="165"/>
      <c r="Q52" s="168"/>
      <c r="R52" s="167"/>
      <c r="S52" s="165"/>
      <c r="T52" s="168"/>
      <c r="U52" s="167"/>
      <c r="V52" s="165"/>
      <c r="W52" s="168"/>
      <c r="X52" s="167"/>
      <c r="Y52" s="165"/>
      <c r="Z52" s="168"/>
      <c r="AA52" s="167"/>
      <c r="AB52" s="165"/>
      <c r="AC52" s="168"/>
      <c r="AD52" s="167"/>
      <c r="AE52" s="165"/>
      <c r="AF52" s="168"/>
      <c r="AG52" s="167"/>
      <c r="AH52" s="165"/>
      <c r="AI52" s="168"/>
      <c r="AJ52" s="167"/>
      <c r="AK52" s="165"/>
      <c r="AL52" s="168"/>
      <c r="AM52" s="167"/>
      <c r="AN52" s="165"/>
      <c r="AO52" s="168"/>
      <c r="AP52" s="167"/>
      <c r="AQ52" s="165"/>
      <c r="AR52" s="168"/>
      <c r="AS52" s="167"/>
      <c r="AT52" s="165"/>
      <c r="AU52" s="168"/>
      <c r="AV52" s="167"/>
      <c r="AW52" s="165"/>
      <c r="AX52" s="168"/>
      <c r="AY52" s="167"/>
      <c r="AZ52" s="165"/>
      <c r="BA52" s="168"/>
      <c r="BB52" s="167"/>
      <c r="BC52" s="165"/>
      <c r="BD52" s="168"/>
      <c r="BE52" s="167"/>
      <c r="BF52" s="165"/>
      <c r="BG52" s="168"/>
      <c r="BH52" s="167"/>
      <c r="BI52" s="165"/>
      <c r="BJ52" s="168"/>
      <c r="BK52" s="167"/>
      <c r="BL52" s="165"/>
      <c r="BM52" s="168"/>
      <c r="BN52" s="167"/>
      <c r="BO52" s="165"/>
      <c r="BP52" s="168"/>
      <c r="BQ52" s="167"/>
      <c r="BR52" s="165"/>
      <c r="BS52" s="168"/>
      <c r="BT52" s="167"/>
      <c r="BU52" s="165"/>
      <c r="BV52" s="168"/>
      <c r="BW52" s="167"/>
      <c r="BX52" s="165"/>
      <c r="BY52" s="168"/>
    </row>
    <row r="53" spans="3:77" ht="13.5" customHeight="1" x14ac:dyDescent="0.25">
      <c r="C53" s="167"/>
      <c r="D53" s="165"/>
      <c r="E53" s="165"/>
      <c r="F53" s="167"/>
      <c r="G53" s="165"/>
      <c r="H53" s="168"/>
      <c r="I53" s="165"/>
      <c r="J53" s="165"/>
      <c r="K53" s="165"/>
      <c r="L53" s="167"/>
      <c r="M53" s="165"/>
      <c r="N53" s="168"/>
      <c r="O53" s="167"/>
      <c r="P53" s="165"/>
      <c r="Q53" s="168"/>
      <c r="R53" s="167"/>
      <c r="S53" s="165"/>
      <c r="T53" s="168"/>
      <c r="U53" s="167"/>
      <c r="V53" s="165"/>
      <c r="W53" s="168"/>
      <c r="X53" s="167"/>
      <c r="Y53" s="165"/>
      <c r="Z53" s="168"/>
      <c r="AA53" s="167"/>
      <c r="AB53" s="165"/>
      <c r="AC53" s="168"/>
      <c r="AD53" s="167"/>
      <c r="AE53" s="165"/>
      <c r="AF53" s="168"/>
      <c r="AG53" s="167"/>
      <c r="AH53" s="165"/>
      <c r="AI53" s="168"/>
      <c r="AJ53" s="167"/>
      <c r="AK53" s="165"/>
      <c r="AL53" s="168"/>
      <c r="AM53" s="167"/>
      <c r="AN53" s="165"/>
      <c r="AO53" s="168"/>
      <c r="AP53" s="167"/>
      <c r="AQ53" s="165"/>
      <c r="AR53" s="168"/>
      <c r="AS53" s="167"/>
      <c r="AT53" s="165"/>
      <c r="AU53" s="168"/>
      <c r="AV53" s="167"/>
      <c r="AW53" s="165"/>
      <c r="AX53" s="168"/>
      <c r="AY53" s="167"/>
      <c r="AZ53" s="165"/>
      <c r="BA53" s="168"/>
      <c r="BB53" s="167"/>
      <c r="BC53" s="165"/>
      <c r="BD53" s="168"/>
      <c r="BE53" s="167"/>
      <c r="BF53" s="165"/>
      <c r="BG53" s="168"/>
      <c r="BH53" s="167"/>
      <c r="BI53" s="165"/>
      <c r="BJ53" s="168"/>
      <c r="BK53" s="167"/>
      <c r="BL53" s="165"/>
      <c r="BM53" s="168"/>
      <c r="BN53" s="167"/>
      <c r="BO53" s="165"/>
      <c r="BP53" s="168"/>
      <c r="BQ53" s="167"/>
      <c r="BR53" s="165"/>
      <c r="BS53" s="168"/>
      <c r="BT53" s="167"/>
      <c r="BU53" s="165"/>
      <c r="BV53" s="168"/>
      <c r="BW53" s="167"/>
      <c r="BX53" s="165"/>
      <c r="BY53" s="168"/>
    </row>
    <row r="54" spans="3:77" ht="13.5" customHeight="1" x14ac:dyDescent="0.25">
      <c r="C54" s="167"/>
      <c r="D54" s="165"/>
      <c r="E54" s="165"/>
      <c r="F54" s="167"/>
      <c r="G54" s="165"/>
      <c r="H54" s="168"/>
      <c r="I54" s="165"/>
      <c r="J54" s="165"/>
      <c r="K54" s="165"/>
      <c r="L54" s="167"/>
      <c r="M54" s="165"/>
      <c r="N54" s="168"/>
      <c r="O54" s="167"/>
      <c r="P54" s="165"/>
      <c r="Q54" s="168"/>
      <c r="R54" s="167"/>
      <c r="S54" s="165"/>
      <c r="T54" s="168"/>
      <c r="U54" s="167"/>
      <c r="V54" s="165"/>
      <c r="W54" s="168"/>
      <c r="X54" s="167"/>
      <c r="Y54" s="165"/>
      <c r="Z54" s="168"/>
      <c r="AA54" s="167"/>
      <c r="AB54" s="165"/>
      <c r="AC54" s="168"/>
      <c r="AD54" s="167"/>
      <c r="AE54" s="165"/>
      <c r="AF54" s="168"/>
      <c r="AG54" s="167"/>
      <c r="AH54" s="165"/>
      <c r="AI54" s="168"/>
      <c r="AJ54" s="167"/>
      <c r="AK54" s="165"/>
      <c r="AL54" s="168"/>
      <c r="AM54" s="167"/>
      <c r="AN54" s="165"/>
      <c r="AO54" s="168"/>
      <c r="AP54" s="167"/>
      <c r="AQ54" s="165"/>
      <c r="AR54" s="168"/>
      <c r="AS54" s="167"/>
      <c r="AT54" s="165"/>
      <c r="AU54" s="168"/>
      <c r="AV54" s="167"/>
      <c r="AW54" s="165"/>
      <c r="AX54" s="168"/>
      <c r="AY54" s="167"/>
      <c r="AZ54" s="165"/>
      <c r="BA54" s="168"/>
      <c r="BB54" s="167"/>
      <c r="BC54" s="165"/>
      <c r="BD54" s="168"/>
      <c r="BE54" s="167"/>
      <c r="BF54" s="165"/>
      <c r="BG54" s="168"/>
      <c r="BH54" s="167"/>
      <c r="BI54" s="165"/>
      <c r="BJ54" s="168"/>
      <c r="BK54" s="167"/>
      <c r="BL54" s="165"/>
      <c r="BM54" s="168"/>
      <c r="BN54" s="167"/>
      <c r="BO54" s="165"/>
      <c r="BP54" s="168"/>
      <c r="BQ54" s="167"/>
      <c r="BR54" s="165"/>
      <c r="BS54" s="168"/>
      <c r="BT54" s="167"/>
      <c r="BU54" s="165"/>
      <c r="BV54" s="168"/>
      <c r="BW54" s="167"/>
      <c r="BX54" s="165"/>
      <c r="BY54" s="168"/>
    </row>
    <row r="55" spans="3:77" ht="13.5" customHeight="1" x14ac:dyDescent="0.25">
      <c r="C55" s="167"/>
      <c r="D55" s="165"/>
      <c r="E55" s="165"/>
      <c r="F55" s="167"/>
      <c r="G55" s="165"/>
      <c r="H55" s="168"/>
      <c r="I55" s="165"/>
      <c r="J55" s="165"/>
      <c r="K55" s="165"/>
      <c r="L55" s="167"/>
      <c r="M55" s="165"/>
      <c r="N55" s="168"/>
      <c r="O55" s="167"/>
      <c r="P55" s="165"/>
      <c r="Q55" s="168"/>
      <c r="R55" s="167"/>
      <c r="S55" s="165"/>
      <c r="T55" s="168"/>
      <c r="U55" s="167"/>
      <c r="V55" s="165"/>
      <c r="W55" s="168"/>
      <c r="X55" s="167"/>
      <c r="Y55" s="165"/>
      <c r="Z55" s="168"/>
      <c r="AA55" s="167"/>
      <c r="AB55" s="165"/>
      <c r="AC55" s="168"/>
      <c r="AD55" s="167"/>
      <c r="AE55" s="165"/>
      <c r="AF55" s="168"/>
      <c r="AG55" s="167"/>
      <c r="AH55" s="165"/>
      <c r="AI55" s="168"/>
      <c r="AJ55" s="167"/>
      <c r="AK55" s="165"/>
      <c r="AL55" s="168"/>
      <c r="AM55" s="167"/>
      <c r="AN55" s="165"/>
      <c r="AO55" s="168"/>
      <c r="AP55" s="167"/>
      <c r="AQ55" s="165"/>
      <c r="AR55" s="168"/>
      <c r="AS55" s="167"/>
      <c r="AT55" s="165"/>
      <c r="AU55" s="168"/>
      <c r="AV55" s="167"/>
      <c r="AW55" s="165"/>
      <c r="AX55" s="168"/>
      <c r="AY55" s="167"/>
      <c r="AZ55" s="165"/>
      <c r="BA55" s="168"/>
      <c r="BB55" s="167"/>
      <c r="BC55" s="165"/>
      <c r="BD55" s="168"/>
      <c r="BE55" s="167"/>
      <c r="BF55" s="165"/>
      <c r="BG55" s="168"/>
      <c r="BH55" s="167"/>
      <c r="BI55" s="165"/>
      <c r="BJ55" s="168"/>
      <c r="BK55" s="167"/>
      <c r="BL55" s="165"/>
      <c r="BM55" s="168"/>
      <c r="BN55" s="167"/>
      <c r="BO55" s="165"/>
      <c r="BP55" s="168"/>
      <c r="BQ55" s="167"/>
      <c r="BR55" s="165"/>
      <c r="BS55" s="168"/>
      <c r="BT55" s="167"/>
      <c r="BU55" s="165"/>
      <c r="BV55" s="168"/>
      <c r="BW55" s="167"/>
      <c r="BX55" s="165"/>
      <c r="BY55" s="168"/>
    </row>
    <row r="56" spans="3:77" ht="13.5" customHeight="1" x14ac:dyDescent="0.25">
      <c r="C56" s="167"/>
      <c r="D56" s="165"/>
      <c r="E56" s="165"/>
      <c r="F56" s="167"/>
      <c r="G56" s="165"/>
      <c r="H56" s="168"/>
      <c r="I56" s="165"/>
      <c r="J56" s="165"/>
      <c r="K56" s="165"/>
      <c r="L56" s="167"/>
      <c r="M56" s="165"/>
      <c r="N56" s="168"/>
      <c r="O56" s="167"/>
      <c r="P56" s="165"/>
      <c r="Q56" s="168"/>
      <c r="R56" s="167"/>
      <c r="S56" s="165"/>
      <c r="T56" s="168"/>
      <c r="U56" s="167"/>
      <c r="V56" s="165"/>
      <c r="W56" s="168"/>
      <c r="X56" s="167"/>
      <c r="Y56" s="165"/>
      <c r="Z56" s="168"/>
      <c r="AA56" s="167"/>
      <c r="AB56" s="165"/>
      <c r="AC56" s="168"/>
      <c r="AD56" s="167"/>
      <c r="AE56" s="165"/>
      <c r="AF56" s="168"/>
      <c r="AG56" s="167"/>
      <c r="AH56" s="165"/>
      <c r="AI56" s="168"/>
      <c r="AJ56" s="167"/>
      <c r="AK56" s="165"/>
      <c r="AL56" s="168"/>
      <c r="AM56" s="167"/>
      <c r="AN56" s="165"/>
      <c r="AO56" s="168"/>
      <c r="AP56" s="167"/>
      <c r="AQ56" s="165"/>
      <c r="AR56" s="168"/>
      <c r="AS56" s="167"/>
      <c r="AT56" s="165"/>
      <c r="AU56" s="168"/>
      <c r="AV56" s="167"/>
      <c r="AW56" s="165"/>
      <c r="AX56" s="168"/>
      <c r="AY56" s="167"/>
      <c r="AZ56" s="165"/>
      <c r="BA56" s="168"/>
      <c r="BB56" s="167"/>
      <c r="BC56" s="165"/>
      <c r="BD56" s="168"/>
      <c r="BE56" s="167"/>
      <c r="BF56" s="165"/>
      <c r="BG56" s="168"/>
      <c r="BH56" s="167"/>
      <c r="BI56" s="165"/>
      <c r="BJ56" s="168"/>
      <c r="BK56" s="167"/>
      <c r="BL56" s="165"/>
      <c r="BM56" s="168"/>
      <c r="BN56" s="167"/>
      <c r="BO56" s="165"/>
      <c r="BP56" s="168"/>
      <c r="BQ56" s="167"/>
      <c r="BR56" s="165"/>
      <c r="BS56" s="168"/>
      <c r="BT56" s="167"/>
      <c r="BU56" s="165"/>
      <c r="BV56" s="168"/>
      <c r="BW56" s="167"/>
      <c r="BX56" s="165"/>
      <c r="BY56" s="168"/>
    </row>
    <row r="57" spans="3:77" ht="13.5" customHeight="1" x14ac:dyDescent="0.25">
      <c r="C57" s="167"/>
      <c r="D57" s="165"/>
      <c r="E57" s="165"/>
      <c r="F57" s="167"/>
      <c r="G57" s="165"/>
      <c r="H57" s="168"/>
      <c r="I57" s="165"/>
      <c r="J57" s="165"/>
      <c r="K57" s="165"/>
      <c r="L57" s="167"/>
      <c r="M57" s="165"/>
      <c r="N57" s="168"/>
      <c r="O57" s="167"/>
      <c r="P57" s="165"/>
      <c r="Q57" s="168"/>
      <c r="R57" s="167"/>
      <c r="S57" s="165"/>
      <c r="T57" s="168"/>
      <c r="U57" s="167"/>
      <c r="V57" s="165"/>
      <c r="W57" s="168"/>
      <c r="X57" s="167"/>
      <c r="Y57" s="165"/>
      <c r="Z57" s="168"/>
      <c r="AA57" s="167"/>
      <c r="AB57" s="165"/>
      <c r="AC57" s="168"/>
      <c r="AD57" s="167"/>
      <c r="AE57" s="165"/>
      <c r="AF57" s="168"/>
      <c r="AG57" s="167"/>
      <c r="AH57" s="165"/>
      <c r="AI57" s="168"/>
      <c r="AJ57" s="167"/>
      <c r="AK57" s="165"/>
      <c r="AL57" s="168"/>
      <c r="AM57" s="167"/>
      <c r="AN57" s="165"/>
      <c r="AO57" s="168"/>
      <c r="AP57" s="167"/>
      <c r="AQ57" s="165"/>
      <c r="AR57" s="168"/>
      <c r="AS57" s="167"/>
      <c r="AT57" s="165"/>
      <c r="AU57" s="168"/>
      <c r="AV57" s="167"/>
      <c r="AW57" s="165"/>
      <c r="AX57" s="168"/>
      <c r="AY57" s="167"/>
      <c r="AZ57" s="165"/>
      <c r="BA57" s="168"/>
      <c r="BB57" s="167"/>
      <c r="BC57" s="165"/>
      <c r="BD57" s="168"/>
      <c r="BE57" s="167"/>
      <c r="BF57" s="165"/>
      <c r="BG57" s="168"/>
      <c r="BH57" s="167"/>
      <c r="BI57" s="165"/>
      <c r="BJ57" s="168"/>
      <c r="BK57" s="167"/>
      <c r="BL57" s="165"/>
      <c r="BM57" s="168"/>
      <c r="BN57" s="167"/>
      <c r="BO57" s="165"/>
      <c r="BP57" s="168"/>
      <c r="BQ57" s="167"/>
      <c r="BR57" s="165"/>
      <c r="BS57" s="168"/>
      <c r="BT57" s="167"/>
      <c r="BU57" s="165"/>
      <c r="BV57" s="168"/>
      <c r="BW57" s="167"/>
      <c r="BX57" s="165"/>
      <c r="BY57" s="168"/>
    </row>
    <row r="58" spans="3:77" ht="13.5" customHeight="1" x14ac:dyDescent="0.25">
      <c r="C58" s="167"/>
      <c r="D58" s="165"/>
      <c r="E58" s="165"/>
      <c r="F58" s="167"/>
      <c r="G58" s="165"/>
      <c r="H58" s="168"/>
      <c r="I58" s="165"/>
      <c r="J58" s="165"/>
      <c r="K58" s="165"/>
      <c r="L58" s="167"/>
      <c r="M58" s="165"/>
      <c r="N58" s="168"/>
      <c r="O58" s="167"/>
      <c r="P58" s="165"/>
      <c r="Q58" s="168"/>
      <c r="R58" s="167"/>
      <c r="S58" s="165"/>
      <c r="T58" s="168"/>
      <c r="U58" s="167"/>
      <c r="V58" s="165"/>
      <c r="W58" s="168"/>
      <c r="X58" s="167"/>
      <c r="Y58" s="165"/>
      <c r="Z58" s="168"/>
      <c r="AA58" s="167"/>
      <c r="AB58" s="165"/>
      <c r="AC58" s="168"/>
      <c r="AD58" s="167"/>
      <c r="AE58" s="165"/>
      <c r="AF58" s="168"/>
      <c r="AG58" s="167"/>
      <c r="AH58" s="165"/>
      <c r="AI58" s="168"/>
      <c r="AJ58" s="167"/>
      <c r="AK58" s="165"/>
      <c r="AL58" s="168"/>
      <c r="AM58" s="167"/>
      <c r="AN58" s="165"/>
      <c r="AO58" s="168"/>
      <c r="AP58" s="167"/>
      <c r="AQ58" s="165"/>
      <c r="AR58" s="168"/>
      <c r="AS58" s="167"/>
      <c r="AT58" s="165"/>
      <c r="AU58" s="168"/>
      <c r="AV58" s="167"/>
      <c r="AW58" s="165"/>
      <c r="AX58" s="168"/>
      <c r="AY58" s="167"/>
      <c r="AZ58" s="165"/>
      <c r="BA58" s="168"/>
      <c r="BB58" s="167"/>
      <c r="BC58" s="165"/>
      <c r="BD58" s="168"/>
      <c r="BE58" s="167"/>
      <c r="BF58" s="165"/>
      <c r="BG58" s="168"/>
      <c r="BH58" s="167"/>
      <c r="BI58" s="165"/>
      <c r="BJ58" s="168"/>
      <c r="BK58" s="167"/>
      <c r="BL58" s="165"/>
      <c r="BM58" s="168"/>
      <c r="BN58" s="167"/>
      <c r="BO58" s="165"/>
      <c r="BP58" s="168"/>
      <c r="BQ58" s="167"/>
      <c r="BR58" s="165"/>
      <c r="BS58" s="168"/>
      <c r="BT58" s="167"/>
      <c r="BU58" s="165"/>
      <c r="BV58" s="168"/>
      <c r="BW58" s="167"/>
      <c r="BX58" s="165"/>
      <c r="BY58" s="168"/>
    </row>
    <row r="59" spans="3:77" ht="13.5" customHeight="1" x14ac:dyDescent="0.25">
      <c r="C59" s="167"/>
      <c r="D59" s="165"/>
      <c r="E59" s="165"/>
      <c r="F59" s="167"/>
      <c r="G59" s="165"/>
      <c r="H59" s="168"/>
      <c r="I59" s="165"/>
      <c r="J59" s="165"/>
      <c r="K59" s="165"/>
      <c r="L59" s="167"/>
      <c r="M59" s="165"/>
      <c r="N59" s="168"/>
      <c r="O59" s="167"/>
      <c r="P59" s="165"/>
      <c r="Q59" s="168"/>
      <c r="R59" s="167"/>
      <c r="S59" s="165"/>
      <c r="T59" s="168"/>
      <c r="U59" s="167"/>
      <c r="V59" s="165"/>
      <c r="W59" s="168"/>
      <c r="X59" s="167"/>
      <c r="Y59" s="165"/>
      <c r="Z59" s="168"/>
      <c r="AA59" s="167"/>
      <c r="AB59" s="165"/>
      <c r="AC59" s="168"/>
      <c r="AD59" s="167"/>
      <c r="AE59" s="165"/>
      <c r="AF59" s="168"/>
      <c r="AG59" s="167"/>
      <c r="AH59" s="165"/>
      <c r="AI59" s="168"/>
      <c r="AJ59" s="167"/>
      <c r="AK59" s="165"/>
      <c r="AL59" s="168"/>
      <c r="AM59" s="167"/>
      <c r="AN59" s="165"/>
      <c r="AO59" s="168"/>
      <c r="AP59" s="167"/>
      <c r="AQ59" s="165"/>
      <c r="AR59" s="168"/>
      <c r="AS59" s="167"/>
      <c r="AT59" s="165"/>
      <c r="AU59" s="168"/>
      <c r="AV59" s="167"/>
      <c r="AW59" s="165"/>
      <c r="AX59" s="168"/>
      <c r="AY59" s="167"/>
      <c r="AZ59" s="165"/>
      <c r="BA59" s="168"/>
      <c r="BB59" s="167"/>
      <c r="BC59" s="165"/>
      <c r="BD59" s="168"/>
      <c r="BE59" s="167"/>
      <c r="BF59" s="165"/>
      <c r="BG59" s="168"/>
      <c r="BH59" s="167"/>
      <c r="BI59" s="165"/>
      <c r="BJ59" s="168"/>
      <c r="BK59" s="167"/>
      <c r="BL59" s="165"/>
      <c r="BM59" s="168"/>
      <c r="BN59" s="167"/>
      <c r="BO59" s="165"/>
      <c r="BP59" s="168"/>
      <c r="BQ59" s="167"/>
      <c r="BR59" s="165"/>
      <c r="BS59" s="168"/>
      <c r="BT59" s="167"/>
      <c r="BU59" s="165"/>
      <c r="BV59" s="168"/>
      <c r="BW59" s="167"/>
      <c r="BX59" s="165"/>
      <c r="BY59" s="168"/>
    </row>
    <row r="60" spans="3:77" ht="13.5" customHeight="1" x14ac:dyDescent="0.25">
      <c r="C60" s="167"/>
      <c r="D60" s="165"/>
      <c r="E60" s="165"/>
      <c r="F60" s="167"/>
      <c r="G60" s="165"/>
      <c r="H60" s="168"/>
      <c r="I60" s="165"/>
      <c r="J60" s="165"/>
      <c r="K60" s="165"/>
      <c r="L60" s="167"/>
      <c r="M60" s="165"/>
      <c r="N60" s="168"/>
      <c r="O60" s="167"/>
      <c r="P60" s="165"/>
      <c r="Q60" s="168"/>
      <c r="R60" s="167"/>
      <c r="S60" s="165"/>
      <c r="T60" s="168"/>
      <c r="U60" s="167"/>
      <c r="V60" s="165"/>
      <c r="W60" s="168"/>
      <c r="X60" s="167"/>
      <c r="Y60" s="165"/>
      <c r="Z60" s="168"/>
      <c r="AA60" s="167"/>
      <c r="AB60" s="165"/>
      <c r="AC60" s="168"/>
      <c r="AD60" s="167"/>
      <c r="AE60" s="165"/>
      <c r="AF60" s="168"/>
      <c r="AG60" s="167"/>
      <c r="AH60" s="165"/>
      <c r="AI60" s="168"/>
      <c r="AJ60" s="167"/>
      <c r="AK60" s="165"/>
      <c r="AL60" s="168"/>
      <c r="AM60" s="167"/>
      <c r="AN60" s="165"/>
      <c r="AO60" s="168"/>
      <c r="AP60" s="167"/>
      <c r="AQ60" s="165"/>
      <c r="AR60" s="168"/>
      <c r="AS60" s="167"/>
      <c r="AT60" s="165"/>
      <c r="AU60" s="168"/>
      <c r="AV60" s="167"/>
      <c r="AW60" s="165"/>
      <c r="AX60" s="168"/>
      <c r="AY60" s="167"/>
      <c r="AZ60" s="165"/>
      <c r="BA60" s="168"/>
      <c r="BB60" s="167"/>
      <c r="BC60" s="165"/>
      <c r="BD60" s="168"/>
      <c r="BE60" s="167"/>
      <c r="BF60" s="165"/>
      <c r="BG60" s="168"/>
      <c r="BH60" s="167"/>
      <c r="BI60" s="165"/>
      <c r="BJ60" s="168"/>
      <c r="BK60" s="167"/>
      <c r="BL60" s="165"/>
      <c r="BM60" s="168"/>
      <c r="BN60" s="167"/>
      <c r="BO60" s="165"/>
      <c r="BP60" s="168"/>
      <c r="BQ60" s="167"/>
      <c r="BR60" s="165"/>
      <c r="BS60" s="168"/>
      <c r="BT60" s="167"/>
      <c r="BU60" s="165"/>
      <c r="BV60" s="168"/>
      <c r="BW60" s="167"/>
      <c r="BX60" s="165"/>
      <c r="BY60" s="168"/>
    </row>
    <row r="61" spans="3:77" ht="13.5" customHeight="1" x14ac:dyDescent="0.25">
      <c r="C61" s="167"/>
      <c r="D61" s="165"/>
      <c r="E61" s="165"/>
      <c r="F61" s="167"/>
      <c r="G61" s="165"/>
      <c r="H61" s="168"/>
      <c r="I61" s="165"/>
      <c r="J61" s="165"/>
      <c r="K61" s="165"/>
      <c r="L61" s="167"/>
      <c r="M61" s="165"/>
      <c r="N61" s="168"/>
      <c r="O61" s="167"/>
      <c r="P61" s="165"/>
      <c r="Q61" s="168"/>
      <c r="R61" s="167"/>
      <c r="S61" s="165"/>
      <c r="T61" s="168"/>
      <c r="U61" s="167"/>
      <c r="V61" s="165"/>
      <c r="W61" s="168"/>
      <c r="X61" s="167"/>
      <c r="Y61" s="165"/>
      <c r="Z61" s="168"/>
      <c r="AA61" s="167"/>
      <c r="AB61" s="165"/>
      <c r="AC61" s="168"/>
      <c r="AD61" s="167"/>
      <c r="AE61" s="165"/>
      <c r="AF61" s="168"/>
      <c r="AG61" s="167"/>
      <c r="AH61" s="165"/>
      <c r="AI61" s="168"/>
      <c r="AJ61" s="167"/>
      <c r="AK61" s="165"/>
      <c r="AL61" s="168"/>
      <c r="AM61" s="167"/>
      <c r="AN61" s="165"/>
      <c r="AO61" s="168"/>
      <c r="AP61" s="167"/>
      <c r="AQ61" s="165"/>
      <c r="AR61" s="168"/>
      <c r="AS61" s="167"/>
      <c r="AT61" s="165"/>
      <c r="AU61" s="168"/>
      <c r="AV61" s="167"/>
      <c r="AW61" s="165"/>
      <c r="AX61" s="168"/>
      <c r="AY61" s="167"/>
      <c r="AZ61" s="165"/>
      <c r="BA61" s="168"/>
      <c r="BB61" s="167"/>
      <c r="BC61" s="165"/>
      <c r="BD61" s="168"/>
      <c r="BE61" s="167"/>
      <c r="BF61" s="165"/>
      <c r="BG61" s="168"/>
      <c r="BH61" s="167"/>
      <c r="BI61" s="165"/>
      <c r="BJ61" s="168"/>
      <c r="BK61" s="167"/>
      <c r="BL61" s="165"/>
      <c r="BM61" s="168"/>
      <c r="BN61" s="167"/>
      <c r="BO61" s="165"/>
      <c r="BP61" s="168"/>
      <c r="BQ61" s="167"/>
      <c r="BR61" s="165"/>
      <c r="BS61" s="168"/>
      <c r="BT61" s="167"/>
      <c r="BU61" s="165"/>
      <c r="BV61" s="168"/>
      <c r="BW61" s="167"/>
      <c r="BX61" s="165"/>
      <c r="BY61" s="168"/>
    </row>
    <row r="62" spans="3:77" ht="13.5" customHeight="1" x14ac:dyDescent="0.25">
      <c r="C62" s="167"/>
      <c r="D62" s="165"/>
      <c r="E62" s="165"/>
      <c r="F62" s="167"/>
      <c r="G62" s="165"/>
      <c r="H62" s="168"/>
      <c r="I62" s="165"/>
      <c r="J62" s="165"/>
      <c r="K62" s="165"/>
      <c r="L62" s="167"/>
      <c r="M62" s="165"/>
      <c r="N62" s="168"/>
      <c r="O62" s="167"/>
      <c r="P62" s="165"/>
      <c r="Q62" s="168"/>
      <c r="R62" s="167"/>
      <c r="S62" s="165"/>
      <c r="T62" s="168"/>
      <c r="U62" s="167"/>
      <c r="V62" s="165"/>
      <c r="W62" s="168"/>
      <c r="X62" s="167"/>
      <c r="Y62" s="165"/>
      <c r="Z62" s="168"/>
      <c r="AA62" s="167"/>
      <c r="AB62" s="165"/>
      <c r="AC62" s="168"/>
      <c r="AD62" s="167"/>
      <c r="AE62" s="165"/>
      <c r="AF62" s="168"/>
      <c r="AG62" s="167"/>
      <c r="AH62" s="165"/>
      <c r="AI62" s="168"/>
      <c r="AJ62" s="167"/>
      <c r="AK62" s="165"/>
      <c r="AL62" s="168"/>
      <c r="AM62" s="167"/>
      <c r="AN62" s="165"/>
      <c r="AO62" s="168"/>
      <c r="AP62" s="167"/>
      <c r="AQ62" s="165"/>
      <c r="AR62" s="168"/>
      <c r="AS62" s="167"/>
      <c r="AT62" s="165"/>
      <c r="AU62" s="168"/>
      <c r="AV62" s="167"/>
      <c r="AW62" s="165"/>
      <c r="AX62" s="168"/>
      <c r="AY62" s="167"/>
      <c r="AZ62" s="165"/>
      <c r="BA62" s="168"/>
      <c r="BB62" s="167"/>
      <c r="BC62" s="165"/>
      <c r="BD62" s="168"/>
      <c r="BE62" s="167"/>
      <c r="BF62" s="165"/>
      <c r="BG62" s="168"/>
      <c r="BH62" s="167"/>
      <c r="BI62" s="165"/>
      <c r="BJ62" s="168"/>
      <c r="BK62" s="167"/>
      <c r="BL62" s="165"/>
      <c r="BM62" s="168"/>
      <c r="BN62" s="167"/>
      <c r="BO62" s="165"/>
      <c r="BP62" s="168"/>
      <c r="BQ62" s="167"/>
      <c r="BR62" s="165"/>
      <c r="BS62" s="168"/>
      <c r="BT62" s="167"/>
      <c r="BU62" s="165"/>
      <c r="BV62" s="168"/>
      <c r="BW62" s="167"/>
      <c r="BX62" s="165"/>
      <c r="BY62" s="168"/>
    </row>
    <row r="63" spans="3:77" ht="13.5" customHeight="1" x14ac:dyDescent="0.25">
      <c r="C63" s="167"/>
      <c r="D63" s="165"/>
      <c r="E63" s="165"/>
      <c r="F63" s="167"/>
      <c r="G63" s="165"/>
      <c r="H63" s="168"/>
      <c r="I63" s="165"/>
      <c r="J63" s="165"/>
      <c r="K63" s="165"/>
      <c r="L63" s="167"/>
      <c r="M63" s="165"/>
      <c r="N63" s="168"/>
      <c r="O63" s="167"/>
      <c r="P63" s="165"/>
      <c r="Q63" s="168"/>
      <c r="R63" s="167"/>
      <c r="S63" s="165"/>
      <c r="T63" s="168"/>
      <c r="U63" s="167"/>
      <c r="V63" s="165"/>
      <c r="W63" s="168"/>
      <c r="X63" s="167"/>
      <c r="Y63" s="165"/>
      <c r="Z63" s="168"/>
      <c r="AA63" s="167"/>
      <c r="AB63" s="165"/>
      <c r="AC63" s="168"/>
      <c r="AD63" s="167"/>
      <c r="AE63" s="165"/>
      <c r="AF63" s="168"/>
      <c r="AG63" s="167"/>
      <c r="AH63" s="165"/>
      <c r="AI63" s="168"/>
      <c r="AJ63" s="167"/>
      <c r="AK63" s="165"/>
      <c r="AL63" s="168"/>
      <c r="AM63" s="167"/>
      <c r="AN63" s="165"/>
      <c r="AO63" s="168"/>
      <c r="AP63" s="167"/>
      <c r="AQ63" s="165"/>
      <c r="AR63" s="168"/>
      <c r="AS63" s="167"/>
      <c r="AT63" s="165"/>
      <c r="AU63" s="168"/>
      <c r="AV63" s="167"/>
      <c r="AW63" s="165"/>
      <c r="AX63" s="168"/>
      <c r="AY63" s="167"/>
      <c r="AZ63" s="165"/>
      <c r="BA63" s="168"/>
      <c r="BB63" s="167"/>
      <c r="BC63" s="165"/>
      <c r="BD63" s="168"/>
      <c r="BE63" s="167"/>
      <c r="BF63" s="165"/>
      <c r="BG63" s="168"/>
      <c r="BH63" s="167"/>
      <c r="BI63" s="165"/>
      <c r="BJ63" s="168"/>
      <c r="BK63" s="167"/>
      <c r="BL63" s="165"/>
      <c r="BM63" s="168"/>
      <c r="BN63" s="167"/>
      <c r="BO63" s="165"/>
      <c r="BP63" s="168"/>
      <c r="BQ63" s="167"/>
      <c r="BR63" s="165"/>
      <c r="BS63" s="168"/>
      <c r="BT63" s="167"/>
      <c r="BU63" s="165"/>
      <c r="BV63" s="168"/>
      <c r="BW63" s="167"/>
      <c r="BX63" s="165"/>
      <c r="BY63" s="168"/>
    </row>
    <row r="64" spans="3:77" ht="13.5" customHeight="1" x14ac:dyDescent="0.25">
      <c r="C64" s="167"/>
      <c r="D64" s="165"/>
      <c r="E64" s="165"/>
      <c r="F64" s="167"/>
      <c r="G64" s="165"/>
      <c r="H64" s="168"/>
      <c r="I64" s="165"/>
      <c r="J64" s="165"/>
      <c r="K64" s="165"/>
      <c r="L64" s="167"/>
      <c r="M64" s="165"/>
      <c r="N64" s="168"/>
      <c r="O64" s="167"/>
      <c r="P64" s="165"/>
      <c r="Q64" s="168"/>
      <c r="R64" s="167"/>
      <c r="S64" s="165"/>
      <c r="T64" s="168"/>
      <c r="U64" s="167"/>
      <c r="V64" s="165"/>
      <c r="W64" s="168"/>
      <c r="X64" s="167"/>
      <c r="Y64" s="165"/>
      <c r="Z64" s="168"/>
      <c r="AA64" s="167"/>
      <c r="AB64" s="165"/>
      <c r="AC64" s="168"/>
      <c r="AD64" s="167"/>
      <c r="AE64" s="165"/>
      <c r="AF64" s="168"/>
      <c r="AG64" s="167"/>
      <c r="AH64" s="165"/>
      <c r="AI64" s="168"/>
      <c r="AJ64" s="167"/>
      <c r="AK64" s="165"/>
      <c r="AL64" s="168"/>
      <c r="AM64" s="167"/>
      <c r="AN64" s="165"/>
      <c r="AO64" s="168"/>
      <c r="AP64" s="167"/>
      <c r="AQ64" s="165"/>
      <c r="AR64" s="168"/>
      <c r="AS64" s="167"/>
      <c r="AT64" s="165"/>
      <c r="AU64" s="168"/>
      <c r="AV64" s="167"/>
      <c r="AW64" s="165"/>
      <c r="AX64" s="168"/>
      <c r="AY64" s="167"/>
      <c r="AZ64" s="165"/>
      <c r="BA64" s="168"/>
      <c r="BB64" s="167"/>
      <c r="BC64" s="165"/>
      <c r="BD64" s="168"/>
      <c r="BE64" s="167"/>
      <c r="BF64" s="165"/>
      <c r="BG64" s="168"/>
      <c r="BH64" s="167"/>
      <c r="BI64" s="165"/>
      <c r="BJ64" s="168"/>
      <c r="BK64" s="167"/>
      <c r="BL64" s="165"/>
      <c r="BM64" s="168"/>
      <c r="BN64" s="167"/>
      <c r="BO64" s="165"/>
      <c r="BP64" s="168"/>
      <c r="BQ64" s="167"/>
      <c r="BR64" s="165"/>
      <c r="BS64" s="168"/>
      <c r="BT64" s="167"/>
      <c r="BU64" s="165"/>
      <c r="BV64" s="168"/>
      <c r="BW64" s="167"/>
      <c r="BX64" s="165"/>
      <c r="BY64" s="168"/>
    </row>
    <row r="65" spans="3:77" ht="13.5" customHeight="1" x14ac:dyDescent="0.25">
      <c r="C65" s="167"/>
      <c r="D65" s="165"/>
      <c r="E65" s="165"/>
      <c r="F65" s="167"/>
      <c r="G65" s="165"/>
      <c r="H65" s="168"/>
      <c r="I65" s="165"/>
      <c r="J65" s="165"/>
      <c r="K65" s="165"/>
      <c r="L65" s="167"/>
      <c r="M65" s="165"/>
      <c r="N65" s="168"/>
      <c r="O65" s="167"/>
      <c r="P65" s="165"/>
      <c r="Q65" s="168"/>
      <c r="R65" s="167"/>
      <c r="S65" s="165"/>
      <c r="T65" s="168"/>
      <c r="U65" s="167"/>
      <c r="V65" s="165"/>
      <c r="W65" s="168"/>
      <c r="X65" s="167"/>
      <c r="Y65" s="165"/>
      <c r="Z65" s="168"/>
      <c r="AA65" s="167"/>
      <c r="AB65" s="165"/>
      <c r="AC65" s="168"/>
      <c r="AD65" s="167"/>
      <c r="AE65" s="165"/>
      <c r="AF65" s="168"/>
      <c r="AG65" s="167"/>
      <c r="AH65" s="165"/>
      <c r="AI65" s="168"/>
      <c r="AJ65" s="167"/>
      <c r="AK65" s="165"/>
      <c r="AL65" s="168"/>
      <c r="AM65" s="167"/>
      <c r="AN65" s="165"/>
      <c r="AO65" s="168"/>
      <c r="AP65" s="167"/>
      <c r="AQ65" s="165"/>
      <c r="AR65" s="168"/>
      <c r="AS65" s="167"/>
      <c r="AT65" s="165"/>
      <c r="AU65" s="168"/>
      <c r="AV65" s="167"/>
      <c r="AW65" s="165"/>
      <c r="AX65" s="168"/>
      <c r="AY65" s="167"/>
      <c r="AZ65" s="165"/>
      <c r="BA65" s="168"/>
      <c r="BB65" s="167"/>
      <c r="BC65" s="165"/>
      <c r="BD65" s="168"/>
      <c r="BE65" s="167"/>
      <c r="BF65" s="165"/>
      <c r="BG65" s="168"/>
      <c r="BH65" s="167"/>
      <c r="BI65" s="165"/>
      <c r="BJ65" s="168"/>
      <c r="BK65" s="167"/>
      <c r="BL65" s="165"/>
      <c r="BM65" s="168"/>
      <c r="BN65" s="167"/>
      <c r="BO65" s="165"/>
      <c r="BP65" s="168"/>
      <c r="BQ65" s="167"/>
      <c r="BR65" s="165"/>
      <c r="BS65" s="168"/>
      <c r="BT65" s="167"/>
      <c r="BU65" s="165"/>
      <c r="BV65" s="168"/>
      <c r="BW65" s="167"/>
      <c r="BX65" s="165"/>
      <c r="BY65" s="168"/>
    </row>
    <row r="66" spans="3:77" ht="13.5" customHeight="1" x14ac:dyDescent="0.25">
      <c r="C66" s="167"/>
      <c r="D66" s="165"/>
      <c r="E66" s="165"/>
      <c r="F66" s="167"/>
      <c r="G66" s="165"/>
      <c r="H66" s="168"/>
      <c r="I66" s="165"/>
      <c r="J66" s="165"/>
      <c r="K66" s="165"/>
      <c r="L66" s="167"/>
      <c r="M66" s="165"/>
      <c r="N66" s="168"/>
      <c r="O66" s="167"/>
      <c r="P66" s="165"/>
      <c r="Q66" s="168"/>
      <c r="R66" s="167"/>
      <c r="S66" s="165"/>
      <c r="T66" s="168"/>
      <c r="U66" s="167"/>
      <c r="V66" s="165"/>
      <c r="W66" s="168"/>
      <c r="X66" s="167"/>
      <c r="Y66" s="165"/>
      <c r="Z66" s="168"/>
      <c r="AA66" s="167"/>
      <c r="AB66" s="165"/>
      <c r="AC66" s="168"/>
      <c r="AD66" s="167"/>
      <c r="AE66" s="165"/>
      <c r="AF66" s="168"/>
      <c r="AG66" s="167"/>
      <c r="AH66" s="165"/>
      <c r="AI66" s="168"/>
      <c r="AJ66" s="167"/>
      <c r="AK66" s="165"/>
      <c r="AL66" s="168"/>
      <c r="AM66" s="167"/>
      <c r="AN66" s="165"/>
      <c r="AO66" s="168"/>
      <c r="AP66" s="167"/>
      <c r="AQ66" s="165"/>
      <c r="AR66" s="168"/>
      <c r="AS66" s="167"/>
      <c r="AT66" s="165"/>
      <c r="AU66" s="168"/>
      <c r="AV66" s="167"/>
      <c r="AW66" s="165"/>
      <c r="AX66" s="168"/>
      <c r="AY66" s="167"/>
      <c r="AZ66" s="165"/>
      <c r="BA66" s="168"/>
      <c r="BB66" s="167"/>
      <c r="BC66" s="165"/>
      <c r="BD66" s="168"/>
      <c r="BE66" s="167"/>
      <c r="BF66" s="165"/>
      <c r="BG66" s="168"/>
      <c r="BH66" s="167"/>
      <c r="BI66" s="165"/>
      <c r="BJ66" s="168"/>
      <c r="BK66" s="167"/>
      <c r="BL66" s="165"/>
      <c r="BM66" s="168"/>
      <c r="BN66" s="167"/>
      <c r="BO66" s="165"/>
      <c r="BP66" s="168"/>
      <c r="BQ66" s="167"/>
      <c r="BR66" s="165"/>
      <c r="BS66" s="168"/>
      <c r="BT66" s="167"/>
      <c r="BU66" s="165"/>
      <c r="BV66" s="168"/>
      <c r="BW66" s="167"/>
      <c r="BX66" s="165"/>
      <c r="BY66" s="168"/>
    </row>
    <row r="67" spans="3:77" ht="13.5" customHeight="1" x14ac:dyDescent="0.25">
      <c r="C67" s="167"/>
      <c r="D67" s="165"/>
      <c r="E67" s="165"/>
      <c r="F67" s="167"/>
      <c r="G67" s="165"/>
      <c r="H67" s="168"/>
      <c r="I67" s="165"/>
      <c r="J67" s="165"/>
      <c r="K67" s="165"/>
      <c r="L67" s="167"/>
      <c r="M67" s="165"/>
      <c r="N67" s="168"/>
      <c r="O67" s="167"/>
      <c r="P67" s="165"/>
      <c r="Q67" s="168"/>
      <c r="R67" s="167"/>
      <c r="S67" s="165"/>
      <c r="T67" s="168"/>
      <c r="U67" s="167"/>
      <c r="V67" s="165"/>
      <c r="W67" s="168"/>
      <c r="X67" s="167"/>
      <c r="Y67" s="165"/>
      <c r="Z67" s="168"/>
      <c r="AA67" s="167"/>
      <c r="AB67" s="165"/>
      <c r="AC67" s="168"/>
      <c r="AD67" s="167"/>
      <c r="AE67" s="165"/>
      <c r="AF67" s="168"/>
      <c r="AG67" s="167"/>
      <c r="AH67" s="165"/>
      <c r="AI67" s="168"/>
      <c r="AJ67" s="167"/>
      <c r="AK67" s="165"/>
      <c r="AL67" s="168"/>
      <c r="AM67" s="167"/>
      <c r="AN67" s="165"/>
      <c r="AO67" s="168"/>
      <c r="AP67" s="167"/>
      <c r="AQ67" s="165"/>
      <c r="AR67" s="168"/>
      <c r="AS67" s="167"/>
      <c r="AT67" s="165"/>
      <c r="AU67" s="168"/>
      <c r="AV67" s="167"/>
      <c r="AW67" s="165"/>
      <c r="AX67" s="168"/>
      <c r="AY67" s="167"/>
      <c r="AZ67" s="165"/>
      <c r="BA67" s="168"/>
      <c r="BB67" s="167"/>
      <c r="BC67" s="165"/>
      <c r="BD67" s="168"/>
      <c r="BE67" s="167"/>
      <c r="BF67" s="165"/>
      <c r="BG67" s="168"/>
      <c r="BH67" s="167"/>
      <c r="BI67" s="165"/>
      <c r="BJ67" s="168"/>
      <c r="BK67" s="167"/>
      <c r="BL67" s="165"/>
      <c r="BM67" s="168"/>
      <c r="BN67" s="167"/>
      <c r="BO67" s="165"/>
      <c r="BP67" s="168"/>
      <c r="BQ67" s="167"/>
      <c r="BR67" s="165"/>
      <c r="BS67" s="168"/>
      <c r="BT67" s="167"/>
      <c r="BU67" s="165"/>
      <c r="BV67" s="168"/>
      <c r="BW67" s="167"/>
      <c r="BX67" s="165"/>
      <c r="BY67" s="168"/>
    </row>
    <row r="68" spans="3:77" ht="13.5" customHeight="1" x14ac:dyDescent="0.25">
      <c r="C68" s="167"/>
      <c r="D68" s="165"/>
      <c r="E68" s="165"/>
      <c r="F68" s="167"/>
      <c r="G68" s="165"/>
      <c r="H68" s="168"/>
      <c r="I68" s="165"/>
      <c r="J68" s="165"/>
      <c r="K68" s="165"/>
      <c r="L68" s="167"/>
      <c r="M68" s="165"/>
      <c r="N68" s="168"/>
      <c r="O68" s="167"/>
      <c r="P68" s="165"/>
      <c r="Q68" s="168"/>
      <c r="R68" s="167"/>
      <c r="S68" s="165"/>
      <c r="T68" s="168"/>
      <c r="U68" s="167"/>
      <c r="V68" s="165"/>
      <c r="W68" s="168"/>
      <c r="X68" s="167"/>
      <c r="Y68" s="165"/>
      <c r="Z68" s="168"/>
      <c r="AA68" s="167"/>
      <c r="AB68" s="165"/>
      <c r="AC68" s="168"/>
      <c r="AD68" s="167"/>
      <c r="AE68" s="165"/>
      <c r="AF68" s="168"/>
      <c r="AG68" s="167"/>
      <c r="AH68" s="165"/>
      <c r="AI68" s="168"/>
      <c r="AJ68" s="167"/>
      <c r="AK68" s="165"/>
      <c r="AL68" s="168"/>
      <c r="AM68" s="167"/>
      <c r="AN68" s="165"/>
      <c r="AO68" s="168"/>
      <c r="AP68" s="167"/>
      <c r="AQ68" s="165"/>
      <c r="AR68" s="168"/>
      <c r="AS68" s="167"/>
      <c r="AT68" s="165"/>
      <c r="AU68" s="168"/>
      <c r="AV68" s="167"/>
      <c r="AW68" s="165"/>
      <c r="AX68" s="168"/>
      <c r="AY68" s="167"/>
      <c r="AZ68" s="165"/>
      <c r="BA68" s="168"/>
      <c r="BB68" s="167"/>
      <c r="BC68" s="165"/>
      <c r="BD68" s="168"/>
      <c r="BE68" s="167"/>
      <c r="BF68" s="165"/>
      <c r="BG68" s="168"/>
      <c r="BH68" s="167"/>
      <c r="BI68" s="165"/>
      <c r="BJ68" s="168"/>
      <c r="BK68" s="167"/>
      <c r="BL68" s="165"/>
      <c r="BM68" s="168"/>
      <c r="BN68" s="167"/>
      <c r="BO68" s="165"/>
      <c r="BP68" s="168"/>
      <c r="BQ68" s="167"/>
      <c r="BR68" s="165"/>
      <c r="BS68" s="168"/>
      <c r="BT68" s="167"/>
      <c r="BU68" s="165"/>
      <c r="BV68" s="168"/>
      <c r="BW68" s="167"/>
      <c r="BX68" s="165"/>
      <c r="BY68" s="168"/>
    </row>
    <row r="69" spans="3:77" ht="13.5" customHeight="1" x14ac:dyDescent="0.25">
      <c r="C69" s="167"/>
      <c r="D69" s="165"/>
      <c r="E69" s="165"/>
      <c r="F69" s="167"/>
      <c r="G69" s="165"/>
      <c r="H69" s="168"/>
      <c r="I69" s="165"/>
      <c r="J69" s="165"/>
      <c r="K69" s="165"/>
      <c r="L69" s="167"/>
      <c r="M69" s="165"/>
      <c r="N69" s="168"/>
      <c r="O69" s="167"/>
      <c r="P69" s="165"/>
      <c r="Q69" s="168"/>
      <c r="R69" s="167"/>
      <c r="S69" s="165"/>
      <c r="T69" s="168"/>
      <c r="U69" s="167"/>
      <c r="V69" s="165"/>
      <c r="W69" s="168"/>
      <c r="X69" s="167"/>
      <c r="Y69" s="165"/>
      <c r="Z69" s="168"/>
      <c r="AA69" s="167"/>
      <c r="AB69" s="165"/>
      <c r="AC69" s="168"/>
      <c r="AD69" s="167"/>
      <c r="AE69" s="165"/>
      <c r="AF69" s="168"/>
      <c r="AG69" s="167"/>
      <c r="AH69" s="165"/>
      <c r="AI69" s="168"/>
      <c r="AJ69" s="167"/>
      <c r="AK69" s="165"/>
      <c r="AL69" s="168"/>
      <c r="AM69" s="167"/>
      <c r="AN69" s="165"/>
      <c r="AO69" s="168"/>
      <c r="AP69" s="167"/>
      <c r="AQ69" s="165"/>
      <c r="AR69" s="168"/>
      <c r="AS69" s="167"/>
      <c r="AT69" s="165"/>
      <c r="AU69" s="168"/>
      <c r="AV69" s="167"/>
      <c r="AW69" s="165"/>
      <c r="AX69" s="168"/>
      <c r="AY69" s="167"/>
      <c r="AZ69" s="165"/>
      <c r="BA69" s="168"/>
      <c r="BB69" s="167"/>
      <c r="BC69" s="165"/>
      <c r="BD69" s="168"/>
      <c r="BE69" s="167"/>
      <c r="BF69" s="165"/>
      <c r="BG69" s="168"/>
      <c r="BH69" s="167"/>
      <c r="BI69" s="165"/>
      <c r="BJ69" s="168"/>
      <c r="BK69" s="167"/>
      <c r="BL69" s="165"/>
      <c r="BM69" s="168"/>
      <c r="BN69" s="167"/>
      <c r="BO69" s="165"/>
      <c r="BP69" s="168"/>
      <c r="BQ69" s="167"/>
      <c r="BR69" s="165"/>
      <c r="BS69" s="168"/>
      <c r="BT69" s="167"/>
      <c r="BU69" s="165"/>
      <c r="BV69" s="168"/>
      <c r="BW69" s="167"/>
      <c r="BX69" s="165"/>
      <c r="BY69" s="168"/>
    </row>
    <row r="70" spans="3:77" ht="13.5" customHeight="1" x14ac:dyDescent="0.25">
      <c r="C70" s="167"/>
      <c r="D70" s="165"/>
      <c r="E70" s="165"/>
      <c r="F70" s="167"/>
      <c r="G70" s="165"/>
      <c r="H70" s="168"/>
      <c r="I70" s="165"/>
      <c r="J70" s="165"/>
      <c r="K70" s="165"/>
      <c r="L70" s="167"/>
      <c r="M70" s="165"/>
      <c r="N70" s="168"/>
      <c r="O70" s="167"/>
      <c r="P70" s="165"/>
      <c r="Q70" s="168"/>
      <c r="R70" s="167"/>
      <c r="S70" s="165"/>
      <c r="T70" s="168"/>
      <c r="U70" s="167"/>
      <c r="V70" s="165"/>
      <c r="W70" s="168"/>
      <c r="X70" s="167"/>
      <c r="Y70" s="165"/>
      <c r="Z70" s="168"/>
      <c r="AA70" s="167"/>
      <c r="AB70" s="165"/>
      <c r="AC70" s="168"/>
      <c r="AD70" s="167"/>
      <c r="AE70" s="165"/>
      <c r="AF70" s="168"/>
      <c r="AG70" s="167"/>
      <c r="AH70" s="165"/>
      <c r="AI70" s="168"/>
      <c r="AJ70" s="167"/>
      <c r="AK70" s="165"/>
      <c r="AL70" s="168"/>
      <c r="AM70" s="167"/>
      <c r="AN70" s="165"/>
      <c r="AO70" s="168"/>
      <c r="AP70" s="167"/>
      <c r="AQ70" s="165"/>
      <c r="AR70" s="168"/>
      <c r="AS70" s="167"/>
      <c r="AT70" s="165"/>
      <c r="AU70" s="168"/>
      <c r="AV70" s="167"/>
      <c r="AW70" s="165"/>
      <c r="AX70" s="168"/>
      <c r="AY70" s="167"/>
      <c r="AZ70" s="165"/>
      <c r="BA70" s="168"/>
      <c r="BB70" s="167"/>
      <c r="BC70" s="165"/>
      <c r="BD70" s="168"/>
      <c r="BE70" s="167"/>
      <c r="BF70" s="165"/>
      <c r="BG70" s="168"/>
      <c r="BH70" s="167"/>
      <c r="BI70" s="165"/>
      <c r="BJ70" s="168"/>
      <c r="BK70" s="167"/>
      <c r="BL70" s="165"/>
      <c r="BM70" s="168"/>
      <c r="BN70" s="167"/>
      <c r="BO70" s="165"/>
      <c r="BP70" s="168"/>
      <c r="BQ70" s="167"/>
      <c r="BR70" s="165"/>
      <c r="BS70" s="168"/>
      <c r="BT70" s="167"/>
      <c r="BU70" s="165"/>
      <c r="BV70" s="168"/>
      <c r="BW70" s="167"/>
      <c r="BX70" s="165"/>
      <c r="BY70" s="168"/>
    </row>
    <row r="71" spans="3:77" ht="13.5" customHeight="1" x14ac:dyDescent="0.25">
      <c r="C71" s="167"/>
      <c r="D71" s="165"/>
      <c r="E71" s="165"/>
      <c r="F71" s="167"/>
      <c r="G71" s="165"/>
      <c r="H71" s="168"/>
      <c r="I71" s="165"/>
      <c r="J71" s="165"/>
      <c r="K71" s="165"/>
      <c r="L71" s="167"/>
      <c r="M71" s="165"/>
      <c r="N71" s="168"/>
      <c r="O71" s="167"/>
      <c r="P71" s="165"/>
      <c r="Q71" s="168"/>
      <c r="R71" s="167"/>
      <c r="S71" s="165"/>
      <c r="T71" s="168"/>
      <c r="U71" s="167"/>
      <c r="V71" s="165"/>
      <c r="W71" s="168"/>
      <c r="X71" s="167"/>
      <c r="Y71" s="165"/>
      <c r="Z71" s="168"/>
      <c r="AA71" s="167"/>
      <c r="AB71" s="165"/>
      <c r="AC71" s="168"/>
      <c r="AD71" s="167"/>
      <c r="AE71" s="165"/>
      <c r="AF71" s="168"/>
      <c r="AG71" s="167"/>
      <c r="AH71" s="165"/>
      <c r="AI71" s="168"/>
      <c r="AJ71" s="167"/>
      <c r="AK71" s="165"/>
      <c r="AL71" s="168"/>
      <c r="AM71" s="167"/>
      <c r="AN71" s="165"/>
      <c r="AO71" s="168"/>
      <c r="AP71" s="167"/>
      <c r="AQ71" s="165"/>
      <c r="AR71" s="168"/>
      <c r="AS71" s="167"/>
      <c r="AT71" s="165"/>
      <c r="AU71" s="168"/>
      <c r="AV71" s="167"/>
      <c r="AW71" s="165"/>
      <c r="AX71" s="168"/>
      <c r="AY71" s="167"/>
      <c r="AZ71" s="165"/>
      <c r="BA71" s="168"/>
      <c r="BB71" s="167"/>
      <c r="BC71" s="165"/>
      <c r="BD71" s="168"/>
      <c r="BE71" s="167"/>
      <c r="BF71" s="165"/>
      <c r="BG71" s="168"/>
      <c r="BH71" s="167"/>
      <c r="BI71" s="165"/>
      <c r="BJ71" s="168"/>
      <c r="BK71" s="167"/>
      <c r="BL71" s="165"/>
      <c r="BM71" s="168"/>
      <c r="BN71" s="167"/>
      <c r="BO71" s="165"/>
      <c r="BP71" s="168"/>
      <c r="BQ71" s="167"/>
      <c r="BR71" s="165"/>
      <c r="BS71" s="168"/>
      <c r="BT71" s="167"/>
      <c r="BU71" s="165"/>
      <c r="BV71" s="168"/>
      <c r="BW71" s="167"/>
      <c r="BX71" s="165"/>
      <c r="BY71" s="168"/>
    </row>
    <row r="72" spans="3:77" ht="13.5" customHeight="1" x14ac:dyDescent="0.25">
      <c r="C72" s="167"/>
      <c r="D72" s="165"/>
      <c r="E72" s="165"/>
      <c r="F72" s="167"/>
      <c r="G72" s="165"/>
      <c r="H72" s="168"/>
      <c r="I72" s="165"/>
      <c r="J72" s="165"/>
      <c r="K72" s="165"/>
      <c r="L72" s="167"/>
      <c r="M72" s="165"/>
      <c r="N72" s="168"/>
      <c r="O72" s="167"/>
      <c r="P72" s="165"/>
      <c r="Q72" s="168"/>
      <c r="R72" s="167"/>
      <c r="S72" s="165"/>
      <c r="T72" s="168"/>
      <c r="U72" s="167"/>
      <c r="V72" s="165"/>
      <c r="W72" s="168"/>
      <c r="X72" s="167"/>
      <c r="Y72" s="165"/>
      <c r="Z72" s="168"/>
      <c r="AA72" s="167"/>
      <c r="AB72" s="165"/>
      <c r="AC72" s="168"/>
      <c r="AD72" s="167"/>
      <c r="AE72" s="165"/>
      <c r="AF72" s="168"/>
      <c r="AG72" s="167"/>
      <c r="AH72" s="165"/>
      <c r="AI72" s="168"/>
      <c r="AJ72" s="167"/>
      <c r="AK72" s="165"/>
      <c r="AL72" s="168"/>
      <c r="AM72" s="167"/>
      <c r="AN72" s="165"/>
      <c r="AO72" s="168"/>
      <c r="AP72" s="167"/>
      <c r="AQ72" s="165"/>
      <c r="AR72" s="168"/>
      <c r="AS72" s="167"/>
      <c r="AT72" s="165"/>
      <c r="AU72" s="168"/>
      <c r="AV72" s="167"/>
      <c r="AW72" s="165"/>
      <c r="AX72" s="168"/>
      <c r="AY72" s="167"/>
      <c r="AZ72" s="165"/>
      <c r="BA72" s="168"/>
      <c r="BB72" s="167"/>
      <c r="BC72" s="165"/>
      <c r="BD72" s="168"/>
      <c r="BE72" s="167"/>
      <c r="BF72" s="165"/>
      <c r="BG72" s="168"/>
      <c r="BH72" s="167"/>
      <c r="BI72" s="165"/>
      <c r="BJ72" s="168"/>
      <c r="BK72" s="167"/>
      <c r="BL72" s="165"/>
      <c r="BM72" s="168"/>
      <c r="BN72" s="167"/>
      <c r="BO72" s="165"/>
      <c r="BP72" s="168"/>
      <c r="BQ72" s="167"/>
      <c r="BR72" s="165"/>
      <c r="BS72" s="168"/>
      <c r="BT72" s="167"/>
      <c r="BU72" s="165"/>
      <c r="BV72" s="168"/>
      <c r="BW72" s="167"/>
      <c r="BX72" s="165"/>
      <c r="BY72" s="168"/>
    </row>
    <row r="73" spans="3:77" ht="13.5" customHeight="1" x14ac:dyDescent="0.25">
      <c r="C73" s="167"/>
      <c r="D73" s="165"/>
      <c r="E73" s="165"/>
      <c r="F73" s="167"/>
      <c r="G73" s="165"/>
      <c r="H73" s="168"/>
      <c r="I73" s="165"/>
      <c r="J73" s="165"/>
      <c r="K73" s="165"/>
      <c r="L73" s="167"/>
      <c r="M73" s="165"/>
      <c r="N73" s="168"/>
      <c r="O73" s="167"/>
      <c r="P73" s="165"/>
      <c r="Q73" s="168"/>
      <c r="R73" s="167"/>
      <c r="S73" s="165"/>
      <c r="T73" s="168"/>
      <c r="U73" s="167"/>
      <c r="V73" s="165"/>
      <c r="W73" s="168"/>
      <c r="X73" s="167"/>
      <c r="Y73" s="165"/>
      <c r="Z73" s="168"/>
      <c r="AA73" s="167"/>
      <c r="AB73" s="165"/>
      <c r="AC73" s="168"/>
      <c r="AD73" s="167"/>
      <c r="AE73" s="165"/>
      <c r="AF73" s="168"/>
      <c r="AG73" s="167"/>
      <c r="AH73" s="165"/>
      <c r="AI73" s="168"/>
      <c r="AJ73" s="167"/>
      <c r="AK73" s="165"/>
      <c r="AL73" s="168"/>
      <c r="AM73" s="167"/>
      <c r="AN73" s="165"/>
      <c r="AO73" s="168"/>
      <c r="AP73" s="167"/>
      <c r="AQ73" s="165"/>
      <c r="AR73" s="168"/>
      <c r="AS73" s="167"/>
      <c r="AT73" s="165"/>
      <c r="AU73" s="168"/>
      <c r="AV73" s="167"/>
      <c r="AW73" s="165"/>
      <c r="AX73" s="168"/>
      <c r="AY73" s="167"/>
      <c r="AZ73" s="165"/>
      <c r="BA73" s="168"/>
      <c r="BB73" s="167"/>
      <c r="BC73" s="165"/>
      <c r="BD73" s="168"/>
      <c r="BE73" s="167"/>
      <c r="BF73" s="165"/>
      <c r="BG73" s="168"/>
      <c r="BH73" s="167"/>
      <c r="BI73" s="165"/>
      <c r="BJ73" s="168"/>
      <c r="BK73" s="167"/>
      <c r="BL73" s="165"/>
      <c r="BM73" s="168"/>
      <c r="BN73" s="167"/>
      <c r="BO73" s="165"/>
      <c r="BP73" s="168"/>
      <c r="BQ73" s="167"/>
      <c r="BR73" s="165"/>
      <c r="BS73" s="168"/>
      <c r="BT73" s="167"/>
      <c r="BU73" s="165"/>
      <c r="BV73" s="168"/>
      <c r="BW73" s="167"/>
      <c r="BX73" s="165"/>
      <c r="BY73" s="168"/>
    </row>
    <row r="74" spans="3:77" ht="13.5" customHeight="1" x14ac:dyDescent="0.25">
      <c r="C74" s="167"/>
      <c r="D74" s="165"/>
      <c r="E74" s="165"/>
      <c r="F74" s="167"/>
      <c r="G74" s="165"/>
      <c r="H74" s="168"/>
      <c r="I74" s="165"/>
      <c r="J74" s="165"/>
      <c r="K74" s="165"/>
      <c r="L74" s="167"/>
      <c r="M74" s="165"/>
      <c r="N74" s="168"/>
      <c r="O74" s="167"/>
      <c r="P74" s="165"/>
      <c r="Q74" s="168"/>
      <c r="R74" s="167"/>
      <c r="S74" s="165"/>
      <c r="T74" s="168"/>
      <c r="U74" s="167"/>
      <c r="V74" s="165"/>
      <c r="W74" s="168"/>
      <c r="X74" s="167"/>
      <c r="Y74" s="165"/>
      <c r="Z74" s="168"/>
      <c r="AA74" s="167"/>
      <c r="AB74" s="165"/>
      <c r="AC74" s="168"/>
      <c r="AD74" s="167"/>
      <c r="AE74" s="165"/>
      <c r="AF74" s="168"/>
      <c r="AG74" s="167"/>
      <c r="AH74" s="165"/>
      <c r="AI74" s="168"/>
      <c r="AJ74" s="167"/>
      <c r="AK74" s="165"/>
      <c r="AL74" s="168"/>
      <c r="AM74" s="167"/>
      <c r="AN74" s="165"/>
      <c r="AO74" s="168"/>
      <c r="AP74" s="167"/>
      <c r="AQ74" s="165"/>
      <c r="AR74" s="168"/>
      <c r="AS74" s="167"/>
      <c r="AT74" s="165"/>
      <c r="AU74" s="168"/>
      <c r="AV74" s="167"/>
      <c r="AW74" s="165"/>
      <c r="AX74" s="168"/>
      <c r="AY74" s="167"/>
      <c r="AZ74" s="165"/>
      <c r="BA74" s="168"/>
      <c r="BB74" s="167"/>
      <c r="BC74" s="165"/>
      <c r="BD74" s="168"/>
      <c r="BE74" s="167"/>
      <c r="BF74" s="165"/>
      <c r="BG74" s="168"/>
      <c r="BH74" s="167"/>
      <c r="BI74" s="165"/>
      <c r="BJ74" s="168"/>
      <c r="BK74" s="167"/>
      <c r="BL74" s="165"/>
      <c r="BM74" s="168"/>
      <c r="BN74" s="167"/>
      <c r="BO74" s="165"/>
      <c r="BP74" s="168"/>
      <c r="BQ74" s="167"/>
      <c r="BR74" s="165"/>
      <c r="BS74" s="168"/>
      <c r="BT74" s="167"/>
      <c r="BU74" s="165"/>
      <c r="BV74" s="168"/>
      <c r="BW74" s="167"/>
      <c r="BX74" s="165"/>
      <c r="BY74" s="168"/>
    </row>
    <row r="75" spans="3:77" ht="13.5" customHeight="1" x14ac:dyDescent="0.25">
      <c r="C75" s="167"/>
      <c r="D75" s="165"/>
      <c r="E75" s="165"/>
      <c r="F75" s="167"/>
      <c r="G75" s="165"/>
      <c r="H75" s="168"/>
      <c r="I75" s="165"/>
      <c r="J75" s="165"/>
      <c r="K75" s="165"/>
      <c r="L75" s="167"/>
      <c r="M75" s="165"/>
      <c r="N75" s="168"/>
      <c r="O75" s="167"/>
      <c r="P75" s="165"/>
      <c r="Q75" s="168"/>
      <c r="R75" s="167"/>
      <c r="S75" s="165"/>
      <c r="T75" s="168"/>
      <c r="U75" s="167"/>
      <c r="V75" s="165"/>
      <c r="W75" s="168"/>
      <c r="X75" s="167"/>
      <c r="Y75" s="165"/>
      <c r="Z75" s="168"/>
      <c r="AA75" s="167"/>
      <c r="AB75" s="165"/>
      <c r="AC75" s="168"/>
      <c r="AD75" s="167"/>
      <c r="AE75" s="165"/>
      <c r="AF75" s="168"/>
      <c r="AG75" s="167"/>
      <c r="AH75" s="165"/>
      <c r="AI75" s="168"/>
      <c r="AJ75" s="167"/>
      <c r="AK75" s="165"/>
      <c r="AL75" s="168"/>
      <c r="AM75" s="167"/>
      <c r="AN75" s="165"/>
      <c r="AO75" s="168"/>
      <c r="AP75" s="167"/>
      <c r="AQ75" s="165"/>
      <c r="AR75" s="168"/>
      <c r="AS75" s="167"/>
      <c r="AT75" s="165"/>
      <c r="AU75" s="168"/>
      <c r="AV75" s="167"/>
      <c r="AW75" s="165"/>
      <c r="AX75" s="168"/>
      <c r="AY75" s="167"/>
      <c r="AZ75" s="165"/>
      <c r="BA75" s="168"/>
      <c r="BB75" s="167"/>
      <c r="BC75" s="165"/>
      <c r="BD75" s="168"/>
      <c r="BE75" s="167"/>
      <c r="BF75" s="165"/>
      <c r="BG75" s="168"/>
      <c r="BH75" s="167"/>
      <c r="BI75" s="165"/>
      <c r="BJ75" s="168"/>
      <c r="BK75" s="167"/>
      <c r="BL75" s="165"/>
      <c r="BM75" s="168"/>
      <c r="BN75" s="167"/>
      <c r="BO75" s="165"/>
      <c r="BP75" s="168"/>
      <c r="BQ75" s="167"/>
      <c r="BR75" s="165"/>
      <c r="BS75" s="168"/>
      <c r="BT75" s="167"/>
      <c r="BU75" s="165"/>
      <c r="BV75" s="168"/>
      <c r="BW75" s="167"/>
      <c r="BX75" s="165"/>
      <c r="BY75" s="168"/>
    </row>
    <row r="76" spans="3:77" ht="13.5" customHeight="1" x14ac:dyDescent="0.25">
      <c r="C76" s="167"/>
      <c r="D76" s="165"/>
      <c r="E76" s="165"/>
      <c r="F76" s="167"/>
      <c r="G76" s="165"/>
      <c r="H76" s="168"/>
      <c r="I76" s="165"/>
      <c r="J76" s="165"/>
      <c r="K76" s="165"/>
      <c r="L76" s="167"/>
      <c r="M76" s="165"/>
      <c r="N76" s="168"/>
      <c r="O76" s="167"/>
      <c r="P76" s="165"/>
      <c r="Q76" s="168"/>
      <c r="R76" s="167"/>
      <c r="S76" s="165"/>
      <c r="T76" s="168"/>
      <c r="U76" s="167"/>
      <c r="V76" s="165"/>
      <c r="W76" s="168"/>
      <c r="X76" s="167"/>
      <c r="Y76" s="165"/>
      <c r="Z76" s="168"/>
      <c r="AA76" s="167"/>
      <c r="AB76" s="165"/>
      <c r="AC76" s="168"/>
      <c r="AD76" s="167"/>
      <c r="AE76" s="165"/>
      <c r="AF76" s="168"/>
      <c r="AG76" s="167"/>
      <c r="AH76" s="165"/>
      <c r="AI76" s="168"/>
      <c r="AJ76" s="167"/>
      <c r="AK76" s="165"/>
      <c r="AL76" s="168"/>
      <c r="AM76" s="167"/>
      <c r="AN76" s="165"/>
      <c r="AO76" s="168"/>
      <c r="AP76" s="167"/>
      <c r="AQ76" s="165"/>
      <c r="AR76" s="168"/>
      <c r="AS76" s="167"/>
      <c r="AT76" s="165"/>
      <c r="AU76" s="168"/>
      <c r="AV76" s="167"/>
      <c r="AW76" s="165"/>
      <c r="AX76" s="168"/>
      <c r="AY76" s="167"/>
      <c r="AZ76" s="165"/>
      <c r="BA76" s="168"/>
      <c r="BB76" s="167"/>
      <c r="BC76" s="165"/>
      <c r="BD76" s="168"/>
      <c r="BE76" s="167"/>
      <c r="BF76" s="165"/>
      <c r="BG76" s="168"/>
      <c r="BH76" s="167"/>
      <c r="BI76" s="165"/>
      <c r="BJ76" s="168"/>
      <c r="BK76" s="167"/>
      <c r="BL76" s="165"/>
      <c r="BM76" s="168"/>
      <c r="BN76" s="167"/>
      <c r="BO76" s="165"/>
      <c r="BP76" s="168"/>
      <c r="BQ76" s="167"/>
      <c r="BR76" s="165"/>
      <c r="BS76" s="168"/>
      <c r="BT76" s="167"/>
      <c r="BU76" s="165"/>
      <c r="BV76" s="168"/>
      <c r="BW76" s="167"/>
      <c r="BX76" s="165"/>
      <c r="BY76" s="168"/>
    </row>
    <row r="77" spans="3:77" ht="13.5" customHeight="1" x14ac:dyDescent="0.25">
      <c r="C77" s="167"/>
      <c r="D77" s="165"/>
      <c r="E77" s="165"/>
      <c r="F77" s="167"/>
      <c r="G77" s="165"/>
      <c r="H77" s="168"/>
      <c r="I77" s="165"/>
      <c r="J77" s="165"/>
      <c r="K77" s="165"/>
      <c r="L77" s="167"/>
      <c r="M77" s="165"/>
      <c r="N77" s="168"/>
      <c r="O77" s="167"/>
      <c r="P77" s="165"/>
      <c r="Q77" s="168"/>
      <c r="R77" s="167"/>
      <c r="S77" s="165"/>
      <c r="T77" s="168"/>
      <c r="U77" s="167"/>
      <c r="V77" s="165"/>
      <c r="W77" s="168"/>
      <c r="X77" s="167"/>
      <c r="Y77" s="165"/>
      <c r="Z77" s="168"/>
      <c r="AA77" s="167"/>
      <c r="AB77" s="165"/>
      <c r="AC77" s="168"/>
      <c r="AD77" s="167"/>
      <c r="AE77" s="165"/>
      <c r="AF77" s="168"/>
      <c r="AG77" s="167"/>
      <c r="AH77" s="165"/>
      <c r="AI77" s="168"/>
      <c r="AJ77" s="167"/>
      <c r="AK77" s="165"/>
      <c r="AL77" s="168"/>
      <c r="AM77" s="167"/>
      <c r="AN77" s="165"/>
      <c r="AO77" s="168"/>
      <c r="AP77" s="167"/>
      <c r="AQ77" s="165"/>
      <c r="AR77" s="168"/>
      <c r="AS77" s="167"/>
      <c r="AT77" s="165"/>
      <c r="AU77" s="168"/>
      <c r="AV77" s="167"/>
      <c r="AW77" s="165"/>
      <c r="AX77" s="168"/>
      <c r="AY77" s="167"/>
      <c r="AZ77" s="165"/>
      <c r="BA77" s="168"/>
      <c r="BB77" s="167"/>
      <c r="BC77" s="165"/>
      <c r="BD77" s="168"/>
      <c r="BE77" s="167"/>
      <c r="BF77" s="165"/>
      <c r="BG77" s="168"/>
      <c r="BH77" s="167"/>
      <c r="BI77" s="165"/>
      <c r="BJ77" s="168"/>
      <c r="BK77" s="167"/>
      <c r="BL77" s="165"/>
      <c r="BM77" s="168"/>
      <c r="BN77" s="167"/>
      <c r="BO77" s="165"/>
      <c r="BP77" s="168"/>
      <c r="BQ77" s="167"/>
      <c r="BR77" s="165"/>
      <c r="BS77" s="168"/>
      <c r="BT77" s="167"/>
      <c r="BU77" s="165"/>
      <c r="BV77" s="168"/>
      <c r="BW77" s="167"/>
      <c r="BX77" s="165"/>
      <c r="BY77" s="168"/>
    </row>
    <row r="78" spans="3:77" ht="13.5" customHeight="1" x14ac:dyDescent="0.25">
      <c r="C78" s="167"/>
      <c r="D78" s="165"/>
      <c r="E78" s="165"/>
      <c r="F78" s="167"/>
      <c r="G78" s="165"/>
      <c r="H78" s="168"/>
      <c r="I78" s="165"/>
      <c r="J78" s="165"/>
      <c r="K78" s="165"/>
      <c r="L78" s="167"/>
      <c r="M78" s="165"/>
      <c r="N78" s="168"/>
      <c r="O78" s="167"/>
      <c r="P78" s="165"/>
      <c r="Q78" s="168"/>
      <c r="R78" s="167"/>
      <c r="S78" s="165"/>
      <c r="T78" s="168"/>
      <c r="U78" s="167"/>
      <c r="V78" s="165"/>
      <c r="W78" s="168"/>
      <c r="X78" s="167"/>
      <c r="Y78" s="165"/>
      <c r="Z78" s="168"/>
      <c r="AA78" s="167"/>
      <c r="AB78" s="165"/>
      <c r="AC78" s="168"/>
      <c r="AD78" s="167"/>
      <c r="AE78" s="165"/>
      <c r="AF78" s="168"/>
      <c r="AG78" s="167"/>
      <c r="AH78" s="165"/>
      <c r="AI78" s="168"/>
      <c r="AJ78" s="167"/>
      <c r="AK78" s="165"/>
      <c r="AL78" s="168"/>
      <c r="AM78" s="167"/>
      <c r="AN78" s="165"/>
      <c r="AO78" s="168"/>
      <c r="AP78" s="167"/>
      <c r="AQ78" s="165"/>
      <c r="AR78" s="168"/>
      <c r="AS78" s="167"/>
      <c r="AT78" s="165"/>
      <c r="AU78" s="168"/>
      <c r="AV78" s="167"/>
      <c r="AW78" s="165"/>
      <c r="AX78" s="168"/>
      <c r="AY78" s="167"/>
      <c r="AZ78" s="165"/>
      <c r="BA78" s="168"/>
      <c r="BB78" s="167"/>
      <c r="BC78" s="165"/>
      <c r="BD78" s="168"/>
      <c r="BE78" s="167"/>
      <c r="BF78" s="165"/>
      <c r="BG78" s="168"/>
      <c r="BH78" s="167"/>
      <c r="BI78" s="165"/>
      <c r="BJ78" s="168"/>
      <c r="BK78" s="167"/>
      <c r="BL78" s="165"/>
      <c r="BM78" s="168"/>
      <c r="BN78" s="167"/>
      <c r="BO78" s="165"/>
      <c r="BP78" s="168"/>
      <c r="BQ78" s="167"/>
      <c r="BR78" s="165"/>
      <c r="BS78" s="168"/>
      <c r="BT78" s="167"/>
      <c r="BU78" s="165"/>
      <c r="BV78" s="168"/>
      <c r="BW78" s="167"/>
      <c r="BX78" s="165"/>
      <c r="BY78" s="168"/>
    </row>
    <row r="79" spans="3:77" ht="13.5" customHeight="1" x14ac:dyDescent="0.25">
      <c r="C79" s="167"/>
      <c r="D79" s="165"/>
      <c r="E79" s="165"/>
      <c r="F79" s="167"/>
      <c r="G79" s="165"/>
      <c r="H79" s="168"/>
      <c r="I79" s="165"/>
      <c r="J79" s="165"/>
      <c r="K79" s="165"/>
      <c r="L79" s="167"/>
      <c r="M79" s="165"/>
      <c r="N79" s="168"/>
      <c r="O79" s="167"/>
      <c r="P79" s="165"/>
      <c r="Q79" s="168"/>
      <c r="R79" s="167"/>
      <c r="S79" s="165"/>
      <c r="T79" s="168"/>
      <c r="U79" s="167"/>
      <c r="V79" s="165"/>
      <c r="W79" s="168"/>
      <c r="X79" s="167"/>
      <c r="Y79" s="165"/>
      <c r="Z79" s="168"/>
      <c r="AA79" s="167"/>
      <c r="AB79" s="165"/>
      <c r="AC79" s="168"/>
      <c r="AD79" s="167"/>
      <c r="AE79" s="165"/>
      <c r="AF79" s="168"/>
      <c r="AG79" s="167"/>
      <c r="AH79" s="165"/>
      <c r="AI79" s="168"/>
      <c r="AJ79" s="167"/>
      <c r="AK79" s="165"/>
      <c r="AL79" s="168"/>
      <c r="AM79" s="167"/>
      <c r="AN79" s="165"/>
      <c r="AO79" s="168"/>
      <c r="AP79" s="167"/>
      <c r="AQ79" s="165"/>
      <c r="AR79" s="168"/>
      <c r="AS79" s="167"/>
      <c r="AT79" s="165"/>
      <c r="AU79" s="168"/>
      <c r="AV79" s="167"/>
      <c r="AW79" s="165"/>
      <c r="AX79" s="168"/>
      <c r="AY79" s="167"/>
      <c r="AZ79" s="165"/>
      <c r="BA79" s="168"/>
      <c r="BB79" s="167"/>
      <c r="BC79" s="165"/>
      <c r="BD79" s="168"/>
      <c r="BE79" s="167"/>
      <c r="BF79" s="165"/>
      <c r="BG79" s="168"/>
      <c r="BH79" s="167"/>
      <c r="BI79" s="165"/>
      <c r="BJ79" s="168"/>
      <c r="BK79" s="167"/>
      <c r="BL79" s="165"/>
      <c r="BM79" s="168"/>
      <c r="BN79" s="167"/>
      <c r="BO79" s="165"/>
      <c r="BP79" s="168"/>
      <c r="BQ79" s="167"/>
      <c r="BR79" s="165"/>
      <c r="BS79" s="168"/>
      <c r="BT79" s="167"/>
      <c r="BU79" s="165"/>
      <c r="BV79" s="168"/>
      <c r="BW79" s="167"/>
      <c r="BX79" s="165"/>
      <c r="BY79" s="168"/>
    </row>
    <row r="80" spans="3:77" ht="13.5" customHeight="1" x14ac:dyDescent="0.25">
      <c r="C80" s="167"/>
      <c r="D80" s="165"/>
      <c r="E80" s="165"/>
      <c r="F80" s="167"/>
      <c r="G80" s="165"/>
      <c r="H80" s="168"/>
      <c r="I80" s="165"/>
      <c r="J80" s="165"/>
      <c r="K80" s="165"/>
      <c r="L80" s="167"/>
      <c r="M80" s="165"/>
      <c r="N80" s="168"/>
      <c r="O80" s="167"/>
      <c r="P80" s="165"/>
      <c r="Q80" s="168"/>
      <c r="R80" s="167"/>
      <c r="S80" s="165"/>
      <c r="T80" s="168"/>
      <c r="U80" s="167"/>
      <c r="V80" s="165"/>
      <c r="W80" s="168"/>
      <c r="X80" s="167"/>
      <c r="Y80" s="165"/>
      <c r="Z80" s="168"/>
      <c r="AA80" s="167"/>
      <c r="AB80" s="165"/>
      <c r="AC80" s="168"/>
      <c r="AD80" s="167"/>
      <c r="AE80" s="165"/>
      <c r="AF80" s="168"/>
      <c r="AG80" s="167"/>
      <c r="AH80" s="165"/>
      <c r="AI80" s="168"/>
      <c r="AJ80" s="167"/>
      <c r="AK80" s="165"/>
      <c r="AL80" s="168"/>
      <c r="AM80" s="167"/>
      <c r="AN80" s="165"/>
      <c r="AO80" s="168"/>
      <c r="AP80" s="167"/>
      <c r="AQ80" s="165"/>
      <c r="AR80" s="168"/>
      <c r="AS80" s="167"/>
      <c r="AT80" s="165"/>
      <c r="AU80" s="168"/>
      <c r="AV80" s="167"/>
      <c r="AW80" s="165"/>
      <c r="AX80" s="168"/>
      <c r="AY80" s="167"/>
      <c r="AZ80" s="165"/>
      <c r="BA80" s="168"/>
      <c r="BB80" s="167"/>
      <c r="BC80" s="165"/>
      <c r="BD80" s="168"/>
      <c r="BE80" s="167"/>
      <c r="BF80" s="165"/>
      <c r="BG80" s="168"/>
      <c r="BH80" s="167"/>
      <c r="BI80" s="165"/>
      <c r="BJ80" s="168"/>
      <c r="BK80" s="167"/>
      <c r="BL80" s="165"/>
      <c r="BM80" s="168"/>
      <c r="BN80" s="167"/>
      <c r="BO80" s="165"/>
      <c r="BP80" s="168"/>
      <c r="BQ80" s="167"/>
      <c r="BR80" s="165"/>
      <c r="BS80" s="168"/>
      <c r="BT80" s="167"/>
      <c r="BU80" s="165"/>
      <c r="BV80" s="168"/>
      <c r="BW80" s="167"/>
      <c r="BX80" s="165"/>
      <c r="BY80" s="168"/>
    </row>
    <row r="81" spans="3:77" ht="13.5" customHeight="1" x14ac:dyDescent="0.25">
      <c r="C81" s="167"/>
      <c r="D81" s="165"/>
      <c r="E81" s="165"/>
      <c r="F81" s="167"/>
      <c r="G81" s="165"/>
      <c r="H81" s="168"/>
      <c r="I81" s="165"/>
      <c r="J81" s="165"/>
      <c r="K81" s="165"/>
      <c r="L81" s="167"/>
      <c r="M81" s="165"/>
      <c r="N81" s="168"/>
      <c r="O81" s="167"/>
      <c r="P81" s="165"/>
      <c r="Q81" s="168"/>
      <c r="R81" s="167"/>
      <c r="S81" s="165"/>
      <c r="T81" s="168"/>
      <c r="U81" s="167"/>
      <c r="V81" s="165"/>
      <c r="W81" s="168"/>
      <c r="X81" s="167"/>
      <c r="Y81" s="165"/>
      <c r="Z81" s="168"/>
      <c r="AA81" s="167"/>
      <c r="AB81" s="165"/>
      <c r="AC81" s="168"/>
      <c r="AD81" s="167"/>
      <c r="AE81" s="165"/>
      <c r="AF81" s="168"/>
      <c r="AG81" s="167"/>
      <c r="AH81" s="165"/>
      <c r="AI81" s="168"/>
      <c r="AJ81" s="167"/>
      <c r="AK81" s="165"/>
      <c r="AL81" s="168"/>
      <c r="AM81" s="167"/>
      <c r="AN81" s="165"/>
      <c r="AO81" s="168"/>
      <c r="AP81" s="167"/>
      <c r="AQ81" s="165"/>
      <c r="AR81" s="168"/>
      <c r="AS81" s="167"/>
      <c r="AT81" s="165"/>
      <c r="AU81" s="168"/>
      <c r="AV81" s="167"/>
      <c r="AW81" s="165"/>
      <c r="AX81" s="168"/>
      <c r="AY81" s="167"/>
      <c r="AZ81" s="165"/>
      <c r="BA81" s="168"/>
      <c r="BB81" s="167"/>
      <c r="BC81" s="165"/>
      <c r="BD81" s="168"/>
      <c r="BE81" s="167"/>
      <c r="BF81" s="165"/>
      <c r="BG81" s="168"/>
      <c r="BH81" s="167"/>
      <c r="BI81" s="165"/>
      <c r="BJ81" s="168"/>
      <c r="BK81" s="167"/>
      <c r="BL81" s="165"/>
      <c r="BM81" s="168"/>
      <c r="BN81" s="167"/>
      <c r="BO81" s="165"/>
      <c r="BP81" s="168"/>
      <c r="BQ81" s="167"/>
      <c r="BR81" s="165"/>
      <c r="BS81" s="168"/>
      <c r="BT81" s="167"/>
      <c r="BU81" s="165"/>
      <c r="BV81" s="168"/>
      <c r="BW81" s="167"/>
      <c r="BX81" s="165"/>
      <c r="BY81" s="168"/>
    </row>
    <row r="82" spans="3:77" ht="13.5" customHeight="1" x14ac:dyDescent="0.25">
      <c r="C82" s="167"/>
      <c r="D82" s="165"/>
      <c r="E82" s="165"/>
      <c r="F82" s="167"/>
      <c r="G82" s="165"/>
      <c r="H82" s="168"/>
      <c r="I82" s="165"/>
      <c r="J82" s="165"/>
      <c r="K82" s="165"/>
      <c r="L82" s="167"/>
      <c r="M82" s="165"/>
      <c r="N82" s="168"/>
      <c r="O82" s="167"/>
      <c r="P82" s="165"/>
      <c r="Q82" s="168"/>
      <c r="R82" s="167"/>
      <c r="S82" s="165"/>
      <c r="T82" s="168"/>
      <c r="U82" s="167"/>
      <c r="V82" s="165"/>
      <c r="W82" s="168"/>
      <c r="X82" s="167"/>
      <c r="Y82" s="165"/>
      <c r="Z82" s="168"/>
      <c r="AA82" s="167"/>
      <c r="AB82" s="165"/>
      <c r="AC82" s="168"/>
      <c r="AD82" s="167"/>
      <c r="AE82" s="165"/>
      <c r="AF82" s="168"/>
      <c r="AG82" s="167"/>
      <c r="AH82" s="165"/>
      <c r="AI82" s="168"/>
      <c r="AJ82" s="167"/>
      <c r="AK82" s="165"/>
      <c r="AL82" s="168"/>
      <c r="AM82" s="167"/>
      <c r="AN82" s="165"/>
      <c r="AO82" s="168"/>
      <c r="AP82" s="167"/>
      <c r="AQ82" s="165"/>
      <c r="AR82" s="168"/>
      <c r="AS82" s="167"/>
      <c r="AT82" s="165"/>
      <c r="AU82" s="168"/>
      <c r="AV82" s="167"/>
      <c r="AW82" s="165"/>
      <c r="AX82" s="168"/>
      <c r="AY82" s="167"/>
      <c r="AZ82" s="165"/>
      <c r="BA82" s="168"/>
      <c r="BB82" s="167"/>
      <c r="BC82" s="165"/>
      <c r="BD82" s="168"/>
      <c r="BE82" s="167"/>
      <c r="BF82" s="165"/>
      <c r="BG82" s="168"/>
      <c r="BH82" s="167"/>
      <c r="BI82" s="165"/>
      <c r="BJ82" s="168"/>
      <c r="BK82" s="167"/>
      <c r="BL82" s="165"/>
      <c r="BM82" s="168"/>
      <c r="BN82" s="167"/>
      <c r="BO82" s="165"/>
      <c r="BP82" s="168"/>
      <c r="BQ82" s="167"/>
      <c r="BR82" s="165"/>
      <c r="BS82" s="168"/>
      <c r="BT82" s="167"/>
      <c r="BU82" s="165"/>
      <c r="BV82" s="168"/>
      <c r="BW82" s="167"/>
      <c r="BX82" s="165"/>
      <c r="BY82" s="168"/>
    </row>
    <row r="83" spans="3:77" ht="13.5" customHeight="1" x14ac:dyDescent="0.25">
      <c r="C83" s="167"/>
      <c r="D83" s="165"/>
      <c r="E83" s="165"/>
      <c r="F83" s="167"/>
      <c r="G83" s="165"/>
      <c r="H83" s="168"/>
      <c r="I83" s="165"/>
      <c r="J83" s="165"/>
      <c r="K83" s="165"/>
      <c r="L83" s="167"/>
      <c r="M83" s="165"/>
      <c r="N83" s="168"/>
      <c r="O83" s="167"/>
      <c r="P83" s="165"/>
      <c r="Q83" s="168"/>
      <c r="R83" s="167"/>
      <c r="S83" s="165"/>
      <c r="T83" s="168"/>
      <c r="U83" s="167"/>
      <c r="V83" s="165"/>
      <c r="W83" s="168"/>
      <c r="X83" s="167"/>
      <c r="Y83" s="165"/>
      <c r="Z83" s="168"/>
      <c r="AA83" s="167"/>
      <c r="AB83" s="165"/>
      <c r="AC83" s="168"/>
      <c r="AD83" s="167"/>
      <c r="AE83" s="165"/>
      <c r="AF83" s="168"/>
      <c r="AG83" s="167"/>
      <c r="AH83" s="165"/>
      <c r="AI83" s="168"/>
      <c r="AJ83" s="167"/>
      <c r="AK83" s="165"/>
      <c r="AL83" s="168"/>
      <c r="AM83" s="167"/>
      <c r="AN83" s="165"/>
      <c r="AO83" s="168"/>
      <c r="AP83" s="167"/>
      <c r="AQ83" s="165"/>
      <c r="AR83" s="168"/>
      <c r="AS83" s="167"/>
      <c r="AT83" s="165"/>
      <c r="AU83" s="168"/>
      <c r="AV83" s="167"/>
      <c r="AW83" s="165"/>
      <c r="AX83" s="168"/>
      <c r="AY83" s="167"/>
      <c r="AZ83" s="165"/>
      <c r="BA83" s="168"/>
      <c r="BB83" s="167"/>
      <c r="BC83" s="165"/>
      <c r="BD83" s="168"/>
      <c r="BE83" s="167"/>
      <c r="BF83" s="165"/>
      <c r="BG83" s="168"/>
      <c r="BH83" s="167"/>
      <c r="BI83" s="165"/>
      <c r="BJ83" s="168"/>
      <c r="BK83" s="167"/>
      <c r="BL83" s="165"/>
      <c r="BM83" s="168"/>
      <c r="BN83" s="167"/>
      <c r="BO83" s="165"/>
      <c r="BP83" s="168"/>
      <c r="BQ83" s="167"/>
      <c r="BR83" s="165"/>
      <c r="BS83" s="168"/>
      <c r="BT83" s="167"/>
      <c r="BU83" s="165"/>
      <c r="BV83" s="168"/>
      <c r="BW83" s="167"/>
      <c r="BX83" s="165"/>
      <c r="BY83" s="168"/>
    </row>
    <row r="84" spans="3:77" ht="13.5" customHeight="1" x14ac:dyDescent="0.25">
      <c r="C84" s="167"/>
      <c r="D84" s="165"/>
      <c r="E84" s="165"/>
      <c r="F84" s="167"/>
      <c r="G84" s="165"/>
      <c r="H84" s="168"/>
      <c r="I84" s="165"/>
      <c r="J84" s="165"/>
      <c r="K84" s="165"/>
      <c r="L84" s="167"/>
      <c r="M84" s="165"/>
      <c r="N84" s="168"/>
      <c r="O84" s="167"/>
      <c r="P84" s="165"/>
      <c r="Q84" s="168"/>
      <c r="R84" s="167"/>
      <c r="S84" s="165"/>
      <c r="T84" s="168"/>
      <c r="U84" s="167"/>
      <c r="V84" s="165"/>
      <c r="W84" s="168"/>
      <c r="X84" s="167"/>
      <c r="Y84" s="165"/>
      <c r="Z84" s="168"/>
      <c r="AA84" s="167"/>
      <c r="AB84" s="165"/>
      <c r="AC84" s="168"/>
      <c r="AD84" s="167"/>
      <c r="AE84" s="165"/>
      <c r="AF84" s="168"/>
      <c r="AG84" s="167"/>
      <c r="AH84" s="165"/>
      <c r="AI84" s="168"/>
      <c r="AJ84" s="167"/>
      <c r="AK84" s="165"/>
      <c r="AL84" s="168"/>
      <c r="AM84" s="167"/>
      <c r="AN84" s="165"/>
      <c r="AO84" s="168"/>
      <c r="AP84" s="167"/>
      <c r="AQ84" s="165"/>
      <c r="AR84" s="168"/>
      <c r="AS84" s="167"/>
      <c r="AT84" s="165"/>
      <c r="AU84" s="168"/>
      <c r="AV84" s="167"/>
      <c r="AW84" s="165"/>
      <c r="AX84" s="168"/>
      <c r="AY84" s="167"/>
      <c r="AZ84" s="165"/>
      <c r="BA84" s="168"/>
      <c r="BB84" s="167"/>
      <c r="BC84" s="165"/>
      <c r="BD84" s="168"/>
      <c r="BE84" s="167"/>
      <c r="BF84" s="165"/>
      <c r="BG84" s="168"/>
      <c r="BH84" s="167"/>
      <c r="BI84" s="165"/>
      <c r="BJ84" s="168"/>
      <c r="BK84" s="167"/>
      <c r="BL84" s="165"/>
      <c r="BM84" s="168"/>
      <c r="BN84" s="167"/>
      <c r="BO84" s="165"/>
      <c r="BP84" s="168"/>
      <c r="BQ84" s="167"/>
      <c r="BR84" s="165"/>
      <c r="BS84" s="168"/>
      <c r="BT84" s="167"/>
      <c r="BU84" s="165"/>
      <c r="BV84" s="168"/>
      <c r="BW84" s="167"/>
      <c r="BX84" s="165"/>
      <c r="BY84" s="168"/>
    </row>
    <row r="85" spans="3:77" ht="13.5" customHeight="1" x14ac:dyDescent="0.25">
      <c r="C85" s="167"/>
      <c r="D85" s="165"/>
      <c r="E85" s="165"/>
      <c r="F85" s="167"/>
      <c r="G85" s="165"/>
      <c r="H85" s="168"/>
      <c r="I85" s="165"/>
      <c r="J85" s="165"/>
      <c r="K85" s="165"/>
      <c r="L85" s="167"/>
      <c r="M85" s="165"/>
      <c r="N85" s="168"/>
      <c r="O85" s="167"/>
      <c r="P85" s="165"/>
      <c r="Q85" s="168"/>
      <c r="R85" s="167"/>
      <c r="S85" s="165"/>
      <c r="T85" s="168"/>
      <c r="U85" s="167"/>
      <c r="V85" s="165"/>
      <c r="W85" s="168"/>
      <c r="X85" s="167"/>
      <c r="Y85" s="165"/>
      <c r="Z85" s="168"/>
      <c r="AA85" s="167"/>
      <c r="AB85" s="165"/>
      <c r="AC85" s="168"/>
      <c r="AD85" s="167"/>
      <c r="AE85" s="165"/>
      <c r="AF85" s="168"/>
      <c r="AG85" s="167"/>
      <c r="AH85" s="165"/>
      <c r="AI85" s="168"/>
      <c r="AJ85" s="167"/>
      <c r="AK85" s="165"/>
      <c r="AL85" s="168"/>
      <c r="AM85" s="167"/>
      <c r="AN85" s="165"/>
      <c r="AO85" s="168"/>
      <c r="AP85" s="167"/>
      <c r="AQ85" s="165"/>
      <c r="AR85" s="168"/>
      <c r="AS85" s="167"/>
      <c r="AT85" s="165"/>
      <c r="AU85" s="168"/>
      <c r="AV85" s="167"/>
      <c r="AW85" s="165"/>
      <c r="AX85" s="168"/>
      <c r="AY85" s="167"/>
      <c r="AZ85" s="165"/>
      <c r="BA85" s="168"/>
      <c r="BB85" s="167"/>
      <c r="BC85" s="165"/>
      <c r="BD85" s="168"/>
      <c r="BE85" s="167"/>
      <c r="BF85" s="165"/>
      <c r="BG85" s="168"/>
      <c r="BH85" s="167"/>
      <c r="BI85" s="165"/>
      <c r="BJ85" s="168"/>
      <c r="BK85" s="167"/>
      <c r="BL85" s="165"/>
      <c r="BM85" s="168"/>
      <c r="BN85" s="167"/>
      <c r="BO85" s="165"/>
      <c r="BP85" s="168"/>
      <c r="BQ85" s="167"/>
      <c r="BR85" s="165"/>
      <c r="BS85" s="168"/>
      <c r="BT85" s="167"/>
      <c r="BU85" s="165"/>
      <c r="BV85" s="168"/>
      <c r="BW85" s="167"/>
      <c r="BX85" s="165"/>
      <c r="BY85" s="168"/>
    </row>
    <row r="86" spans="3:77" ht="13.5" customHeight="1" x14ac:dyDescent="0.25">
      <c r="C86" s="167"/>
      <c r="D86" s="165"/>
      <c r="E86" s="165"/>
      <c r="F86" s="167"/>
      <c r="G86" s="165"/>
      <c r="H86" s="168"/>
      <c r="I86" s="165"/>
      <c r="J86" s="165"/>
      <c r="K86" s="165"/>
      <c r="L86" s="167"/>
      <c r="M86" s="165"/>
      <c r="N86" s="168"/>
      <c r="O86" s="167"/>
      <c r="P86" s="165"/>
      <c r="Q86" s="168"/>
      <c r="R86" s="167"/>
      <c r="S86" s="165"/>
      <c r="T86" s="168"/>
      <c r="U86" s="167"/>
      <c r="V86" s="165"/>
      <c r="W86" s="168"/>
      <c r="X86" s="167"/>
      <c r="Y86" s="165"/>
      <c r="Z86" s="168"/>
      <c r="AA86" s="167"/>
      <c r="AB86" s="165"/>
      <c r="AC86" s="168"/>
      <c r="AD86" s="167"/>
      <c r="AE86" s="165"/>
      <c r="AF86" s="168"/>
      <c r="AG86" s="167"/>
      <c r="AH86" s="165"/>
      <c r="AI86" s="168"/>
      <c r="AJ86" s="167"/>
      <c r="AK86" s="165"/>
      <c r="AL86" s="168"/>
      <c r="AM86" s="167"/>
      <c r="AN86" s="165"/>
      <c r="AO86" s="168"/>
      <c r="AP86" s="167"/>
      <c r="AQ86" s="165"/>
      <c r="AR86" s="168"/>
      <c r="AS86" s="167"/>
      <c r="AT86" s="165"/>
      <c r="AU86" s="168"/>
      <c r="AV86" s="167"/>
      <c r="AW86" s="165"/>
      <c r="AX86" s="168"/>
      <c r="AY86" s="167"/>
      <c r="AZ86" s="165"/>
      <c r="BA86" s="168"/>
      <c r="BB86" s="167"/>
      <c r="BC86" s="165"/>
      <c r="BD86" s="168"/>
      <c r="BE86" s="167"/>
      <c r="BF86" s="165"/>
      <c r="BG86" s="168"/>
      <c r="BH86" s="167"/>
      <c r="BI86" s="165"/>
      <c r="BJ86" s="168"/>
      <c r="BK86" s="167"/>
      <c r="BL86" s="165"/>
      <c r="BM86" s="168"/>
      <c r="BN86" s="167"/>
      <c r="BO86" s="165"/>
      <c r="BP86" s="168"/>
      <c r="BQ86" s="167"/>
      <c r="BR86" s="165"/>
      <c r="BS86" s="168"/>
      <c r="BT86" s="167"/>
      <c r="BU86" s="165"/>
      <c r="BV86" s="168"/>
      <c r="BW86" s="167"/>
      <c r="BX86" s="165"/>
      <c r="BY86" s="168"/>
    </row>
    <row r="87" spans="3:77" ht="13.5" customHeight="1" x14ac:dyDescent="0.25">
      <c r="C87" s="167"/>
      <c r="D87" s="165"/>
      <c r="E87" s="165"/>
      <c r="F87" s="167"/>
      <c r="G87" s="165"/>
      <c r="H87" s="168"/>
      <c r="I87" s="165"/>
      <c r="J87" s="165"/>
      <c r="K87" s="165"/>
      <c r="L87" s="167"/>
      <c r="M87" s="165"/>
      <c r="N87" s="168"/>
      <c r="O87" s="167"/>
      <c r="P87" s="165"/>
      <c r="Q87" s="168"/>
      <c r="R87" s="167"/>
      <c r="S87" s="165"/>
      <c r="T87" s="168"/>
      <c r="U87" s="167"/>
      <c r="V87" s="165"/>
      <c r="W87" s="168"/>
      <c r="X87" s="167"/>
      <c r="Y87" s="165"/>
      <c r="Z87" s="168"/>
      <c r="AA87" s="167"/>
      <c r="AB87" s="165"/>
      <c r="AC87" s="168"/>
      <c r="AD87" s="167"/>
      <c r="AE87" s="165"/>
      <c r="AF87" s="168"/>
      <c r="AG87" s="167"/>
      <c r="AH87" s="165"/>
      <c r="AI87" s="168"/>
      <c r="AJ87" s="167"/>
      <c r="AK87" s="165"/>
      <c r="AL87" s="168"/>
      <c r="AM87" s="167"/>
      <c r="AN87" s="165"/>
      <c r="AO87" s="168"/>
      <c r="AP87" s="167"/>
      <c r="AQ87" s="165"/>
      <c r="AR87" s="168"/>
      <c r="AS87" s="167"/>
      <c r="AT87" s="165"/>
      <c r="AU87" s="168"/>
      <c r="AV87" s="167"/>
      <c r="AW87" s="165"/>
      <c r="AX87" s="168"/>
      <c r="AY87" s="167"/>
      <c r="AZ87" s="165"/>
      <c r="BA87" s="168"/>
      <c r="BB87" s="167"/>
      <c r="BC87" s="165"/>
      <c r="BD87" s="168"/>
      <c r="BE87" s="167"/>
      <c r="BF87" s="165"/>
      <c r="BG87" s="168"/>
      <c r="BH87" s="167"/>
      <c r="BI87" s="165"/>
      <c r="BJ87" s="168"/>
      <c r="BK87" s="167"/>
      <c r="BL87" s="165"/>
      <c r="BM87" s="168"/>
      <c r="BN87" s="167"/>
      <c r="BO87" s="165"/>
      <c r="BP87" s="168"/>
      <c r="BQ87" s="167"/>
      <c r="BR87" s="165"/>
      <c r="BS87" s="168"/>
      <c r="BT87" s="167"/>
      <c r="BU87" s="165"/>
      <c r="BV87" s="168"/>
      <c r="BW87" s="167"/>
      <c r="BX87" s="165"/>
      <c r="BY87" s="168"/>
    </row>
    <row r="88" spans="3:77" ht="13.5" customHeight="1" x14ac:dyDescent="0.25">
      <c r="C88" s="167"/>
      <c r="D88" s="165"/>
      <c r="E88" s="165"/>
      <c r="F88" s="167"/>
      <c r="G88" s="165"/>
      <c r="H88" s="168"/>
      <c r="I88" s="165"/>
      <c r="J88" s="165"/>
      <c r="K88" s="165"/>
      <c r="L88" s="167"/>
      <c r="M88" s="165"/>
      <c r="N88" s="168"/>
      <c r="O88" s="167"/>
      <c r="P88" s="165"/>
      <c r="Q88" s="168"/>
      <c r="R88" s="167"/>
      <c r="S88" s="165"/>
      <c r="T88" s="168"/>
      <c r="U88" s="167"/>
      <c r="V88" s="165"/>
      <c r="W88" s="168"/>
      <c r="X88" s="167"/>
      <c r="Y88" s="165"/>
      <c r="Z88" s="168"/>
      <c r="AA88" s="167"/>
      <c r="AB88" s="165"/>
      <c r="AC88" s="168"/>
      <c r="AD88" s="167"/>
      <c r="AE88" s="165"/>
      <c r="AF88" s="168"/>
      <c r="AG88" s="167"/>
      <c r="AH88" s="165"/>
      <c r="AI88" s="168"/>
      <c r="AJ88" s="167"/>
      <c r="AK88" s="165"/>
      <c r="AL88" s="168"/>
      <c r="AM88" s="167"/>
      <c r="AN88" s="165"/>
      <c r="AO88" s="168"/>
      <c r="AP88" s="167"/>
      <c r="AQ88" s="165"/>
      <c r="AR88" s="168"/>
      <c r="AS88" s="167"/>
      <c r="AT88" s="165"/>
      <c r="AU88" s="168"/>
      <c r="AV88" s="167"/>
      <c r="AW88" s="165"/>
      <c r="AX88" s="168"/>
      <c r="AY88" s="167"/>
      <c r="AZ88" s="165"/>
      <c r="BA88" s="168"/>
      <c r="BB88" s="167"/>
      <c r="BC88" s="165"/>
      <c r="BD88" s="168"/>
      <c r="BE88" s="167"/>
      <c r="BF88" s="165"/>
      <c r="BG88" s="168"/>
      <c r="BH88" s="167"/>
      <c r="BI88" s="165"/>
      <c r="BJ88" s="168"/>
      <c r="BK88" s="167"/>
      <c r="BL88" s="165"/>
      <c r="BM88" s="168"/>
      <c r="BN88" s="167"/>
      <c r="BO88" s="165"/>
      <c r="BP88" s="168"/>
      <c r="BQ88" s="167"/>
      <c r="BR88" s="165"/>
      <c r="BS88" s="168"/>
      <c r="BT88" s="167"/>
      <c r="BU88" s="165"/>
      <c r="BV88" s="168"/>
      <c r="BW88" s="167"/>
      <c r="BX88" s="165"/>
      <c r="BY88" s="168"/>
    </row>
    <row r="89" spans="3:77" ht="13.5" customHeight="1" x14ac:dyDescent="0.25">
      <c r="C89" s="167"/>
      <c r="D89" s="165"/>
      <c r="E89" s="165"/>
      <c r="F89" s="167"/>
      <c r="G89" s="165"/>
      <c r="H89" s="168"/>
      <c r="I89" s="165"/>
      <c r="J89" s="165"/>
      <c r="K89" s="165"/>
      <c r="L89" s="167"/>
      <c r="M89" s="165"/>
      <c r="N89" s="168"/>
      <c r="O89" s="167"/>
      <c r="P89" s="165"/>
      <c r="Q89" s="168"/>
      <c r="R89" s="167"/>
      <c r="S89" s="165"/>
      <c r="T89" s="168"/>
      <c r="U89" s="167"/>
      <c r="V89" s="165"/>
      <c r="W89" s="168"/>
      <c r="X89" s="167"/>
      <c r="Y89" s="165"/>
      <c r="Z89" s="168"/>
      <c r="AA89" s="167"/>
      <c r="AB89" s="165"/>
      <c r="AC89" s="168"/>
      <c r="AD89" s="167"/>
      <c r="AE89" s="165"/>
      <c r="AF89" s="168"/>
      <c r="AG89" s="167"/>
      <c r="AH89" s="165"/>
      <c r="AI89" s="168"/>
      <c r="AJ89" s="167"/>
      <c r="AK89" s="165"/>
      <c r="AL89" s="168"/>
      <c r="AM89" s="167"/>
      <c r="AN89" s="165"/>
      <c r="AO89" s="168"/>
      <c r="AP89" s="167"/>
      <c r="AQ89" s="165"/>
      <c r="AR89" s="168"/>
      <c r="AS89" s="167"/>
      <c r="AT89" s="165"/>
      <c r="AU89" s="168"/>
      <c r="AV89" s="167"/>
      <c r="AW89" s="165"/>
      <c r="AX89" s="168"/>
      <c r="AY89" s="167"/>
      <c r="AZ89" s="165"/>
      <c r="BA89" s="168"/>
      <c r="BB89" s="167"/>
      <c r="BC89" s="165"/>
      <c r="BD89" s="168"/>
      <c r="BE89" s="167"/>
      <c r="BF89" s="165"/>
      <c r="BG89" s="168"/>
      <c r="BH89" s="167"/>
      <c r="BI89" s="165"/>
      <c r="BJ89" s="168"/>
      <c r="BK89" s="167"/>
      <c r="BL89" s="165"/>
      <c r="BM89" s="168"/>
      <c r="BN89" s="167"/>
      <c r="BO89" s="165"/>
      <c r="BP89" s="168"/>
      <c r="BQ89" s="167"/>
      <c r="BR89" s="165"/>
      <c r="BS89" s="168"/>
      <c r="BT89" s="167"/>
      <c r="BU89" s="165"/>
      <c r="BV89" s="168"/>
      <c r="BW89" s="167"/>
      <c r="BX89" s="165"/>
      <c r="BY89" s="168"/>
    </row>
    <row r="90" spans="3:77" ht="13.5" customHeight="1" x14ac:dyDescent="0.25">
      <c r="C90" s="167"/>
      <c r="D90" s="165"/>
      <c r="E90" s="165"/>
      <c r="F90" s="167"/>
      <c r="G90" s="165"/>
      <c r="H90" s="168"/>
      <c r="I90" s="165"/>
      <c r="J90" s="165"/>
      <c r="K90" s="165"/>
      <c r="L90" s="167"/>
      <c r="M90" s="165"/>
      <c r="N90" s="168"/>
      <c r="O90" s="167"/>
      <c r="P90" s="165"/>
      <c r="Q90" s="168"/>
      <c r="R90" s="167"/>
      <c r="S90" s="165"/>
      <c r="T90" s="168"/>
      <c r="U90" s="167"/>
      <c r="V90" s="165"/>
      <c r="W90" s="168"/>
      <c r="X90" s="167"/>
      <c r="Y90" s="165"/>
      <c r="Z90" s="168"/>
      <c r="AA90" s="167"/>
      <c r="AB90" s="165"/>
      <c r="AC90" s="168"/>
      <c r="AD90" s="167"/>
      <c r="AE90" s="165"/>
      <c r="AF90" s="168"/>
      <c r="AG90" s="167"/>
      <c r="AH90" s="165"/>
      <c r="AI90" s="168"/>
      <c r="AJ90" s="167"/>
      <c r="AK90" s="165"/>
      <c r="AL90" s="168"/>
      <c r="AM90" s="167"/>
      <c r="AN90" s="165"/>
      <c r="AO90" s="168"/>
      <c r="AP90" s="167"/>
      <c r="AQ90" s="165"/>
      <c r="AR90" s="168"/>
      <c r="AS90" s="167"/>
      <c r="AT90" s="165"/>
      <c r="AU90" s="168"/>
      <c r="AV90" s="167"/>
      <c r="AW90" s="165"/>
      <c r="AX90" s="168"/>
      <c r="AY90" s="167"/>
      <c r="AZ90" s="165"/>
      <c r="BA90" s="168"/>
      <c r="BB90" s="167"/>
      <c r="BC90" s="165"/>
      <c r="BD90" s="168"/>
      <c r="BE90" s="167"/>
      <c r="BF90" s="165"/>
      <c r="BG90" s="168"/>
      <c r="BH90" s="167"/>
      <c r="BI90" s="165"/>
      <c r="BJ90" s="168"/>
      <c r="BK90" s="167"/>
      <c r="BL90" s="165"/>
      <c r="BM90" s="168"/>
      <c r="BN90" s="167"/>
      <c r="BO90" s="165"/>
      <c r="BP90" s="168"/>
      <c r="BQ90" s="167"/>
      <c r="BR90" s="165"/>
      <c r="BS90" s="168"/>
      <c r="BT90" s="167"/>
      <c r="BU90" s="165"/>
      <c r="BV90" s="168"/>
      <c r="BW90" s="167"/>
      <c r="BX90" s="165"/>
      <c r="BY90" s="168"/>
    </row>
    <row r="91" spans="3:77" ht="13.5" customHeight="1" x14ac:dyDescent="0.25">
      <c r="C91" s="167"/>
      <c r="D91" s="165"/>
      <c r="E91" s="165"/>
      <c r="F91" s="167"/>
      <c r="G91" s="165"/>
      <c r="H91" s="168"/>
      <c r="I91" s="165"/>
      <c r="J91" s="165"/>
      <c r="K91" s="165"/>
      <c r="L91" s="167"/>
      <c r="M91" s="165"/>
      <c r="N91" s="168"/>
      <c r="O91" s="167"/>
      <c r="P91" s="165"/>
      <c r="Q91" s="168"/>
      <c r="R91" s="167"/>
      <c r="S91" s="165"/>
      <c r="T91" s="168"/>
      <c r="U91" s="167"/>
      <c r="V91" s="165"/>
      <c r="W91" s="168"/>
      <c r="X91" s="167"/>
      <c r="Y91" s="165"/>
      <c r="Z91" s="168"/>
      <c r="AA91" s="167"/>
      <c r="AB91" s="165"/>
      <c r="AC91" s="168"/>
      <c r="AD91" s="167"/>
      <c r="AE91" s="165"/>
      <c r="AF91" s="168"/>
      <c r="AG91" s="167"/>
      <c r="AH91" s="165"/>
      <c r="AI91" s="168"/>
      <c r="AJ91" s="167"/>
      <c r="AK91" s="165"/>
      <c r="AL91" s="168"/>
      <c r="AM91" s="167"/>
      <c r="AN91" s="165"/>
      <c r="AO91" s="168"/>
      <c r="AP91" s="167"/>
      <c r="AQ91" s="165"/>
      <c r="AR91" s="168"/>
      <c r="AS91" s="167"/>
      <c r="AT91" s="165"/>
      <c r="AU91" s="168"/>
      <c r="AV91" s="167"/>
      <c r="AW91" s="165"/>
      <c r="AX91" s="168"/>
      <c r="AY91" s="167"/>
      <c r="AZ91" s="165"/>
      <c r="BA91" s="168"/>
      <c r="BB91" s="167"/>
      <c r="BC91" s="165"/>
      <c r="BD91" s="168"/>
      <c r="BE91" s="167"/>
      <c r="BF91" s="165"/>
      <c r="BG91" s="168"/>
      <c r="BH91" s="167"/>
      <c r="BI91" s="165"/>
      <c r="BJ91" s="168"/>
      <c r="BK91" s="167"/>
      <c r="BL91" s="165"/>
      <c r="BM91" s="168"/>
      <c r="BN91" s="167"/>
      <c r="BO91" s="165"/>
      <c r="BP91" s="168"/>
      <c r="BQ91" s="167"/>
      <c r="BR91" s="165"/>
      <c r="BS91" s="168"/>
      <c r="BT91" s="167"/>
      <c r="BU91" s="165"/>
      <c r="BV91" s="168"/>
      <c r="BW91" s="167"/>
      <c r="BX91" s="165"/>
      <c r="BY91" s="168"/>
    </row>
    <row r="92" spans="3:77" ht="13.5" customHeight="1" x14ac:dyDescent="0.25">
      <c r="C92" s="167"/>
      <c r="D92" s="165"/>
      <c r="E92" s="165"/>
      <c r="F92" s="167"/>
      <c r="G92" s="165"/>
      <c r="H92" s="168"/>
      <c r="I92" s="165"/>
      <c r="J92" s="165"/>
      <c r="K92" s="165"/>
      <c r="L92" s="167"/>
      <c r="M92" s="165"/>
      <c r="N92" s="168"/>
      <c r="O92" s="167"/>
      <c r="P92" s="165"/>
      <c r="Q92" s="168"/>
      <c r="R92" s="167"/>
      <c r="S92" s="165"/>
      <c r="T92" s="168"/>
      <c r="U92" s="167"/>
      <c r="V92" s="165"/>
      <c r="W92" s="168"/>
      <c r="X92" s="167"/>
      <c r="Y92" s="165"/>
      <c r="Z92" s="168"/>
      <c r="AA92" s="167"/>
      <c r="AB92" s="165"/>
      <c r="AC92" s="168"/>
      <c r="AD92" s="167"/>
      <c r="AE92" s="165"/>
      <c r="AF92" s="168"/>
      <c r="AG92" s="167"/>
      <c r="AH92" s="165"/>
      <c r="AI92" s="168"/>
      <c r="AJ92" s="167"/>
      <c r="AK92" s="165"/>
      <c r="AL92" s="168"/>
      <c r="AM92" s="167"/>
      <c r="AN92" s="165"/>
      <c r="AO92" s="168"/>
      <c r="AP92" s="167"/>
      <c r="AQ92" s="165"/>
      <c r="AR92" s="168"/>
      <c r="AS92" s="167"/>
      <c r="AT92" s="165"/>
      <c r="AU92" s="168"/>
      <c r="AV92" s="167"/>
      <c r="AW92" s="165"/>
      <c r="AX92" s="168"/>
      <c r="AY92" s="167"/>
      <c r="AZ92" s="165"/>
      <c r="BA92" s="168"/>
      <c r="BB92" s="167"/>
      <c r="BC92" s="165"/>
      <c r="BD92" s="168"/>
      <c r="BE92" s="167"/>
      <c r="BF92" s="165"/>
      <c r="BG92" s="168"/>
      <c r="BH92" s="167"/>
      <c r="BI92" s="165"/>
      <c r="BJ92" s="168"/>
      <c r="BK92" s="167"/>
      <c r="BL92" s="165"/>
      <c r="BM92" s="168"/>
      <c r="BN92" s="167"/>
      <c r="BO92" s="165"/>
      <c r="BP92" s="168"/>
      <c r="BQ92" s="167"/>
      <c r="BR92" s="165"/>
      <c r="BS92" s="168"/>
      <c r="BT92" s="167"/>
      <c r="BU92" s="165"/>
      <c r="BV92" s="168"/>
      <c r="BW92" s="167"/>
      <c r="BX92" s="165"/>
      <c r="BY92" s="168"/>
    </row>
    <row r="93" spans="3:77" ht="13.5" customHeight="1" x14ac:dyDescent="0.25">
      <c r="C93" s="167"/>
      <c r="D93" s="165"/>
      <c r="E93" s="165"/>
      <c r="F93" s="167"/>
      <c r="G93" s="165"/>
      <c r="H93" s="168"/>
      <c r="I93" s="165"/>
      <c r="J93" s="165"/>
      <c r="K93" s="165"/>
      <c r="L93" s="167"/>
      <c r="M93" s="165"/>
      <c r="N93" s="168"/>
      <c r="O93" s="167"/>
      <c r="P93" s="165"/>
      <c r="Q93" s="168"/>
      <c r="R93" s="167"/>
      <c r="S93" s="165"/>
      <c r="T93" s="168"/>
      <c r="U93" s="167"/>
      <c r="V93" s="165"/>
      <c r="W93" s="168"/>
      <c r="X93" s="167"/>
      <c r="Y93" s="165"/>
      <c r="Z93" s="168"/>
      <c r="AA93" s="167"/>
      <c r="AB93" s="165"/>
      <c r="AC93" s="168"/>
      <c r="AD93" s="167"/>
      <c r="AE93" s="165"/>
      <c r="AF93" s="168"/>
      <c r="AG93" s="167"/>
      <c r="AH93" s="165"/>
      <c r="AI93" s="168"/>
      <c r="AJ93" s="167"/>
      <c r="AK93" s="165"/>
      <c r="AL93" s="168"/>
      <c r="AM93" s="167"/>
      <c r="AN93" s="165"/>
      <c r="AO93" s="168"/>
      <c r="AP93" s="167"/>
      <c r="AQ93" s="165"/>
      <c r="AR93" s="168"/>
      <c r="AS93" s="167"/>
      <c r="AT93" s="165"/>
      <c r="AU93" s="168"/>
      <c r="AV93" s="167"/>
      <c r="AW93" s="165"/>
      <c r="AX93" s="168"/>
      <c r="AY93" s="167"/>
      <c r="AZ93" s="165"/>
      <c r="BA93" s="168"/>
      <c r="BB93" s="167"/>
      <c r="BC93" s="165"/>
      <c r="BD93" s="168"/>
      <c r="BE93" s="167"/>
      <c r="BF93" s="165"/>
      <c r="BG93" s="168"/>
      <c r="BH93" s="167"/>
      <c r="BI93" s="165"/>
      <c r="BJ93" s="168"/>
      <c r="BK93" s="167"/>
      <c r="BL93" s="165"/>
      <c r="BM93" s="168"/>
      <c r="BN93" s="167"/>
      <c r="BO93" s="165"/>
      <c r="BP93" s="168"/>
      <c r="BQ93" s="167"/>
      <c r="BR93" s="165"/>
      <c r="BS93" s="168"/>
      <c r="BT93" s="167"/>
      <c r="BU93" s="165"/>
      <c r="BV93" s="168"/>
      <c r="BW93" s="167"/>
      <c r="BX93" s="165"/>
      <c r="BY93" s="168"/>
    </row>
    <row r="94" spans="3:77" ht="13.5" customHeight="1" x14ac:dyDescent="0.25">
      <c r="C94" s="167"/>
      <c r="D94" s="165"/>
      <c r="E94" s="165"/>
      <c r="F94" s="167"/>
      <c r="G94" s="165"/>
      <c r="H94" s="168"/>
      <c r="I94" s="165"/>
      <c r="J94" s="165"/>
      <c r="K94" s="165"/>
      <c r="L94" s="167"/>
      <c r="M94" s="165"/>
      <c r="N94" s="168"/>
      <c r="O94" s="167"/>
      <c r="P94" s="165"/>
      <c r="Q94" s="168"/>
      <c r="R94" s="167"/>
      <c r="S94" s="165"/>
      <c r="T94" s="168"/>
      <c r="U94" s="167"/>
      <c r="V94" s="165"/>
      <c r="W94" s="168"/>
      <c r="X94" s="167"/>
      <c r="Y94" s="165"/>
      <c r="Z94" s="168"/>
      <c r="AA94" s="167"/>
      <c r="AB94" s="165"/>
      <c r="AC94" s="168"/>
      <c r="AD94" s="167"/>
      <c r="AE94" s="165"/>
      <c r="AF94" s="168"/>
      <c r="AG94" s="167"/>
      <c r="AH94" s="165"/>
      <c r="AI94" s="168"/>
      <c r="AJ94" s="167"/>
      <c r="AK94" s="165"/>
      <c r="AL94" s="168"/>
      <c r="AM94" s="167"/>
      <c r="AN94" s="165"/>
      <c r="AO94" s="168"/>
      <c r="AP94" s="167"/>
      <c r="AQ94" s="165"/>
      <c r="AR94" s="168"/>
      <c r="AS94" s="167"/>
      <c r="AT94" s="165"/>
      <c r="AU94" s="168"/>
      <c r="AV94" s="167"/>
      <c r="AW94" s="165"/>
      <c r="AX94" s="168"/>
      <c r="AY94" s="167"/>
      <c r="AZ94" s="165"/>
      <c r="BA94" s="168"/>
      <c r="BB94" s="167"/>
      <c r="BC94" s="165"/>
      <c r="BD94" s="168"/>
      <c r="BE94" s="167"/>
      <c r="BF94" s="165"/>
      <c r="BG94" s="168"/>
      <c r="BH94" s="167"/>
      <c r="BI94" s="165"/>
      <c r="BJ94" s="168"/>
      <c r="BK94" s="167"/>
      <c r="BL94" s="165"/>
      <c r="BM94" s="168"/>
      <c r="BN94" s="167"/>
      <c r="BO94" s="165"/>
      <c r="BP94" s="168"/>
      <c r="BQ94" s="167"/>
      <c r="BR94" s="165"/>
      <c r="BS94" s="168"/>
      <c r="BT94" s="167"/>
      <c r="BU94" s="165"/>
      <c r="BV94" s="168"/>
      <c r="BW94" s="167"/>
      <c r="BX94" s="165"/>
      <c r="BY94" s="168"/>
    </row>
    <row r="95" spans="3:77" ht="13.5" customHeight="1" x14ac:dyDescent="0.25">
      <c r="C95" s="167"/>
      <c r="D95" s="165"/>
      <c r="E95" s="165"/>
      <c r="F95" s="167"/>
      <c r="G95" s="165"/>
      <c r="H95" s="168"/>
      <c r="I95" s="165"/>
      <c r="J95" s="165"/>
      <c r="K95" s="165"/>
      <c r="L95" s="167"/>
      <c r="M95" s="165"/>
      <c r="N95" s="168"/>
      <c r="O95" s="167"/>
      <c r="P95" s="165"/>
      <c r="Q95" s="168"/>
      <c r="R95" s="167"/>
      <c r="S95" s="165"/>
      <c r="T95" s="168"/>
      <c r="U95" s="167"/>
      <c r="V95" s="165"/>
      <c r="W95" s="168"/>
      <c r="X95" s="167"/>
      <c r="Y95" s="165"/>
      <c r="Z95" s="168"/>
      <c r="AA95" s="167"/>
      <c r="AB95" s="165"/>
      <c r="AC95" s="168"/>
      <c r="AD95" s="167"/>
      <c r="AE95" s="165"/>
      <c r="AF95" s="168"/>
      <c r="AG95" s="167"/>
      <c r="AH95" s="165"/>
      <c r="AI95" s="168"/>
      <c r="AJ95" s="167"/>
      <c r="AK95" s="165"/>
      <c r="AL95" s="168"/>
      <c r="AM95" s="167"/>
      <c r="AN95" s="165"/>
      <c r="AO95" s="168"/>
      <c r="AP95" s="167"/>
      <c r="AQ95" s="165"/>
      <c r="AR95" s="168"/>
      <c r="AS95" s="167"/>
      <c r="AT95" s="165"/>
      <c r="AU95" s="168"/>
      <c r="AV95" s="167"/>
      <c r="AW95" s="165"/>
      <c r="AX95" s="168"/>
      <c r="AY95" s="167"/>
      <c r="AZ95" s="165"/>
      <c r="BA95" s="168"/>
      <c r="BB95" s="167"/>
      <c r="BC95" s="165"/>
      <c r="BD95" s="168"/>
      <c r="BE95" s="167"/>
      <c r="BF95" s="165"/>
      <c r="BG95" s="168"/>
      <c r="BH95" s="167"/>
      <c r="BI95" s="165"/>
      <c r="BJ95" s="168"/>
      <c r="BK95" s="167"/>
      <c r="BL95" s="165"/>
      <c r="BM95" s="168"/>
      <c r="BN95" s="167"/>
      <c r="BO95" s="165"/>
      <c r="BP95" s="168"/>
      <c r="BQ95" s="167"/>
      <c r="BR95" s="165"/>
      <c r="BS95" s="168"/>
      <c r="BT95" s="167"/>
      <c r="BU95" s="165"/>
      <c r="BV95" s="168"/>
      <c r="BW95" s="167"/>
      <c r="BX95" s="165"/>
      <c r="BY95" s="168"/>
    </row>
    <row r="96" spans="3:77" ht="13.5" customHeight="1" x14ac:dyDescent="0.25">
      <c r="C96" s="167"/>
      <c r="D96" s="165"/>
      <c r="E96" s="165"/>
      <c r="F96" s="167"/>
      <c r="G96" s="165"/>
      <c r="H96" s="168"/>
      <c r="I96" s="165"/>
      <c r="J96" s="165"/>
      <c r="K96" s="165"/>
      <c r="L96" s="167"/>
      <c r="M96" s="165"/>
      <c r="N96" s="168"/>
      <c r="O96" s="167"/>
      <c r="P96" s="165"/>
      <c r="Q96" s="168"/>
      <c r="R96" s="167"/>
      <c r="S96" s="165"/>
      <c r="T96" s="168"/>
      <c r="U96" s="167"/>
      <c r="V96" s="165"/>
      <c r="W96" s="168"/>
      <c r="X96" s="167"/>
      <c r="Y96" s="165"/>
      <c r="Z96" s="168"/>
      <c r="AA96" s="167"/>
      <c r="AB96" s="165"/>
      <c r="AC96" s="168"/>
      <c r="AD96" s="167"/>
      <c r="AE96" s="165"/>
      <c r="AF96" s="168"/>
      <c r="AG96" s="167"/>
      <c r="AH96" s="165"/>
      <c r="AI96" s="168"/>
      <c r="AJ96" s="167"/>
      <c r="AK96" s="165"/>
      <c r="AL96" s="168"/>
      <c r="AM96" s="167"/>
      <c r="AN96" s="165"/>
      <c r="AO96" s="168"/>
      <c r="AP96" s="167"/>
      <c r="AQ96" s="165"/>
      <c r="AR96" s="168"/>
      <c r="AS96" s="167"/>
      <c r="AT96" s="165"/>
      <c r="AU96" s="168"/>
      <c r="AV96" s="167"/>
      <c r="AW96" s="165"/>
      <c r="AX96" s="168"/>
      <c r="AY96" s="167"/>
      <c r="AZ96" s="165"/>
      <c r="BA96" s="168"/>
      <c r="BB96" s="167"/>
      <c r="BC96" s="165"/>
      <c r="BD96" s="168"/>
      <c r="BE96" s="167"/>
      <c r="BF96" s="165"/>
      <c r="BG96" s="168"/>
      <c r="BH96" s="167"/>
      <c r="BI96" s="165"/>
      <c r="BJ96" s="168"/>
      <c r="BK96" s="167"/>
      <c r="BL96" s="165"/>
      <c r="BM96" s="168"/>
      <c r="BN96" s="167"/>
      <c r="BO96" s="165"/>
      <c r="BP96" s="168"/>
      <c r="BQ96" s="167"/>
      <c r="BR96" s="165"/>
      <c r="BS96" s="168"/>
      <c r="BT96" s="167"/>
      <c r="BU96" s="165"/>
      <c r="BV96" s="168"/>
      <c r="BW96" s="167"/>
      <c r="BX96" s="165"/>
      <c r="BY96" s="168"/>
    </row>
    <row r="97" spans="3:77" ht="13.5" customHeight="1" x14ac:dyDescent="0.25">
      <c r="C97" s="167"/>
      <c r="D97" s="165"/>
      <c r="E97" s="165"/>
      <c r="F97" s="167"/>
      <c r="G97" s="165"/>
      <c r="H97" s="168"/>
      <c r="I97" s="165"/>
      <c r="J97" s="165"/>
      <c r="K97" s="165"/>
      <c r="L97" s="167"/>
      <c r="M97" s="165"/>
      <c r="N97" s="168"/>
      <c r="O97" s="167"/>
      <c r="P97" s="165"/>
      <c r="Q97" s="168"/>
      <c r="R97" s="167"/>
      <c r="S97" s="165"/>
      <c r="T97" s="168"/>
      <c r="U97" s="167"/>
      <c r="V97" s="165"/>
      <c r="W97" s="168"/>
      <c r="X97" s="167"/>
      <c r="Y97" s="165"/>
      <c r="Z97" s="168"/>
      <c r="AA97" s="167"/>
      <c r="AB97" s="165"/>
      <c r="AC97" s="168"/>
      <c r="AD97" s="167"/>
      <c r="AE97" s="165"/>
      <c r="AF97" s="168"/>
      <c r="AG97" s="167"/>
      <c r="AH97" s="165"/>
      <c r="AI97" s="168"/>
      <c r="AJ97" s="167"/>
      <c r="AK97" s="165"/>
      <c r="AL97" s="168"/>
      <c r="AM97" s="167"/>
      <c r="AN97" s="165"/>
      <c r="AO97" s="168"/>
      <c r="AP97" s="167"/>
      <c r="AQ97" s="165"/>
      <c r="AR97" s="168"/>
      <c r="AS97" s="167"/>
      <c r="AT97" s="165"/>
      <c r="AU97" s="168"/>
      <c r="AV97" s="167"/>
      <c r="AW97" s="165"/>
      <c r="AX97" s="168"/>
      <c r="AY97" s="167"/>
      <c r="AZ97" s="165"/>
      <c r="BA97" s="168"/>
      <c r="BB97" s="167"/>
      <c r="BC97" s="165"/>
      <c r="BD97" s="168"/>
      <c r="BE97" s="167"/>
      <c r="BF97" s="165"/>
      <c r="BG97" s="168"/>
      <c r="BH97" s="167"/>
      <c r="BI97" s="165"/>
      <c r="BJ97" s="168"/>
      <c r="BK97" s="167"/>
      <c r="BL97" s="165"/>
      <c r="BM97" s="168"/>
      <c r="BN97" s="167"/>
      <c r="BO97" s="165"/>
      <c r="BP97" s="168"/>
      <c r="BQ97" s="167"/>
      <c r="BR97" s="165"/>
      <c r="BS97" s="168"/>
      <c r="BT97" s="167"/>
      <c r="BU97" s="165"/>
      <c r="BV97" s="168"/>
      <c r="BW97" s="167"/>
      <c r="BX97" s="165"/>
      <c r="BY97" s="168"/>
    </row>
    <row r="98" spans="3:77" ht="13.5" customHeight="1" x14ac:dyDescent="0.25">
      <c r="C98" s="167"/>
      <c r="D98" s="165"/>
      <c r="E98" s="165"/>
      <c r="F98" s="167"/>
      <c r="G98" s="165"/>
      <c r="H98" s="168"/>
      <c r="I98" s="165"/>
      <c r="J98" s="165"/>
      <c r="K98" s="165"/>
      <c r="L98" s="167"/>
      <c r="M98" s="165"/>
      <c r="N98" s="168"/>
      <c r="O98" s="167"/>
      <c r="P98" s="165"/>
      <c r="Q98" s="168"/>
      <c r="R98" s="167"/>
      <c r="S98" s="165"/>
      <c r="T98" s="168"/>
      <c r="U98" s="167"/>
      <c r="V98" s="165"/>
      <c r="W98" s="168"/>
      <c r="X98" s="167"/>
      <c r="Y98" s="165"/>
      <c r="Z98" s="168"/>
      <c r="AA98" s="167"/>
      <c r="AB98" s="165"/>
      <c r="AC98" s="168"/>
      <c r="AD98" s="167"/>
      <c r="AE98" s="165"/>
      <c r="AF98" s="168"/>
      <c r="AG98" s="167"/>
      <c r="AH98" s="165"/>
      <c r="AI98" s="168"/>
      <c r="AJ98" s="167"/>
      <c r="AK98" s="165"/>
      <c r="AL98" s="168"/>
      <c r="AM98" s="167"/>
      <c r="AN98" s="165"/>
      <c r="AO98" s="168"/>
      <c r="AP98" s="167"/>
      <c r="AQ98" s="165"/>
      <c r="AR98" s="168"/>
      <c r="AS98" s="167"/>
      <c r="AT98" s="165"/>
      <c r="AU98" s="168"/>
      <c r="AV98" s="167"/>
      <c r="AW98" s="165"/>
      <c r="AX98" s="168"/>
      <c r="AY98" s="167"/>
      <c r="AZ98" s="165"/>
      <c r="BA98" s="168"/>
      <c r="BB98" s="167"/>
      <c r="BC98" s="165"/>
      <c r="BD98" s="168"/>
      <c r="BE98" s="167"/>
      <c r="BF98" s="165"/>
      <c r="BG98" s="168"/>
      <c r="BH98" s="167"/>
      <c r="BI98" s="165"/>
      <c r="BJ98" s="168"/>
      <c r="BK98" s="167"/>
      <c r="BL98" s="165"/>
      <c r="BM98" s="168"/>
      <c r="BN98" s="167"/>
      <c r="BO98" s="165"/>
      <c r="BP98" s="168"/>
      <c r="BQ98" s="167"/>
      <c r="BR98" s="165"/>
      <c r="BS98" s="168"/>
      <c r="BT98" s="167"/>
      <c r="BU98" s="165"/>
      <c r="BV98" s="168"/>
      <c r="BW98" s="167"/>
      <c r="BX98" s="165"/>
      <c r="BY98" s="168"/>
    </row>
    <row r="99" spans="3:77" ht="13.5" customHeight="1" x14ac:dyDescent="0.25">
      <c r="C99" s="167"/>
      <c r="D99" s="165"/>
      <c r="E99" s="165"/>
      <c r="F99" s="167"/>
      <c r="G99" s="165"/>
      <c r="H99" s="168"/>
      <c r="I99" s="165"/>
      <c r="J99" s="165"/>
      <c r="K99" s="165"/>
      <c r="L99" s="167"/>
      <c r="M99" s="165"/>
      <c r="N99" s="168"/>
      <c r="O99" s="167"/>
      <c r="P99" s="165"/>
      <c r="Q99" s="168"/>
      <c r="R99" s="167"/>
      <c r="S99" s="165"/>
      <c r="T99" s="168"/>
      <c r="U99" s="167"/>
      <c r="V99" s="165"/>
      <c r="W99" s="168"/>
      <c r="X99" s="167"/>
      <c r="Y99" s="165"/>
      <c r="Z99" s="168"/>
      <c r="AA99" s="167"/>
      <c r="AB99" s="165"/>
      <c r="AC99" s="168"/>
      <c r="AD99" s="167"/>
      <c r="AE99" s="165"/>
      <c r="AF99" s="168"/>
      <c r="AG99" s="167"/>
      <c r="AH99" s="165"/>
      <c r="AI99" s="168"/>
      <c r="AJ99" s="167"/>
      <c r="AK99" s="165"/>
      <c r="AL99" s="168"/>
      <c r="AM99" s="167"/>
      <c r="AN99" s="165"/>
      <c r="AO99" s="168"/>
      <c r="AP99" s="167"/>
      <c r="AQ99" s="165"/>
      <c r="AR99" s="168"/>
      <c r="AS99" s="167"/>
      <c r="AT99" s="165"/>
      <c r="AU99" s="168"/>
      <c r="AV99" s="167"/>
      <c r="AW99" s="165"/>
      <c r="AX99" s="168"/>
      <c r="AY99" s="167"/>
      <c r="AZ99" s="165"/>
      <c r="BA99" s="168"/>
      <c r="BB99" s="167"/>
      <c r="BC99" s="165"/>
      <c r="BD99" s="168"/>
      <c r="BE99" s="167"/>
      <c r="BF99" s="165"/>
      <c r="BG99" s="168"/>
      <c r="BH99" s="167"/>
      <c r="BI99" s="165"/>
      <c r="BJ99" s="168"/>
      <c r="BK99" s="167"/>
      <c r="BL99" s="165"/>
      <c r="BM99" s="168"/>
      <c r="BN99" s="167"/>
      <c r="BO99" s="165"/>
      <c r="BP99" s="168"/>
      <c r="BQ99" s="167"/>
      <c r="BR99" s="165"/>
      <c r="BS99" s="168"/>
      <c r="BT99" s="167"/>
      <c r="BU99" s="165"/>
      <c r="BV99" s="168"/>
      <c r="BW99" s="167"/>
      <c r="BX99" s="165"/>
      <c r="BY99" s="168"/>
    </row>
    <row r="100" spans="3:77" ht="13.5" customHeight="1" x14ac:dyDescent="0.25">
      <c r="C100" s="167"/>
      <c r="D100" s="165"/>
      <c r="E100" s="165"/>
      <c r="F100" s="167"/>
      <c r="G100" s="165"/>
      <c r="H100" s="168"/>
      <c r="I100" s="165"/>
      <c r="J100" s="165"/>
      <c r="K100" s="165"/>
      <c r="L100" s="167"/>
      <c r="M100" s="165"/>
      <c r="N100" s="168"/>
      <c r="O100" s="167"/>
      <c r="P100" s="165"/>
      <c r="Q100" s="168"/>
      <c r="R100" s="167"/>
      <c r="S100" s="165"/>
      <c r="T100" s="168"/>
      <c r="U100" s="167"/>
      <c r="V100" s="165"/>
      <c r="W100" s="168"/>
      <c r="X100" s="167"/>
      <c r="Y100" s="165"/>
      <c r="Z100" s="168"/>
      <c r="AA100" s="167"/>
      <c r="AB100" s="165"/>
      <c r="AC100" s="168"/>
      <c r="AD100" s="167"/>
      <c r="AE100" s="165"/>
      <c r="AF100" s="168"/>
      <c r="AG100" s="167"/>
      <c r="AH100" s="165"/>
      <c r="AI100" s="168"/>
      <c r="AJ100" s="167"/>
      <c r="AK100" s="165"/>
      <c r="AL100" s="168"/>
      <c r="AM100" s="167"/>
      <c r="AN100" s="165"/>
      <c r="AO100" s="168"/>
      <c r="AP100" s="167"/>
      <c r="AQ100" s="165"/>
      <c r="AR100" s="168"/>
      <c r="AS100" s="167"/>
      <c r="AT100" s="165"/>
      <c r="AU100" s="168"/>
      <c r="AV100" s="167"/>
      <c r="AW100" s="165"/>
      <c r="AX100" s="168"/>
      <c r="AY100" s="167"/>
      <c r="AZ100" s="165"/>
      <c r="BA100" s="168"/>
      <c r="BB100" s="167"/>
      <c r="BC100" s="165"/>
      <c r="BD100" s="168"/>
      <c r="BE100" s="167"/>
      <c r="BF100" s="165"/>
      <c r="BG100" s="168"/>
      <c r="BH100" s="167"/>
      <c r="BI100" s="165"/>
      <c r="BJ100" s="168"/>
      <c r="BK100" s="167"/>
      <c r="BL100" s="165"/>
      <c r="BM100" s="168"/>
      <c r="BN100" s="167"/>
      <c r="BO100" s="165"/>
      <c r="BP100" s="168"/>
      <c r="BQ100" s="167"/>
      <c r="BR100" s="165"/>
      <c r="BS100" s="168"/>
      <c r="BT100" s="167"/>
      <c r="BU100" s="165"/>
      <c r="BV100" s="168"/>
      <c r="BW100" s="167"/>
      <c r="BX100" s="165"/>
      <c r="BY100" s="168"/>
    </row>
    <row r="101" spans="3:77" ht="13.5" customHeight="1" x14ac:dyDescent="0.25">
      <c r="C101" s="167"/>
      <c r="D101" s="165"/>
      <c r="E101" s="165"/>
      <c r="F101" s="167"/>
      <c r="G101" s="165"/>
      <c r="H101" s="168"/>
      <c r="I101" s="165"/>
      <c r="J101" s="165"/>
      <c r="K101" s="165"/>
      <c r="L101" s="167"/>
      <c r="M101" s="165"/>
      <c r="N101" s="168"/>
      <c r="O101" s="167"/>
      <c r="P101" s="165"/>
      <c r="Q101" s="168"/>
      <c r="R101" s="167"/>
      <c r="S101" s="165"/>
      <c r="T101" s="168"/>
      <c r="U101" s="167"/>
      <c r="V101" s="165"/>
      <c r="W101" s="168"/>
      <c r="X101" s="167"/>
      <c r="Y101" s="165"/>
      <c r="Z101" s="168"/>
      <c r="AA101" s="167"/>
      <c r="AB101" s="165"/>
      <c r="AC101" s="168"/>
      <c r="AD101" s="167"/>
      <c r="AE101" s="165"/>
      <c r="AF101" s="168"/>
      <c r="AG101" s="167"/>
      <c r="AH101" s="165"/>
      <c r="AI101" s="168"/>
      <c r="AJ101" s="167"/>
      <c r="AK101" s="165"/>
      <c r="AL101" s="168"/>
      <c r="AM101" s="167"/>
      <c r="AN101" s="165"/>
      <c r="AO101" s="168"/>
      <c r="AP101" s="167"/>
      <c r="AQ101" s="165"/>
      <c r="AR101" s="168"/>
      <c r="AS101" s="167"/>
      <c r="AT101" s="165"/>
      <c r="AU101" s="168"/>
      <c r="AV101" s="167"/>
      <c r="AW101" s="165"/>
      <c r="AX101" s="168"/>
      <c r="AY101" s="167"/>
      <c r="AZ101" s="165"/>
      <c r="BA101" s="168"/>
      <c r="BB101" s="167"/>
      <c r="BC101" s="165"/>
      <c r="BD101" s="168"/>
      <c r="BE101" s="167"/>
      <c r="BF101" s="165"/>
      <c r="BG101" s="168"/>
      <c r="BH101" s="167"/>
      <c r="BI101" s="165"/>
      <c r="BJ101" s="168"/>
      <c r="BK101" s="167"/>
      <c r="BL101" s="165"/>
      <c r="BM101" s="168"/>
      <c r="BN101" s="167"/>
      <c r="BO101" s="165"/>
      <c r="BP101" s="168"/>
      <c r="BQ101" s="167"/>
      <c r="BR101" s="165"/>
      <c r="BS101" s="168"/>
      <c r="BT101" s="167"/>
      <c r="BU101" s="165"/>
      <c r="BV101" s="168"/>
      <c r="BW101" s="167"/>
      <c r="BX101" s="165"/>
      <c r="BY101" s="168"/>
    </row>
    <row r="102" spans="3:77" ht="13.5" customHeight="1" x14ac:dyDescent="0.25">
      <c r="C102" s="167"/>
      <c r="D102" s="165"/>
      <c r="E102" s="165"/>
      <c r="F102" s="167"/>
      <c r="G102" s="165"/>
      <c r="H102" s="168"/>
      <c r="I102" s="165"/>
      <c r="J102" s="165"/>
      <c r="K102" s="165"/>
      <c r="L102" s="167"/>
      <c r="M102" s="165"/>
      <c r="N102" s="168"/>
      <c r="O102" s="167"/>
      <c r="P102" s="165"/>
      <c r="Q102" s="168"/>
      <c r="R102" s="167"/>
      <c r="S102" s="165"/>
      <c r="T102" s="168"/>
      <c r="U102" s="167"/>
      <c r="V102" s="165"/>
      <c r="W102" s="168"/>
      <c r="X102" s="167"/>
      <c r="Y102" s="165"/>
      <c r="Z102" s="168"/>
      <c r="AA102" s="167"/>
      <c r="AB102" s="165"/>
      <c r="AC102" s="168"/>
      <c r="AD102" s="167"/>
      <c r="AE102" s="165"/>
      <c r="AF102" s="168"/>
      <c r="AG102" s="167"/>
      <c r="AH102" s="165"/>
      <c r="AI102" s="168"/>
      <c r="AJ102" s="167"/>
      <c r="AK102" s="165"/>
      <c r="AL102" s="168"/>
      <c r="AM102" s="167"/>
      <c r="AN102" s="165"/>
      <c r="AO102" s="168"/>
      <c r="AP102" s="167"/>
      <c r="AQ102" s="165"/>
      <c r="AR102" s="168"/>
      <c r="AS102" s="167"/>
      <c r="AT102" s="165"/>
      <c r="AU102" s="168"/>
      <c r="AV102" s="167"/>
      <c r="AW102" s="165"/>
      <c r="AX102" s="168"/>
      <c r="AY102" s="167"/>
      <c r="AZ102" s="165"/>
      <c r="BA102" s="168"/>
      <c r="BB102" s="167"/>
      <c r="BC102" s="165"/>
      <c r="BD102" s="168"/>
      <c r="BE102" s="167"/>
      <c r="BF102" s="165"/>
      <c r="BG102" s="168"/>
      <c r="BH102" s="167"/>
      <c r="BI102" s="165"/>
      <c r="BJ102" s="168"/>
      <c r="BK102" s="167"/>
      <c r="BL102" s="165"/>
      <c r="BM102" s="168"/>
      <c r="BN102" s="167"/>
      <c r="BO102" s="165"/>
      <c r="BP102" s="168"/>
      <c r="BQ102" s="167"/>
      <c r="BR102" s="165"/>
      <c r="BS102" s="168"/>
      <c r="BT102" s="167"/>
      <c r="BU102" s="165"/>
      <c r="BV102" s="168"/>
      <c r="BW102" s="167"/>
      <c r="BX102" s="165"/>
      <c r="BY102" s="168"/>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info_parties!$A$1:$A$88</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C11" activePane="bottomRight" state="frozen"/>
      <selection activeCell="B9" sqref="B9"/>
      <selection pane="topRight" activeCell="B9" sqref="B9"/>
      <selection pane="bottomLeft" activeCell="B9" sqref="B9"/>
      <selection pane="bottomRight" sqref="A1:XFD1048576"/>
    </sheetView>
  </sheetViews>
  <sheetFormatPr defaultColWidth="5.6328125" defaultRowHeight="13.5" customHeight="1" x14ac:dyDescent="0.25"/>
  <cols>
    <col min="1" max="1" width="11.453125" style="153" customWidth="1"/>
    <col min="2" max="2" width="22.90625" style="153" customWidth="1"/>
    <col min="3" max="3" width="11.453125" style="153" customWidth="1"/>
    <col min="4" max="4" width="5.6328125" style="153"/>
    <col min="5" max="5" width="11.453125" style="153" customWidth="1"/>
    <col min="6" max="10" width="5.6328125" style="153"/>
    <col min="11" max="11" width="11.453125" style="153" customWidth="1"/>
    <col min="12" max="16" width="5.6328125" style="153"/>
    <col min="17" max="17" width="11.453125" style="153" customWidth="1"/>
    <col min="18" max="22" width="5.6328125" style="153"/>
    <col min="23" max="23" width="11.453125" style="153" customWidth="1"/>
    <col min="24" max="24" width="5.6328125" style="153"/>
    <col min="25" max="25" width="11.453125" style="153" customWidth="1"/>
    <col min="26" max="30" width="5.6328125" style="153"/>
    <col min="31" max="31" width="11.453125" style="153" customWidth="1"/>
    <col min="32" max="36" width="5.6328125" style="153"/>
    <col min="37" max="37" width="11.453125" style="153" customWidth="1"/>
    <col min="38" max="42" width="5.6328125" style="153"/>
    <col min="43" max="43" width="11.453125" style="153" customWidth="1"/>
    <col min="44" max="44" width="5.6328125" style="153"/>
    <col min="45" max="45" width="11.453125" style="153" customWidth="1"/>
    <col min="46" max="46" width="6.36328125" style="153" bestFit="1" customWidth="1"/>
    <col min="47" max="50" width="5.6328125" style="153"/>
    <col min="51" max="51" width="11.453125" style="153" customWidth="1"/>
    <col min="52" max="56" width="5.6328125" style="153"/>
    <col min="57" max="57" width="11.453125" style="153" customWidth="1"/>
    <col min="58" max="62" width="5.6328125" style="153"/>
    <col min="63" max="63" width="11.453125" style="153" customWidth="1"/>
    <col min="64" max="64" width="5.6328125" style="153"/>
    <col min="65" max="65" width="11.453125" style="153" customWidth="1"/>
    <col min="66" max="70" width="5.6328125" style="153"/>
    <col min="71" max="71" width="11.453125" style="153" customWidth="1"/>
    <col min="72" max="76" width="5.6328125" style="153"/>
    <col min="77" max="77" width="11.453125" style="153" customWidth="1"/>
    <col min="78" max="82" width="5.6328125" style="153"/>
    <col min="83" max="83" width="11.453125" style="153" customWidth="1"/>
    <col min="84" max="84" width="5.6328125" style="153"/>
    <col min="85" max="85" width="11.453125" style="153" customWidth="1"/>
    <col min="86" max="90" width="5.6328125" style="153"/>
    <col min="91" max="91" width="11.453125" style="153" customWidth="1"/>
    <col min="92" max="96" width="5.6328125" style="153"/>
    <col min="97" max="97" width="11.453125" style="153" customWidth="1"/>
    <col min="98" max="102" width="5.6328125" style="153"/>
    <col min="103" max="103" width="11.453125" style="153" customWidth="1"/>
    <col min="104" max="104" width="5.6328125" style="153"/>
    <col min="105" max="105" width="11.453125" style="153" customWidth="1"/>
    <col min="106" max="110" width="5.6328125" style="153"/>
    <col min="111" max="111" width="11.453125" style="153" customWidth="1"/>
    <col min="112" max="116" width="5.6328125" style="153"/>
    <col min="117" max="117" width="11.453125" style="153" customWidth="1"/>
    <col min="118" max="122" width="5.6328125" style="153"/>
    <col min="123" max="123" width="11.453125" style="153" customWidth="1"/>
    <col min="124" max="124" width="5.6328125" style="153"/>
    <col min="125" max="125" width="11.453125" style="153" customWidth="1"/>
    <col min="126" max="130" width="5.6328125" style="153"/>
    <col min="131" max="131" width="11.453125" style="153" customWidth="1"/>
    <col min="132" max="136" width="5.6328125" style="153"/>
    <col min="137" max="137" width="11.453125" style="153" customWidth="1"/>
    <col min="138" max="142" width="5.6328125" style="153"/>
    <col min="143" max="143" width="11.453125" style="153" customWidth="1"/>
    <col min="144" max="144" width="5.6328125" style="153"/>
    <col min="145" max="145" width="11.453125" style="153" customWidth="1"/>
    <col min="146" max="150" width="5.6328125" style="153"/>
    <col min="151" max="151" width="11.453125" style="153" customWidth="1"/>
    <col min="152" max="156" width="5.6328125" style="153"/>
    <col min="157" max="157" width="11.453125" style="153" customWidth="1"/>
    <col min="158" max="162" width="5.6328125" style="153"/>
    <col min="163" max="163" width="11.453125" style="153" customWidth="1"/>
    <col min="164" max="182" width="5.6328125" style="153"/>
    <col min="183" max="183" width="11.453125" style="153" customWidth="1"/>
    <col min="184" max="190" width="5.6328125" style="153"/>
    <col min="191" max="191" width="11.453125" style="153" customWidth="1"/>
    <col min="192" max="196" width="5.6328125" style="153"/>
    <col min="197" max="197" width="11.453125" style="153" customWidth="1"/>
    <col min="198" max="202" width="5.6328125" style="153"/>
    <col min="203" max="203" width="11.453125" style="153" customWidth="1"/>
    <col min="204" max="204" width="5.6328125" style="153"/>
    <col min="205" max="205" width="11.453125" style="153" customWidth="1"/>
    <col min="206" max="210" width="5.6328125" style="153"/>
    <col min="211" max="211" width="11.453125" style="153" customWidth="1"/>
    <col min="212" max="216" width="5.6328125" style="153"/>
    <col min="217" max="217" width="11.453125" style="153" customWidth="1"/>
    <col min="218" max="222" width="5.6328125" style="153"/>
    <col min="223" max="223" width="11.453125" style="153" customWidth="1"/>
    <col min="224" max="224" width="5.6328125" style="153"/>
    <col min="225" max="226" width="11.453125" style="153" customWidth="1"/>
    <col min="227" max="230" width="5.6328125" style="153"/>
    <col min="231" max="231" width="11.453125" style="153" customWidth="1"/>
    <col min="232" max="236" width="5.6328125" style="153"/>
    <col min="237" max="237" width="11.453125" style="153" customWidth="1"/>
    <col min="238" max="242" width="5.6328125" style="153"/>
    <col min="243" max="243" width="11.453125" style="153" customWidth="1"/>
    <col min="244" max="244" width="5.6328125" style="153"/>
    <col min="245" max="245" width="11.453125" style="153" customWidth="1"/>
    <col min="246" max="250" width="5.6328125" style="153"/>
    <col min="251" max="251" width="11.453125" style="153" customWidth="1"/>
    <col min="252" max="256" width="5.6328125" style="153"/>
    <col min="257" max="257" width="11.453125" style="153" customWidth="1"/>
    <col min="258" max="16384" width="5.6328125" style="153"/>
  </cols>
  <sheetData>
    <row r="1" spans="1:262" s="170" customFormat="1" ht="13.5" customHeight="1" x14ac:dyDescent="0.25">
      <c r="A1" s="170" t="s">
        <v>19</v>
      </c>
      <c r="C1" s="158"/>
      <c r="J1" s="170" t="s">
        <v>118</v>
      </c>
      <c r="K1" s="171"/>
      <c r="P1" s="172"/>
      <c r="U1" s="170" t="s">
        <v>118</v>
      </c>
      <c r="W1" s="158"/>
      <c r="AD1" s="170" t="s">
        <v>118</v>
      </c>
      <c r="AE1" s="171"/>
      <c r="AJ1" s="172"/>
      <c r="AO1" s="170" t="s">
        <v>118</v>
      </c>
      <c r="AQ1" s="158"/>
      <c r="AX1" s="170" t="s">
        <v>118</v>
      </c>
      <c r="AY1" s="171"/>
      <c r="BD1" s="172"/>
      <c r="BI1" s="170" t="s">
        <v>118</v>
      </c>
      <c r="BK1" s="158"/>
      <c r="BR1" s="170" t="s">
        <v>118</v>
      </c>
      <c r="BS1" s="171"/>
      <c r="BX1" s="172"/>
      <c r="CC1" s="170" t="s">
        <v>118</v>
      </c>
      <c r="CE1" s="158"/>
      <c r="CL1" s="170" t="s">
        <v>118</v>
      </c>
      <c r="CM1" s="171"/>
      <c r="CR1" s="172"/>
      <c r="CW1" s="170" t="s">
        <v>118</v>
      </c>
      <c r="CY1" s="158"/>
      <c r="DF1" s="170" t="s">
        <v>118</v>
      </c>
      <c r="DG1" s="171"/>
      <c r="DL1" s="172"/>
      <c r="DQ1" s="170" t="s">
        <v>118</v>
      </c>
      <c r="DS1" s="158"/>
      <c r="DZ1" s="170" t="s">
        <v>118</v>
      </c>
      <c r="EA1" s="171"/>
      <c r="EF1" s="172"/>
      <c r="EK1" s="170" t="s">
        <v>118</v>
      </c>
      <c r="EM1" s="158"/>
      <c r="ET1" s="170" t="s">
        <v>118</v>
      </c>
      <c r="EU1" s="171"/>
      <c r="EZ1" s="172"/>
      <c r="FE1" s="170" t="s">
        <v>118</v>
      </c>
      <c r="FG1" s="158"/>
      <c r="FN1" s="170" t="s">
        <v>118</v>
      </c>
      <c r="FO1" s="171"/>
      <c r="FT1" s="172"/>
      <c r="FY1" s="170" t="s">
        <v>118</v>
      </c>
      <c r="GA1" s="158"/>
      <c r="GH1" s="170" t="s">
        <v>118</v>
      </c>
      <c r="GI1" s="171"/>
      <c r="GN1" s="172"/>
      <c r="GS1" s="170" t="s">
        <v>118</v>
      </c>
      <c r="GU1" s="158"/>
      <c r="HB1" s="170" t="s">
        <v>118</v>
      </c>
      <c r="HC1" s="171"/>
      <c r="HH1" s="172"/>
      <c r="HM1" s="170" t="s">
        <v>118</v>
      </c>
      <c r="HO1" s="158"/>
      <c r="HV1" s="170" t="s">
        <v>118</v>
      </c>
      <c r="HW1" s="171"/>
      <c r="IB1" s="172"/>
      <c r="IG1" s="170" t="s">
        <v>118</v>
      </c>
      <c r="II1" s="158"/>
      <c r="IP1" s="170" t="s">
        <v>118</v>
      </c>
      <c r="IQ1" s="171"/>
      <c r="IV1" s="172"/>
      <c r="JA1" s="170" t="s">
        <v>118</v>
      </c>
    </row>
    <row r="2" spans="1:262" s="170" customFormat="1" ht="13.5" customHeight="1" x14ac:dyDescent="0.25">
      <c r="A2" s="170" t="s">
        <v>129</v>
      </c>
      <c r="C2" s="158"/>
      <c r="K2" s="171"/>
      <c r="P2" s="172"/>
      <c r="W2" s="158"/>
      <c r="AE2" s="171"/>
      <c r="AJ2" s="172"/>
      <c r="AQ2" s="158"/>
      <c r="AY2" s="171"/>
      <c r="BD2" s="172"/>
      <c r="BK2" s="158"/>
      <c r="BS2" s="171"/>
      <c r="BX2" s="172"/>
      <c r="CE2" s="158"/>
      <c r="CM2" s="171"/>
      <c r="CR2" s="172"/>
      <c r="CY2" s="158"/>
      <c r="DG2" s="171"/>
      <c r="DL2" s="172"/>
      <c r="DS2" s="158"/>
      <c r="EA2" s="171"/>
      <c r="EF2" s="172"/>
      <c r="EM2" s="158"/>
      <c r="EU2" s="171"/>
      <c r="EZ2" s="172"/>
      <c r="FG2" s="158"/>
      <c r="FO2" s="171"/>
      <c r="FT2" s="172"/>
      <c r="GA2" s="158"/>
      <c r="GI2" s="171"/>
      <c r="GN2" s="172"/>
      <c r="GU2" s="158"/>
      <c r="HC2" s="171"/>
      <c r="HH2" s="172"/>
      <c r="HO2" s="158"/>
      <c r="HW2" s="171"/>
      <c r="IB2" s="172"/>
      <c r="II2" s="158"/>
      <c r="IQ2" s="171"/>
      <c r="IV2" s="172"/>
    </row>
    <row r="3" spans="1:262" ht="13.5" customHeight="1" x14ac:dyDescent="0.25">
      <c r="A3" s="153" t="s">
        <v>21</v>
      </c>
      <c r="C3" s="162"/>
      <c r="K3" s="173"/>
      <c r="P3" s="174"/>
      <c r="W3" s="162"/>
      <c r="AE3" s="173"/>
      <c r="AJ3" s="174"/>
      <c r="AQ3" s="162"/>
      <c r="AY3" s="173"/>
      <c r="BD3" s="174"/>
      <c r="BK3" s="162"/>
      <c r="BS3" s="173"/>
      <c r="BX3" s="174"/>
      <c r="CE3" s="162"/>
      <c r="CM3" s="173"/>
      <c r="CR3" s="174"/>
      <c r="CY3" s="162"/>
      <c r="DG3" s="173"/>
      <c r="DL3" s="174"/>
      <c r="DS3" s="162"/>
      <c r="EA3" s="173"/>
      <c r="EF3" s="174"/>
      <c r="EM3" s="162"/>
      <c r="EU3" s="173"/>
      <c r="EZ3" s="174"/>
      <c r="FG3" s="162"/>
      <c r="FO3" s="173"/>
      <c r="FT3" s="174"/>
      <c r="GA3" s="162"/>
      <c r="GI3" s="173"/>
      <c r="GN3" s="174"/>
      <c r="GU3" s="162"/>
      <c r="HC3" s="173"/>
      <c r="HH3" s="174"/>
      <c r="HO3" s="162"/>
      <c r="HW3" s="173"/>
      <c r="IB3" s="174"/>
      <c r="II3" s="162"/>
      <c r="IQ3" s="173"/>
      <c r="IV3" s="174"/>
    </row>
    <row r="4" spans="1:262" s="176" customFormat="1" ht="13.5" customHeight="1" x14ac:dyDescent="0.25">
      <c r="A4" s="175" t="s">
        <v>22</v>
      </c>
      <c r="C4" s="177"/>
      <c r="K4" s="178"/>
      <c r="P4" s="179"/>
      <c r="W4" s="177"/>
      <c r="AE4" s="178"/>
      <c r="AJ4" s="179"/>
      <c r="AQ4" s="177"/>
      <c r="AY4" s="178"/>
      <c r="BD4" s="179"/>
      <c r="BK4" s="177"/>
      <c r="BS4" s="178"/>
      <c r="BX4" s="179"/>
      <c r="CE4" s="177"/>
      <c r="CM4" s="178"/>
      <c r="CR4" s="179"/>
      <c r="CY4" s="177"/>
      <c r="DG4" s="178"/>
      <c r="DL4" s="179"/>
      <c r="DS4" s="177"/>
      <c r="EA4" s="178"/>
      <c r="EF4" s="179"/>
      <c r="EM4" s="177"/>
      <c r="EU4" s="178"/>
      <c r="EZ4" s="179"/>
      <c r="FG4" s="177"/>
      <c r="FO4" s="178"/>
      <c r="FT4" s="179"/>
      <c r="GA4" s="177"/>
      <c r="GI4" s="178"/>
      <c r="GN4" s="179"/>
      <c r="GU4" s="177"/>
      <c r="HC4" s="178"/>
      <c r="HH4" s="179"/>
      <c r="HO4" s="177"/>
      <c r="HW4" s="178"/>
      <c r="IB4" s="179"/>
      <c r="II4" s="177"/>
      <c r="IQ4" s="178"/>
      <c r="IV4" s="179"/>
    </row>
    <row r="5" spans="1:262" s="176" customFormat="1" ht="13.5" customHeight="1" x14ac:dyDescent="0.25">
      <c r="A5" s="175" t="s">
        <v>23</v>
      </c>
      <c r="C5" s="177"/>
      <c r="K5" s="178"/>
      <c r="P5" s="179"/>
      <c r="W5" s="177"/>
      <c r="AE5" s="178"/>
      <c r="AJ5" s="179"/>
      <c r="AQ5" s="177"/>
      <c r="AY5" s="178"/>
      <c r="BD5" s="179"/>
      <c r="BK5" s="177"/>
      <c r="BS5" s="178"/>
      <c r="BX5" s="179"/>
      <c r="CE5" s="177"/>
      <c r="CM5" s="178"/>
      <c r="CR5" s="179"/>
      <c r="CY5" s="177"/>
      <c r="DG5" s="178"/>
      <c r="DL5" s="179"/>
      <c r="DS5" s="177"/>
      <c r="EA5" s="178"/>
      <c r="EF5" s="179"/>
      <c r="EM5" s="177"/>
      <c r="EU5" s="178"/>
      <c r="EZ5" s="179"/>
      <c r="FG5" s="177"/>
      <c r="FO5" s="178"/>
      <c r="FT5" s="179"/>
      <c r="GA5" s="177"/>
      <c r="GI5" s="178"/>
      <c r="GN5" s="179"/>
      <c r="GU5" s="177"/>
      <c r="HC5" s="178"/>
      <c r="HH5" s="179"/>
      <c r="HO5" s="177"/>
      <c r="HW5" s="178"/>
      <c r="IB5" s="179"/>
      <c r="II5" s="177"/>
      <c r="IQ5" s="178"/>
      <c r="IV5" s="179"/>
    </row>
    <row r="6" spans="1:262" s="181" customFormat="1" ht="13.5" customHeight="1" x14ac:dyDescent="0.25">
      <c r="A6" s="180" t="s">
        <v>60</v>
      </c>
      <c r="C6" s="182"/>
      <c r="K6" s="183"/>
      <c r="P6" s="184"/>
      <c r="W6" s="185"/>
      <c r="AE6" s="183"/>
      <c r="AJ6" s="184"/>
      <c r="AQ6" s="186"/>
      <c r="AY6" s="183"/>
      <c r="BD6" s="184"/>
      <c r="BK6" s="186"/>
      <c r="BS6" s="183"/>
      <c r="BX6" s="184"/>
      <c r="CE6" s="182"/>
      <c r="CM6" s="183"/>
      <c r="CR6" s="184"/>
      <c r="CY6" s="182"/>
      <c r="DG6" s="183"/>
      <c r="DL6" s="184"/>
      <c r="DS6" s="182"/>
      <c r="EA6" s="183"/>
      <c r="EF6" s="184"/>
      <c r="EM6" s="182"/>
      <c r="EU6" s="183"/>
      <c r="EZ6" s="184"/>
      <c r="FG6" s="182"/>
      <c r="FO6" s="183"/>
      <c r="FT6" s="184"/>
      <c r="GA6" s="182"/>
      <c r="GI6" s="183"/>
      <c r="GN6" s="184"/>
      <c r="GU6" s="182"/>
      <c r="HC6" s="183"/>
      <c r="HH6" s="184"/>
      <c r="HO6" s="182"/>
      <c r="HW6" s="183"/>
      <c r="IB6" s="184"/>
      <c r="II6" s="182"/>
      <c r="IQ6" s="183"/>
      <c r="IV6" s="184"/>
    </row>
    <row r="7" spans="1:262" s="176" customFormat="1" ht="13.5" customHeight="1" x14ac:dyDescent="0.25">
      <c r="A7" s="175" t="s">
        <v>24</v>
      </c>
      <c r="C7" s="177"/>
      <c r="K7" s="178"/>
      <c r="P7" s="179"/>
      <c r="W7" s="177"/>
      <c r="AE7" s="178"/>
      <c r="AJ7" s="179"/>
      <c r="AQ7" s="177"/>
      <c r="AY7" s="178"/>
      <c r="BD7" s="179"/>
      <c r="BK7" s="177"/>
      <c r="BS7" s="178"/>
      <c r="BX7" s="179"/>
      <c r="CE7" s="177"/>
      <c r="CM7" s="178"/>
      <c r="CR7" s="179"/>
      <c r="CY7" s="177"/>
      <c r="DG7" s="178"/>
      <c r="DL7" s="179"/>
      <c r="DS7" s="177"/>
      <c r="EA7" s="178"/>
      <c r="EF7" s="179"/>
      <c r="EM7" s="177"/>
      <c r="EU7" s="178"/>
      <c r="EZ7" s="179"/>
      <c r="FG7" s="177"/>
      <c r="FO7" s="178"/>
      <c r="FT7" s="179"/>
      <c r="GA7" s="177"/>
      <c r="GI7" s="178"/>
      <c r="GN7" s="179"/>
      <c r="GU7" s="177"/>
      <c r="HC7" s="178"/>
      <c r="HH7" s="179"/>
      <c r="HO7" s="177"/>
      <c r="HW7" s="178"/>
      <c r="IB7" s="179"/>
      <c r="II7" s="177"/>
      <c r="IQ7" s="178"/>
      <c r="IV7" s="179"/>
    </row>
    <row r="8" spans="1:262" s="181" customFormat="1" ht="13.5" customHeight="1" x14ac:dyDescent="0.25">
      <c r="A8" s="180" t="s">
        <v>61</v>
      </c>
      <c r="C8" s="182"/>
      <c r="K8" s="183"/>
      <c r="P8" s="184"/>
      <c r="W8" s="185"/>
      <c r="AE8" s="183"/>
      <c r="AJ8" s="184"/>
      <c r="AQ8" s="186"/>
      <c r="AY8" s="183"/>
      <c r="BD8" s="184"/>
      <c r="BK8" s="186"/>
      <c r="BS8" s="183"/>
      <c r="BX8" s="184"/>
      <c r="CE8" s="182"/>
      <c r="CM8" s="183"/>
      <c r="CR8" s="184"/>
      <c r="CY8" s="182"/>
      <c r="DG8" s="183"/>
      <c r="DL8" s="184"/>
      <c r="DS8" s="182"/>
      <c r="EA8" s="183"/>
      <c r="EF8" s="184"/>
      <c r="EM8" s="182"/>
      <c r="EU8" s="183"/>
      <c r="EZ8" s="184"/>
      <c r="FG8" s="182"/>
      <c r="FO8" s="183"/>
      <c r="FT8" s="184"/>
      <c r="GA8" s="182"/>
      <c r="GI8" s="183"/>
      <c r="GN8" s="184"/>
      <c r="GU8" s="182"/>
      <c r="HC8" s="183"/>
      <c r="HH8" s="184"/>
      <c r="HO8" s="182"/>
      <c r="HW8" s="183"/>
      <c r="IB8" s="184"/>
      <c r="II8" s="182"/>
      <c r="IQ8" s="183"/>
      <c r="IV8" s="184"/>
    </row>
    <row r="9" spans="1:262" ht="13.5" customHeight="1" x14ac:dyDescent="0.25">
      <c r="A9" s="153" t="s">
        <v>11</v>
      </c>
      <c r="C9" s="167"/>
      <c r="K9" s="173"/>
      <c r="P9" s="174"/>
      <c r="W9" s="167"/>
      <c r="AE9" s="173"/>
      <c r="AJ9" s="174"/>
      <c r="AQ9" s="187"/>
      <c r="AY9" s="173"/>
      <c r="BD9" s="174"/>
      <c r="BK9" s="187"/>
      <c r="BS9" s="173"/>
      <c r="BX9" s="174"/>
      <c r="CE9" s="167"/>
      <c r="CM9" s="173"/>
      <c r="CR9" s="174"/>
      <c r="CY9" s="167"/>
      <c r="DG9" s="173"/>
      <c r="DL9" s="174"/>
      <c r="DS9" s="167"/>
      <c r="EA9" s="173"/>
      <c r="EF9" s="174"/>
      <c r="EM9" s="167"/>
      <c r="EU9" s="173"/>
      <c r="EZ9" s="174"/>
      <c r="FG9" s="167"/>
      <c r="FO9" s="173"/>
      <c r="FT9" s="174"/>
      <c r="GA9" s="167"/>
      <c r="GI9" s="173"/>
      <c r="GN9" s="174"/>
      <c r="GU9" s="167"/>
      <c r="HC9" s="173"/>
      <c r="HH9" s="174"/>
      <c r="HO9" s="167"/>
      <c r="HW9" s="173"/>
      <c r="IB9" s="174"/>
      <c r="II9" s="167"/>
      <c r="IQ9" s="173"/>
      <c r="IV9" s="174"/>
    </row>
    <row r="10" spans="1:262" ht="31.5" customHeight="1" x14ac:dyDescent="0.25">
      <c r="A10" s="159" t="s">
        <v>131</v>
      </c>
      <c r="B10" s="159" t="s">
        <v>32</v>
      </c>
      <c r="C10" s="160" t="s">
        <v>31</v>
      </c>
      <c r="D10" s="159" t="s">
        <v>30</v>
      </c>
      <c r="E10" s="159" t="s">
        <v>25</v>
      </c>
      <c r="F10" s="159" t="s">
        <v>26</v>
      </c>
      <c r="G10" s="159" t="s">
        <v>27</v>
      </c>
      <c r="H10" s="159" t="s">
        <v>28</v>
      </c>
      <c r="I10" s="159" t="s">
        <v>29</v>
      </c>
      <c r="J10" s="159" t="s">
        <v>27</v>
      </c>
      <c r="K10" s="188" t="s">
        <v>101</v>
      </c>
      <c r="L10" s="159" t="s">
        <v>57</v>
      </c>
      <c r="M10" s="159" t="s">
        <v>102</v>
      </c>
      <c r="N10" s="159" t="s">
        <v>103</v>
      </c>
      <c r="O10" s="159" t="s">
        <v>104</v>
      </c>
      <c r="P10" s="189" t="s">
        <v>105</v>
      </c>
      <c r="Q10" s="159" t="s">
        <v>106</v>
      </c>
      <c r="R10" s="159" t="s">
        <v>58</v>
      </c>
      <c r="S10" s="159" t="s">
        <v>107</v>
      </c>
      <c r="T10" s="159" t="s">
        <v>108</v>
      </c>
      <c r="U10" s="159" t="s">
        <v>109</v>
      </c>
      <c r="V10" s="159" t="s">
        <v>132</v>
      </c>
      <c r="W10" s="160" t="s">
        <v>31</v>
      </c>
      <c r="X10" s="159" t="s">
        <v>30</v>
      </c>
      <c r="Y10" s="159" t="s">
        <v>25</v>
      </c>
      <c r="Z10" s="159" t="s">
        <v>26</v>
      </c>
      <c r="AA10" s="159" t="s">
        <v>27</v>
      </c>
      <c r="AB10" s="159" t="s">
        <v>28</v>
      </c>
      <c r="AC10" s="159" t="s">
        <v>29</v>
      </c>
      <c r="AD10" s="159" t="s">
        <v>27</v>
      </c>
      <c r="AE10" s="188" t="s">
        <v>101</v>
      </c>
      <c r="AF10" s="159" t="s">
        <v>57</v>
      </c>
      <c r="AG10" s="159" t="s">
        <v>102</v>
      </c>
      <c r="AH10" s="159" t="s">
        <v>103</v>
      </c>
      <c r="AI10" s="159" t="s">
        <v>104</v>
      </c>
      <c r="AJ10" s="189" t="s">
        <v>105</v>
      </c>
      <c r="AK10" s="159" t="s">
        <v>106</v>
      </c>
      <c r="AL10" s="159" t="s">
        <v>58</v>
      </c>
      <c r="AM10" s="159" t="s">
        <v>107</v>
      </c>
      <c r="AN10" s="159" t="s">
        <v>108</v>
      </c>
      <c r="AO10" s="159" t="s">
        <v>109</v>
      </c>
      <c r="AP10" s="159" t="s">
        <v>132</v>
      </c>
      <c r="AQ10" s="160" t="s">
        <v>31</v>
      </c>
      <c r="AR10" s="159" t="s">
        <v>30</v>
      </c>
      <c r="AS10" s="159" t="s">
        <v>25</v>
      </c>
      <c r="AT10" s="159" t="s">
        <v>26</v>
      </c>
      <c r="AU10" s="159" t="s">
        <v>27</v>
      </c>
      <c r="AV10" s="159" t="s">
        <v>28</v>
      </c>
      <c r="AW10" s="159" t="s">
        <v>29</v>
      </c>
      <c r="AX10" s="159" t="s">
        <v>27</v>
      </c>
      <c r="AY10" s="188" t="s">
        <v>101</v>
      </c>
      <c r="AZ10" s="159" t="s">
        <v>57</v>
      </c>
      <c r="BA10" s="159" t="s">
        <v>102</v>
      </c>
      <c r="BB10" s="159" t="s">
        <v>103</v>
      </c>
      <c r="BC10" s="159" t="s">
        <v>104</v>
      </c>
      <c r="BD10" s="189" t="s">
        <v>105</v>
      </c>
      <c r="BE10" s="159" t="s">
        <v>106</v>
      </c>
      <c r="BF10" s="159" t="s">
        <v>58</v>
      </c>
      <c r="BG10" s="159" t="s">
        <v>107</v>
      </c>
      <c r="BH10" s="159" t="s">
        <v>108</v>
      </c>
      <c r="BI10" s="159" t="s">
        <v>109</v>
      </c>
      <c r="BJ10" s="159" t="s">
        <v>132</v>
      </c>
      <c r="BK10" s="160" t="s">
        <v>31</v>
      </c>
      <c r="BL10" s="159" t="s">
        <v>30</v>
      </c>
      <c r="BM10" s="159" t="s">
        <v>25</v>
      </c>
      <c r="BN10" s="159" t="s">
        <v>26</v>
      </c>
      <c r="BO10" s="159" t="s">
        <v>27</v>
      </c>
      <c r="BP10" s="159" t="s">
        <v>28</v>
      </c>
      <c r="BQ10" s="159" t="s">
        <v>29</v>
      </c>
      <c r="BR10" s="159" t="s">
        <v>27</v>
      </c>
      <c r="BS10" s="188" t="s">
        <v>101</v>
      </c>
      <c r="BT10" s="159" t="s">
        <v>57</v>
      </c>
      <c r="BU10" s="159" t="s">
        <v>102</v>
      </c>
      <c r="BV10" s="159" t="s">
        <v>103</v>
      </c>
      <c r="BW10" s="159" t="s">
        <v>104</v>
      </c>
      <c r="BX10" s="189" t="s">
        <v>105</v>
      </c>
      <c r="BY10" s="159" t="s">
        <v>106</v>
      </c>
      <c r="BZ10" s="159" t="s">
        <v>58</v>
      </c>
      <c r="CA10" s="159" t="s">
        <v>107</v>
      </c>
      <c r="CB10" s="159" t="s">
        <v>108</v>
      </c>
      <c r="CC10" s="159" t="s">
        <v>109</v>
      </c>
      <c r="CD10" s="159" t="s">
        <v>132</v>
      </c>
      <c r="CE10" s="160" t="s">
        <v>31</v>
      </c>
      <c r="CF10" s="159" t="s">
        <v>30</v>
      </c>
      <c r="CG10" s="159" t="s">
        <v>25</v>
      </c>
      <c r="CH10" s="159" t="s">
        <v>26</v>
      </c>
      <c r="CI10" s="159" t="s">
        <v>27</v>
      </c>
      <c r="CJ10" s="159" t="s">
        <v>28</v>
      </c>
      <c r="CK10" s="159" t="s">
        <v>29</v>
      </c>
      <c r="CL10" s="159" t="s">
        <v>27</v>
      </c>
      <c r="CM10" s="188" t="s">
        <v>101</v>
      </c>
      <c r="CN10" s="159" t="s">
        <v>57</v>
      </c>
      <c r="CO10" s="159" t="s">
        <v>102</v>
      </c>
      <c r="CP10" s="159" t="s">
        <v>103</v>
      </c>
      <c r="CQ10" s="159" t="s">
        <v>104</v>
      </c>
      <c r="CR10" s="189" t="s">
        <v>105</v>
      </c>
      <c r="CS10" s="159" t="s">
        <v>106</v>
      </c>
      <c r="CT10" s="159" t="s">
        <v>58</v>
      </c>
      <c r="CU10" s="159" t="s">
        <v>107</v>
      </c>
      <c r="CV10" s="159" t="s">
        <v>108</v>
      </c>
      <c r="CW10" s="159" t="s">
        <v>109</v>
      </c>
      <c r="CX10" s="159" t="s">
        <v>132</v>
      </c>
      <c r="CY10" s="160" t="s">
        <v>31</v>
      </c>
      <c r="CZ10" s="159" t="s">
        <v>30</v>
      </c>
      <c r="DA10" s="159" t="s">
        <v>25</v>
      </c>
      <c r="DB10" s="159" t="s">
        <v>26</v>
      </c>
      <c r="DC10" s="159" t="s">
        <v>27</v>
      </c>
      <c r="DD10" s="159" t="s">
        <v>28</v>
      </c>
      <c r="DE10" s="159" t="s">
        <v>29</v>
      </c>
      <c r="DF10" s="159" t="s">
        <v>27</v>
      </c>
      <c r="DG10" s="188" t="s">
        <v>101</v>
      </c>
      <c r="DH10" s="159" t="s">
        <v>57</v>
      </c>
      <c r="DI10" s="159" t="s">
        <v>102</v>
      </c>
      <c r="DJ10" s="159" t="s">
        <v>103</v>
      </c>
      <c r="DK10" s="159" t="s">
        <v>104</v>
      </c>
      <c r="DL10" s="189" t="s">
        <v>105</v>
      </c>
      <c r="DM10" s="159" t="s">
        <v>106</v>
      </c>
      <c r="DN10" s="159" t="s">
        <v>58</v>
      </c>
      <c r="DO10" s="159" t="s">
        <v>107</v>
      </c>
      <c r="DP10" s="159" t="s">
        <v>108</v>
      </c>
      <c r="DQ10" s="159" t="s">
        <v>109</v>
      </c>
      <c r="DR10" s="159" t="s">
        <v>132</v>
      </c>
      <c r="DS10" s="160" t="s">
        <v>31</v>
      </c>
      <c r="DT10" s="159" t="s">
        <v>30</v>
      </c>
      <c r="DU10" s="159" t="s">
        <v>25</v>
      </c>
      <c r="DV10" s="159" t="s">
        <v>26</v>
      </c>
      <c r="DW10" s="159" t="s">
        <v>27</v>
      </c>
      <c r="DX10" s="159" t="s">
        <v>28</v>
      </c>
      <c r="DY10" s="159" t="s">
        <v>29</v>
      </c>
      <c r="DZ10" s="159" t="s">
        <v>27</v>
      </c>
      <c r="EA10" s="188" t="s">
        <v>101</v>
      </c>
      <c r="EB10" s="159" t="s">
        <v>57</v>
      </c>
      <c r="EC10" s="159" t="s">
        <v>102</v>
      </c>
      <c r="ED10" s="159" t="s">
        <v>103</v>
      </c>
      <c r="EE10" s="159" t="s">
        <v>104</v>
      </c>
      <c r="EF10" s="189" t="s">
        <v>105</v>
      </c>
      <c r="EG10" s="159" t="s">
        <v>106</v>
      </c>
      <c r="EH10" s="159" t="s">
        <v>58</v>
      </c>
      <c r="EI10" s="159" t="s">
        <v>107</v>
      </c>
      <c r="EJ10" s="159" t="s">
        <v>108</v>
      </c>
      <c r="EK10" s="159" t="s">
        <v>109</v>
      </c>
      <c r="EL10" s="159" t="s">
        <v>132</v>
      </c>
      <c r="EM10" s="160" t="s">
        <v>31</v>
      </c>
      <c r="EN10" s="159" t="s">
        <v>30</v>
      </c>
      <c r="EO10" s="159" t="s">
        <v>25</v>
      </c>
      <c r="EP10" s="159" t="s">
        <v>26</v>
      </c>
      <c r="EQ10" s="159" t="s">
        <v>27</v>
      </c>
      <c r="ER10" s="159" t="s">
        <v>28</v>
      </c>
      <c r="ES10" s="159" t="s">
        <v>29</v>
      </c>
      <c r="ET10" s="159" t="s">
        <v>27</v>
      </c>
      <c r="EU10" s="188" t="s">
        <v>101</v>
      </c>
      <c r="EV10" s="159" t="s">
        <v>57</v>
      </c>
      <c r="EW10" s="159" t="s">
        <v>102</v>
      </c>
      <c r="EX10" s="159" t="s">
        <v>103</v>
      </c>
      <c r="EY10" s="159" t="s">
        <v>104</v>
      </c>
      <c r="EZ10" s="189" t="s">
        <v>105</v>
      </c>
      <c r="FA10" s="159" t="s">
        <v>106</v>
      </c>
      <c r="FB10" s="159" t="s">
        <v>58</v>
      </c>
      <c r="FC10" s="159" t="s">
        <v>107</v>
      </c>
      <c r="FD10" s="159" t="s">
        <v>108</v>
      </c>
      <c r="FE10" s="159" t="s">
        <v>109</v>
      </c>
      <c r="FF10" s="159" t="s">
        <v>132</v>
      </c>
      <c r="FG10" s="160" t="s">
        <v>31</v>
      </c>
      <c r="FH10" s="159" t="s">
        <v>30</v>
      </c>
      <c r="FI10" s="159" t="s">
        <v>25</v>
      </c>
      <c r="FJ10" s="159" t="s">
        <v>26</v>
      </c>
      <c r="FK10" s="159" t="s">
        <v>27</v>
      </c>
      <c r="FL10" s="159" t="s">
        <v>28</v>
      </c>
      <c r="FM10" s="159" t="s">
        <v>29</v>
      </c>
      <c r="FN10" s="159" t="s">
        <v>27</v>
      </c>
      <c r="FO10" s="188" t="s">
        <v>101</v>
      </c>
      <c r="FP10" s="159" t="s">
        <v>57</v>
      </c>
      <c r="FQ10" s="159" t="s">
        <v>102</v>
      </c>
      <c r="FR10" s="159" t="s">
        <v>103</v>
      </c>
      <c r="FS10" s="159" t="s">
        <v>104</v>
      </c>
      <c r="FT10" s="189" t="s">
        <v>105</v>
      </c>
      <c r="FU10" s="159" t="s">
        <v>106</v>
      </c>
      <c r="FV10" s="159" t="s">
        <v>58</v>
      </c>
      <c r="FW10" s="159" t="s">
        <v>107</v>
      </c>
      <c r="FX10" s="159" t="s">
        <v>108</v>
      </c>
      <c r="FY10" s="159" t="s">
        <v>109</v>
      </c>
      <c r="FZ10" s="159" t="s">
        <v>132</v>
      </c>
      <c r="GA10" s="160" t="s">
        <v>31</v>
      </c>
      <c r="GB10" s="159" t="s">
        <v>30</v>
      </c>
      <c r="GC10" s="159" t="s">
        <v>25</v>
      </c>
      <c r="GD10" s="159" t="s">
        <v>26</v>
      </c>
      <c r="GE10" s="159" t="s">
        <v>27</v>
      </c>
      <c r="GF10" s="159" t="s">
        <v>28</v>
      </c>
      <c r="GG10" s="159" t="s">
        <v>29</v>
      </c>
      <c r="GH10" s="159" t="s">
        <v>27</v>
      </c>
      <c r="GI10" s="188" t="s">
        <v>101</v>
      </c>
      <c r="GJ10" s="159" t="s">
        <v>57</v>
      </c>
      <c r="GK10" s="159" t="s">
        <v>102</v>
      </c>
      <c r="GL10" s="159" t="s">
        <v>103</v>
      </c>
      <c r="GM10" s="159" t="s">
        <v>104</v>
      </c>
      <c r="GN10" s="189" t="s">
        <v>105</v>
      </c>
      <c r="GO10" s="159" t="s">
        <v>106</v>
      </c>
      <c r="GP10" s="159" t="s">
        <v>58</v>
      </c>
      <c r="GQ10" s="159" t="s">
        <v>107</v>
      </c>
      <c r="GR10" s="159" t="s">
        <v>108</v>
      </c>
      <c r="GS10" s="159" t="s">
        <v>109</v>
      </c>
      <c r="GT10" s="159" t="s">
        <v>132</v>
      </c>
      <c r="GU10" s="160" t="s">
        <v>31</v>
      </c>
      <c r="GV10" s="159" t="s">
        <v>30</v>
      </c>
      <c r="GW10" s="159" t="s">
        <v>25</v>
      </c>
      <c r="GX10" s="159" t="s">
        <v>26</v>
      </c>
      <c r="GY10" s="159" t="s">
        <v>27</v>
      </c>
      <c r="GZ10" s="159" t="s">
        <v>28</v>
      </c>
      <c r="HA10" s="159" t="s">
        <v>29</v>
      </c>
      <c r="HB10" s="159" t="s">
        <v>27</v>
      </c>
      <c r="HC10" s="188" t="s">
        <v>101</v>
      </c>
      <c r="HD10" s="159" t="s">
        <v>57</v>
      </c>
      <c r="HE10" s="159" t="s">
        <v>102</v>
      </c>
      <c r="HF10" s="159" t="s">
        <v>103</v>
      </c>
      <c r="HG10" s="159" t="s">
        <v>104</v>
      </c>
      <c r="HH10" s="189" t="s">
        <v>105</v>
      </c>
      <c r="HI10" s="159" t="s">
        <v>106</v>
      </c>
      <c r="HJ10" s="159" t="s">
        <v>58</v>
      </c>
      <c r="HK10" s="159" t="s">
        <v>107</v>
      </c>
      <c r="HL10" s="159" t="s">
        <v>108</v>
      </c>
      <c r="HM10" s="159" t="s">
        <v>109</v>
      </c>
      <c r="HN10" s="159" t="s">
        <v>132</v>
      </c>
      <c r="HO10" s="160" t="s">
        <v>31</v>
      </c>
      <c r="HP10" s="159" t="s">
        <v>30</v>
      </c>
      <c r="HQ10" s="159" t="s">
        <v>25</v>
      </c>
      <c r="HR10" s="159" t="s">
        <v>26</v>
      </c>
      <c r="HS10" s="159" t="s">
        <v>27</v>
      </c>
      <c r="HT10" s="159" t="s">
        <v>28</v>
      </c>
      <c r="HU10" s="159" t="s">
        <v>29</v>
      </c>
      <c r="HV10" s="159" t="s">
        <v>27</v>
      </c>
      <c r="HW10" s="188" t="s">
        <v>101</v>
      </c>
      <c r="HX10" s="159" t="s">
        <v>57</v>
      </c>
      <c r="HY10" s="159" t="s">
        <v>102</v>
      </c>
      <c r="HZ10" s="159" t="s">
        <v>103</v>
      </c>
      <c r="IA10" s="159" t="s">
        <v>104</v>
      </c>
      <c r="IB10" s="189" t="s">
        <v>105</v>
      </c>
      <c r="IC10" s="159" t="s">
        <v>106</v>
      </c>
      <c r="ID10" s="159" t="s">
        <v>58</v>
      </c>
      <c r="IE10" s="159" t="s">
        <v>107</v>
      </c>
      <c r="IF10" s="159" t="s">
        <v>108</v>
      </c>
      <c r="IG10" s="159" t="s">
        <v>109</v>
      </c>
      <c r="IH10" s="159" t="s">
        <v>132</v>
      </c>
      <c r="II10" s="160" t="s">
        <v>31</v>
      </c>
      <c r="IJ10" s="159" t="s">
        <v>30</v>
      </c>
      <c r="IK10" s="159" t="s">
        <v>25</v>
      </c>
      <c r="IL10" s="159" t="s">
        <v>26</v>
      </c>
      <c r="IM10" s="159" t="s">
        <v>27</v>
      </c>
      <c r="IN10" s="159" t="s">
        <v>28</v>
      </c>
      <c r="IO10" s="159" t="s">
        <v>29</v>
      </c>
      <c r="IP10" s="159" t="s">
        <v>27</v>
      </c>
      <c r="IQ10" s="188" t="s">
        <v>101</v>
      </c>
      <c r="IR10" s="159" t="s">
        <v>57</v>
      </c>
      <c r="IS10" s="159" t="s">
        <v>102</v>
      </c>
      <c r="IT10" s="159" t="s">
        <v>103</v>
      </c>
      <c r="IU10" s="159" t="s">
        <v>104</v>
      </c>
      <c r="IV10" s="189" t="s">
        <v>105</v>
      </c>
      <c r="IW10" s="159" t="s">
        <v>106</v>
      </c>
      <c r="IX10" s="159" t="s">
        <v>58</v>
      </c>
      <c r="IY10" s="159" t="s">
        <v>107</v>
      </c>
      <c r="IZ10" s="159" t="s">
        <v>108</v>
      </c>
      <c r="JA10" s="159" t="s">
        <v>109</v>
      </c>
      <c r="JB10" s="159" t="s">
        <v>132</v>
      </c>
    </row>
    <row r="11" spans="1:262" s="165" customFormat="1" ht="13.5" customHeight="1" x14ac:dyDescent="0.25">
      <c r="B11" s="153"/>
      <c r="C11" s="167"/>
      <c r="E11" s="176"/>
      <c r="F11" s="190"/>
      <c r="G11" s="191"/>
      <c r="H11" s="153"/>
      <c r="I11" s="190"/>
      <c r="J11" s="191"/>
      <c r="K11" s="191"/>
      <c r="L11" s="191"/>
      <c r="M11" s="191"/>
      <c r="P11" s="192"/>
      <c r="Q11" s="176"/>
      <c r="R11" s="191"/>
      <c r="S11" s="191"/>
      <c r="U11" s="191"/>
      <c r="V11" s="191"/>
      <c r="W11" s="167"/>
      <c r="Y11" s="176"/>
      <c r="Z11" s="190"/>
      <c r="AA11" s="190"/>
      <c r="AB11" s="153"/>
      <c r="AC11" s="190"/>
      <c r="AD11" s="190"/>
      <c r="AE11" s="176"/>
      <c r="AF11" s="191"/>
      <c r="AG11" s="191"/>
      <c r="AJ11" s="192"/>
      <c r="AK11" s="176"/>
      <c r="AM11" s="191"/>
      <c r="AO11" s="191"/>
      <c r="AP11" s="191"/>
      <c r="AQ11" s="167"/>
      <c r="AS11" s="176"/>
      <c r="AT11" s="190"/>
      <c r="AU11" s="190"/>
      <c r="AV11" s="153"/>
      <c r="AW11" s="190"/>
      <c r="AX11" s="190"/>
      <c r="AY11" s="176"/>
      <c r="AZ11" s="191"/>
      <c r="BA11" s="191"/>
      <c r="BD11" s="192"/>
      <c r="BE11" s="176"/>
      <c r="BF11" s="191"/>
      <c r="BG11" s="191"/>
      <c r="BI11" s="191"/>
      <c r="BJ11" s="191"/>
      <c r="BK11" s="167"/>
      <c r="BM11" s="176"/>
      <c r="BN11" s="190"/>
      <c r="BO11" s="190"/>
      <c r="BP11" s="153"/>
      <c r="BQ11" s="190"/>
      <c r="BR11" s="190"/>
      <c r="BS11" s="176"/>
      <c r="BT11" s="191"/>
      <c r="BU11" s="191"/>
      <c r="BX11" s="192"/>
      <c r="BY11" s="176"/>
      <c r="BZ11" s="191"/>
      <c r="CA11" s="191"/>
      <c r="CC11" s="191"/>
      <c r="CD11" s="191"/>
      <c r="CE11" s="176"/>
      <c r="CG11" s="176"/>
      <c r="CH11" s="190"/>
      <c r="CI11" s="190"/>
      <c r="CJ11" s="153"/>
      <c r="CK11" s="190"/>
      <c r="CL11" s="190"/>
      <c r="CM11" s="176"/>
      <c r="CN11" s="191"/>
      <c r="CO11" s="191"/>
      <c r="CR11" s="192"/>
      <c r="CS11" s="176"/>
      <c r="CT11" s="191"/>
      <c r="CU11" s="191"/>
      <c r="CW11" s="191"/>
      <c r="CX11" s="191"/>
      <c r="CY11" s="167"/>
      <c r="DA11" s="176"/>
      <c r="DB11" s="190"/>
      <c r="DC11" s="190"/>
      <c r="DD11" s="153"/>
      <c r="DE11" s="190"/>
      <c r="DF11" s="190"/>
      <c r="DG11" s="176"/>
      <c r="DH11" s="191"/>
      <c r="DI11" s="191"/>
      <c r="DL11" s="192"/>
      <c r="DM11" s="176"/>
      <c r="DN11" s="191"/>
      <c r="DO11" s="191"/>
      <c r="DQ11" s="191"/>
      <c r="DR11" s="191"/>
      <c r="DS11" s="167"/>
      <c r="DU11" s="176"/>
      <c r="DV11" s="190"/>
      <c r="DW11" s="190"/>
      <c r="DX11" s="153"/>
      <c r="DY11" s="190"/>
      <c r="DZ11" s="190"/>
      <c r="EA11" s="176"/>
      <c r="EC11" s="193"/>
      <c r="EF11" s="192"/>
      <c r="EG11" s="176"/>
      <c r="EH11" s="191"/>
      <c r="EI11" s="191"/>
      <c r="EK11" s="191"/>
      <c r="EL11" s="191"/>
      <c r="EM11" s="167"/>
      <c r="EO11" s="176"/>
      <c r="EP11" s="190"/>
      <c r="EQ11" s="190"/>
      <c r="ER11" s="153"/>
      <c r="ES11" s="190"/>
      <c r="ET11" s="190"/>
      <c r="EU11" s="176"/>
      <c r="EV11" s="191"/>
      <c r="EW11" s="191"/>
      <c r="EZ11" s="192"/>
      <c r="FA11" s="176"/>
      <c r="FB11" s="191"/>
      <c r="FC11" s="191"/>
      <c r="FE11" s="191"/>
      <c r="FF11" s="191"/>
      <c r="FG11" s="167"/>
      <c r="FI11" s="176"/>
      <c r="FJ11" s="190"/>
      <c r="FK11" s="190"/>
      <c r="FL11" s="153"/>
      <c r="FM11" s="190"/>
      <c r="FN11" s="190"/>
      <c r="FO11" s="176"/>
      <c r="FP11" s="191"/>
      <c r="FQ11" s="191"/>
      <c r="FT11" s="192"/>
      <c r="FU11" s="176"/>
      <c r="FV11" s="191"/>
      <c r="FW11" s="191"/>
      <c r="FY11" s="191"/>
      <c r="FZ11" s="191"/>
      <c r="GA11" s="167"/>
      <c r="GC11" s="153"/>
      <c r="GD11" s="190"/>
      <c r="GE11" s="153"/>
      <c r="GF11" s="153"/>
      <c r="GG11" s="190"/>
      <c r="GH11" s="153"/>
      <c r="GI11" s="194"/>
      <c r="GN11" s="192"/>
      <c r="GU11" s="167"/>
      <c r="GW11" s="153"/>
      <c r="GX11" s="190"/>
      <c r="GY11" s="153"/>
      <c r="GZ11" s="153"/>
      <c r="HA11" s="190"/>
      <c r="HB11" s="153"/>
      <c r="HC11" s="194"/>
      <c r="HH11" s="192"/>
      <c r="HO11" s="167"/>
      <c r="HQ11" s="153"/>
      <c r="HR11" s="190"/>
      <c r="HS11" s="153"/>
      <c r="HT11" s="153"/>
      <c r="HU11" s="190"/>
      <c r="HV11" s="153"/>
      <c r="HW11" s="194"/>
      <c r="IB11" s="192"/>
      <c r="II11" s="167"/>
      <c r="IK11" s="153"/>
      <c r="IL11" s="190"/>
      <c r="IM11" s="153"/>
      <c r="IN11" s="153"/>
      <c r="IO11" s="190"/>
      <c r="IP11" s="153"/>
      <c r="IQ11" s="194"/>
      <c r="IV11" s="192"/>
    </row>
    <row r="12" spans="1:262" s="165" customFormat="1" ht="13.5" customHeight="1" x14ac:dyDescent="0.25">
      <c r="B12" s="153"/>
      <c r="C12" s="167"/>
      <c r="E12" s="176"/>
      <c r="F12" s="190"/>
      <c r="G12" s="191"/>
      <c r="H12" s="153"/>
      <c r="I12" s="190"/>
      <c r="J12" s="191"/>
      <c r="K12" s="191"/>
      <c r="L12" s="191"/>
      <c r="M12" s="191"/>
      <c r="P12" s="192"/>
      <c r="Q12" s="176"/>
      <c r="R12" s="191"/>
      <c r="S12" s="191"/>
      <c r="U12" s="191"/>
      <c r="V12" s="191"/>
      <c r="W12" s="167"/>
      <c r="Y12" s="176"/>
      <c r="Z12" s="190"/>
      <c r="AA12" s="190"/>
      <c r="AB12" s="153"/>
      <c r="AC12" s="190"/>
      <c r="AD12" s="190"/>
      <c r="AE12" s="176"/>
      <c r="AF12" s="191"/>
      <c r="AG12" s="191"/>
      <c r="AJ12" s="192"/>
      <c r="AK12" s="176"/>
      <c r="AM12" s="191"/>
      <c r="AO12" s="191"/>
      <c r="AP12" s="191"/>
      <c r="AQ12" s="167"/>
      <c r="AS12" s="176"/>
      <c r="AT12" s="190"/>
      <c r="AU12" s="190"/>
      <c r="AV12" s="153"/>
      <c r="AW12" s="190"/>
      <c r="AX12" s="190"/>
      <c r="AY12" s="176"/>
      <c r="AZ12" s="191"/>
      <c r="BA12" s="191"/>
      <c r="BD12" s="192"/>
      <c r="BE12" s="176"/>
      <c r="BF12" s="191"/>
      <c r="BG12" s="191"/>
      <c r="BI12" s="191"/>
      <c r="BJ12" s="191"/>
      <c r="BK12" s="167"/>
      <c r="BM12" s="176"/>
      <c r="BN12" s="190"/>
      <c r="BO12" s="190"/>
      <c r="BP12" s="153"/>
      <c r="BQ12" s="190"/>
      <c r="BR12" s="190"/>
      <c r="BS12" s="176"/>
      <c r="BT12" s="191"/>
      <c r="BU12" s="191"/>
      <c r="BX12" s="192"/>
      <c r="BY12" s="176"/>
      <c r="BZ12" s="191"/>
      <c r="CA12" s="191"/>
      <c r="CC12" s="191"/>
      <c r="CD12" s="191"/>
      <c r="CE12" s="176"/>
      <c r="CG12" s="176"/>
      <c r="CH12" s="190"/>
      <c r="CI12" s="190"/>
      <c r="CJ12" s="153"/>
      <c r="CK12" s="190"/>
      <c r="CL12" s="190"/>
      <c r="CM12" s="176"/>
      <c r="CN12" s="191"/>
      <c r="CO12" s="191"/>
      <c r="CR12" s="192"/>
      <c r="CS12" s="176"/>
      <c r="CT12" s="191"/>
      <c r="CU12" s="191"/>
      <c r="CW12" s="191"/>
      <c r="CX12" s="191"/>
      <c r="CY12" s="167"/>
      <c r="DA12" s="176"/>
      <c r="DB12" s="190"/>
      <c r="DC12" s="190"/>
      <c r="DD12" s="153"/>
      <c r="DE12" s="190"/>
      <c r="DF12" s="190"/>
      <c r="DG12" s="176"/>
      <c r="DH12" s="191"/>
      <c r="DI12" s="191"/>
      <c r="DL12" s="192"/>
      <c r="DM12" s="176"/>
      <c r="DN12" s="191"/>
      <c r="DO12" s="191"/>
      <c r="DQ12" s="191"/>
      <c r="DR12" s="191"/>
      <c r="DS12" s="167"/>
      <c r="DU12" s="176"/>
      <c r="DV12" s="190"/>
      <c r="DW12" s="190"/>
      <c r="DX12" s="153"/>
      <c r="DY12" s="190"/>
      <c r="DZ12" s="190"/>
      <c r="EA12" s="176"/>
      <c r="EC12" s="193"/>
      <c r="EF12" s="192"/>
      <c r="EG12" s="176"/>
      <c r="EH12" s="191"/>
      <c r="EI12" s="191"/>
      <c r="EK12" s="191"/>
      <c r="EL12" s="191"/>
      <c r="EM12" s="167"/>
      <c r="EO12" s="176"/>
      <c r="EP12" s="190"/>
      <c r="EQ12" s="190"/>
      <c r="ER12" s="153"/>
      <c r="ES12" s="190"/>
      <c r="ET12" s="190"/>
      <c r="EU12" s="176"/>
      <c r="EV12" s="191"/>
      <c r="EW12" s="191"/>
      <c r="EZ12" s="192"/>
      <c r="FA12" s="176"/>
      <c r="FB12" s="191"/>
      <c r="FC12" s="191"/>
      <c r="FE12" s="191"/>
      <c r="FF12" s="191"/>
      <c r="FG12" s="167"/>
      <c r="FI12" s="176"/>
      <c r="FJ12" s="190"/>
      <c r="FK12" s="190"/>
      <c r="FL12" s="153"/>
      <c r="FM12" s="190"/>
      <c r="FN12" s="190"/>
      <c r="FO12" s="176"/>
      <c r="FP12" s="191"/>
      <c r="FQ12" s="191"/>
      <c r="FT12" s="192"/>
      <c r="FU12" s="176"/>
      <c r="FV12" s="191"/>
      <c r="FW12" s="191"/>
      <c r="FY12" s="191"/>
      <c r="FZ12" s="191"/>
      <c r="GA12" s="167"/>
      <c r="GC12" s="176"/>
      <c r="GD12" s="190"/>
      <c r="GE12" s="153"/>
      <c r="GF12" s="153"/>
      <c r="GG12" s="190"/>
      <c r="GH12" s="153"/>
      <c r="GI12" s="194"/>
      <c r="GN12" s="192"/>
      <c r="GU12" s="167"/>
      <c r="GW12" s="176"/>
      <c r="GX12" s="190"/>
      <c r="GY12" s="153"/>
      <c r="GZ12" s="153"/>
      <c r="HA12" s="190"/>
      <c r="HB12" s="153"/>
      <c r="HC12" s="194"/>
      <c r="HH12" s="192"/>
      <c r="HO12" s="167"/>
      <c r="HQ12" s="176"/>
      <c r="HR12" s="190"/>
      <c r="HS12" s="153"/>
      <c r="HT12" s="153"/>
      <c r="HU12" s="190"/>
      <c r="HV12" s="153"/>
      <c r="HW12" s="194"/>
      <c r="IB12" s="192"/>
      <c r="II12" s="167"/>
      <c r="IK12" s="176"/>
      <c r="IL12" s="190"/>
      <c r="IM12" s="153"/>
      <c r="IN12" s="153"/>
      <c r="IO12" s="190"/>
      <c r="IP12" s="153"/>
      <c r="IQ12" s="194"/>
      <c r="IV12" s="192"/>
    </row>
    <row r="13" spans="1:262" s="165" customFormat="1" ht="13.5" customHeight="1" x14ac:dyDescent="0.25">
      <c r="A13" s="195"/>
      <c r="B13" s="153"/>
      <c r="C13" s="167"/>
      <c r="E13" s="176"/>
      <c r="F13" s="190"/>
      <c r="G13" s="191"/>
      <c r="H13" s="153"/>
      <c r="I13" s="190"/>
      <c r="J13" s="191"/>
      <c r="K13" s="191"/>
      <c r="L13" s="191"/>
      <c r="M13" s="191"/>
      <c r="P13" s="192"/>
      <c r="Q13" s="176"/>
      <c r="R13" s="191"/>
      <c r="S13" s="191"/>
      <c r="U13" s="191"/>
      <c r="V13" s="191"/>
      <c r="W13" s="167"/>
      <c r="Y13" s="176"/>
      <c r="Z13" s="190"/>
      <c r="AA13" s="190"/>
      <c r="AB13" s="153"/>
      <c r="AC13" s="190"/>
      <c r="AD13" s="190"/>
      <c r="AE13" s="176"/>
      <c r="AF13" s="191"/>
      <c r="AG13" s="191"/>
      <c r="AJ13" s="192"/>
      <c r="AK13" s="176"/>
      <c r="AM13" s="191"/>
      <c r="AO13" s="191"/>
      <c r="AP13" s="191"/>
      <c r="AQ13" s="167"/>
      <c r="AS13" s="176"/>
      <c r="AT13" s="190"/>
      <c r="AU13" s="190"/>
      <c r="AV13" s="153"/>
      <c r="AW13" s="190"/>
      <c r="AX13" s="190"/>
      <c r="AY13" s="176"/>
      <c r="AZ13" s="191"/>
      <c r="BA13" s="191"/>
      <c r="BD13" s="192"/>
      <c r="BE13" s="176"/>
      <c r="BF13" s="191"/>
      <c r="BG13" s="191"/>
      <c r="BI13" s="191"/>
      <c r="BJ13" s="191"/>
      <c r="BK13" s="167"/>
      <c r="BM13" s="176"/>
      <c r="BN13" s="190"/>
      <c r="BO13" s="190"/>
      <c r="BP13" s="153"/>
      <c r="BQ13" s="190"/>
      <c r="BR13" s="190"/>
      <c r="BS13" s="176"/>
      <c r="BT13" s="191"/>
      <c r="BU13" s="191"/>
      <c r="BX13" s="192"/>
      <c r="BY13" s="176"/>
      <c r="BZ13" s="191"/>
      <c r="CA13" s="191"/>
      <c r="CC13" s="191"/>
      <c r="CD13" s="191"/>
      <c r="CE13" s="176"/>
      <c r="CG13" s="176"/>
      <c r="CH13" s="190"/>
      <c r="CI13" s="190"/>
      <c r="CJ13" s="153"/>
      <c r="CK13" s="190"/>
      <c r="CL13" s="190"/>
      <c r="CM13" s="176"/>
      <c r="CN13" s="191"/>
      <c r="CO13" s="191"/>
      <c r="CR13" s="192"/>
      <c r="CS13" s="176"/>
      <c r="CT13" s="191"/>
      <c r="CU13" s="191"/>
      <c r="CW13" s="191"/>
      <c r="CX13" s="191"/>
      <c r="CY13" s="167"/>
      <c r="DA13" s="176"/>
      <c r="DB13" s="190"/>
      <c r="DC13" s="190"/>
      <c r="DD13" s="153"/>
      <c r="DE13" s="190"/>
      <c r="DF13" s="190"/>
      <c r="DG13" s="176"/>
      <c r="DH13" s="191"/>
      <c r="DI13" s="191"/>
      <c r="DL13" s="192"/>
      <c r="DM13" s="176"/>
      <c r="DN13" s="191"/>
      <c r="DO13" s="191"/>
      <c r="DQ13" s="191"/>
      <c r="DR13" s="191"/>
      <c r="DS13" s="167"/>
      <c r="DU13" s="176"/>
      <c r="DV13" s="190"/>
      <c r="DW13" s="190"/>
      <c r="DX13" s="153"/>
      <c r="DY13" s="190"/>
      <c r="DZ13" s="190"/>
      <c r="EA13" s="176"/>
      <c r="EC13" s="193"/>
      <c r="EF13" s="192"/>
      <c r="EG13" s="176"/>
      <c r="EH13" s="191"/>
      <c r="EI13" s="191"/>
      <c r="EK13" s="191"/>
      <c r="EL13" s="191"/>
      <c r="EM13" s="167"/>
      <c r="EO13" s="176"/>
      <c r="EP13" s="190"/>
      <c r="EQ13" s="190"/>
      <c r="ER13" s="153"/>
      <c r="ES13" s="190"/>
      <c r="ET13" s="190"/>
      <c r="EU13" s="176"/>
      <c r="EV13" s="191"/>
      <c r="EW13" s="191"/>
      <c r="EZ13" s="192"/>
      <c r="FA13" s="176"/>
      <c r="FB13" s="191"/>
      <c r="FC13" s="191"/>
      <c r="FE13" s="191"/>
      <c r="FF13" s="191"/>
      <c r="FG13" s="167"/>
      <c r="FI13" s="176"/>
      <c r="FJ13" s="190"/>
      <c r="FK13" s="190"/>
      <c r="FL13" s="153"/>
      <c r="FM13" s="190"/>
      <c r="FN13" s="190"/>
      <c r="FO13" s="176"/>
      <c r="FP13" s="191"/>
      <c r="FQ13" s="191"/>
      <c r="FT13" s="192"/>
      <c r="FU13" s="176"/>
      <c r="FV13" s="191"/>
      <c r="FW13" s="191"/>
      <c r="FY13" s="191"/>
      <c r="FZ13" s="191"/>
      <c r="GA13" s="167"/>
      <c r="GB13" s="196"/>
      <c r="GC13" s="196"/>
      <c r="GD13" s="197"/>
      <c r="GE13" s="153"/>
      <c r="GF13" s="198"/>
      <c r="GG13" s="197"/>
      <c r="GH13" s="153"/>
      <c r="GI13" s="173"/>
      <c r="GJ13" s="153"/>
      <c r="GK13" s="153"/>
      <c r="GL13" s="153"/>
      <c r="GM13" s="153"/>
      <c r="GN13" s="174"/>
      <c r="GO13" s="153"/>
      <c r="GP13" s="153"/>
      <c r="GQ13" s="153"/>
      <c r="GR13" s="153"/>
      <c r="GS13" s="153"/>
      <c r="GT13" s="153"/>
      <c r="GU13" s="167"/>
      <c r="GV13" s="196"/>
      <c r="GW13" s="196"/>
      <c r="GX13" s="197"/>
      <c r="GY13" s="153"/>
      <c r="GZ13" s="198"/>
      <c r="HA13" s="197"/>
      <c r="HB13" s="153"/>
      <c r="HC13" s="173"/>
      <c r="HD13" s="153"/>
      <c r="HE13" s="153"/>
      <c r="HF13" s="153"/>
      <c r="HG13" s="153"/>
      <c r="HH13" s="174"/>
      <c r="HI13" s="153"/>
      <c r="HJ13" s="153"/>
      <c r="HK13" s="153"/>
      <c r="HL13" s="153"/>
      <c r="HM13" s="153"/>
      <c r="HN13" s="153"/>
      <c r="HO13" s="167"/>
      <c r="HP13" s="196"/>
      <c r="HQ13" s="196"/>
      <c r="HR13" s="197"/>
      <c r="HS13" s="153"/>
      <c r="HT13" s="198"/>
      <c r="HU13" s="197"/>
      <c r="HV13" s="153"/>
      <c r="HW13" s="173"/>
      <c r="HX13" s="153"/>
      <c r="HY13" s="153"/>
      <c r="HZ13" s="153"/>
      <c r="IA13" s="153"/>
      <c r="IB13" s="174"/>
      <c r="IC13" s="153"/>
      <c r="ID13" s="153"/>
      <c r="IE13" s="153"/>
      <c r="IF13" s="153"/>
      <c r="IG13" s="153"/>
      <c r="IH13" s="153"/>
      <c r="II13" s="167"/>
      <c r="IJ13" s="196"/>
      <c r="IK13" s="196"/>
      <c r="IL13" s="197"/>
      <c r="IM13" s="153"/>
      <c r="IN13" s="198"/>
      <c r="IO13" s="197"/>
      <c r="IP13" s="153"/>
      <c r="IQ13" s="173"/>
      <c r="IR13" s="153"/>
      <c r="IS13" s="153"/>
      <c r="IT13" s="153"/>
      <c r="IU13" s="153"/>
      <c r="IV13" s="174"/>
      <c r="IW13" s="153"/>
      <c r="IX13" s="153"/>
      <c r="IY13" s="153"/>
      <c r="IZ13" s="153"/>
      <c r="JA13" s="153"/>
      <c r="JB13" s="153"/>
    </row>
    <row r="14" spans="1:262" s="165" customFormat="1" ht="13.5" customHeight="1" x14ac:dyDescent="0.25">
      <c r="B14" s="153"/>
      <c r="C14" s="167"/>
      <c r="E14" s="176"/>
      <c r="F14" s="190"/>
      <c r="G14" s="191"/>
      <c r="H14" s="153"/>
      <c r="I14" s="190"/>
      <c r="J14" s="191"/>
      <c r="K14" s="191"/>
      <c r="L14" s="191"/>
      <c r="M14" s="191"/>
      <c r="P14" s="192"/>
      <c r="Q14" s="176"/>
      <c r="R14" s="191"/>
      <c r="S14" s="191"/>
      <c r="U14" s="191"/>
      <c r="V14" s="191"/>
      <c r="W14" s="167"/>
      <c r="Y14" s="176"/>
      <c r="Z14" s="190"/>
      <c r="AA14" s="190"/>
      <c r="AB14" s="153"/>
      <c r="AC14" s="190"/>
      <c r="AD14" s="190"/>
      <c r="AE14" s="176"/>
      <c r="AF14" s="191"/>
      <c r="AG14" s="191"/>
      <c r="AJ14" s="192"/>
      <c r="AK14" s="176"/>
      <c r="AM14" s="191"/>
      <c r="AO14" s="191"/>
      <c r="AP14" s="191"/>
      <c r="AQ14" s="167"/>
      <c r="AS14" s="176"/>
      <c r="AT14" s="190"/>
      <c r="AU14" s="190"/>
      <c r="AV14" s="153"/>
      <c r="AW14" s="190"/>
      <c r="AX14" s="190"/>
      <c r="AY14" s="176"/>
      <c r="AZ14" s="191"/>
      <c r="BA14" s="191"/>
      <c r="BD14" s="192"/>
      <c r="BE14" s="176"/>
      <c r="BF14" s="191"/>
      <c r="BG14" s="191"/>
      <c r="BI14" s="191"/>
      <c r="BJ14" s="191"/>
      <c r="BK14" s="167"/>
      <c r="BM14" s="176"/>
      <c r="BN14" s="190"/>
      <c r="BO14" s="190"/>
      <c r="BP14" s="153"/>
      <c r="BQ14" s="190"/>
      <c r="BR14" s="190"/>
      <c r="BS14" s="176"/>
      <c r="BT14" s="191"/>
      <c r="BU14" s="191"/>
      <c r="BX14" s="192"/>
      <c r="BY14" s="176"/>
      <c r="BZ14" s="191"/>
      <c r="CA14" s="191"/>
      <c r="CC14" s="191"/>
      <c r="CD14" s="191"/>
      <c r="CE14" s="176"/>
      <c r="CG14" s="176"/>
      <c r="CH14" s="190"/>
      <c r="CI14" s="190"/>
      <c r="CJ14" s="153"/>
      <c r="CK14" s="190"/>
      <c r="CL14" s="190"/>
      <c r="CM14" s="176"/>
      <c r="CN14" s="191"/>
      <c r="CO14" s="191"/>
      <c r="CR14" s="192"/>
      <c r="CS14" s="176"/>
      <c r="CT14" s="191"/>
      <c r="CU14" s="191"/>
      <c r="CW14" s="191"/>
      <c r="CX14" s="191"/>
      <c r="CY14" s="167"/>
      <c r="DA14" s="176"/>
      <c r="DB14" s="190"/>
      <c r="DC14" s="190"/>
      <c r="DD14" s="153"/>
      <c r="DE14" s="190"/>
      <c r="DF14" s="190"/>
      <c r="DG14" s="176"/>
      <c r="DH14" s="191"/>
      <c r="DI14" s="191"/>
      <c r="DL14" s="192"/>
      <c r="DM14" s="176"/>
      <c r="DN14" s="191"/>
      <c r="DO14" s="191"/>
      <c r="DQ14" s="191"/>
      <c r="DR14" s="191"/>
      <c r="DS14" s="167"/>
      <c r="DU14" s="176"/>
      <c r="DV14" s="190"/>
      <c r="DW14" s="190"/>
      <c r="DX14" s="153"/>
      <c r="DY14" s="190"/>
      <c r="DZ14" s="190"/>
      <c r="EA14" s="176"/>
      <c r="EC14" s="193"/>
      <c r="EF14" s="192"/>
      <c r="EG14" s="176"/>
      <c r="EH14" s="191"/>
      <c r="EI14" s="191"/>
      <c r="EK14" s="191"/>
      <c r="EL14" s="191"/>
      <c r="EM14" s="167"/>
      <c r="EO14" s="176"/>
      <c r="EP14" s="190"/>
      <c r="EQ14" s="190"/>
      <c r="ER14" s="153"/>
      <c r="ES14" s="190"/>
      <c r="ET14" s="190"/>
      <c r="EU14" s="176"/>
      <c r="EV14" s="191"/>
      <c r="EW14" s="191"/>
      <c r="EZ14" s="192"/>
      <c r="FA14" s="176"/>
      <c r="FB14" s="191"/>
      <c r="FC14" s="191"/>
      <c r="FE14" s="191"/>
      <c r="FF14" s="191"/>
      <c r="FG14" s="167"/>
      <c r="FI14" s="176"/>
      <c r="FJ14" s="190"/>
      <c r="FK14" s="190"/>
      <c r="FL14" s="153"/>
      <c r="FM14" s="190"/>
      <c r="FN14" s="190"/>
      <c r="FO14" s="176"/>
      <c r="FP14" s="191"/>
      <c r="FQ14" s="191"/>
      <c r="FT14" s="192"/>
      <c r="FU14" s="176"/>
      <c r="FV14" s="191"/>
      <c r="FW14" s="191"/>
      <c r="FY14" s="191"/>
      <c r="FZ14" s="191"/>
      <c r="GA14" s="167"/>
      <c r="GC14" s="176"/>
      <c r="GD14" s="190"/>
      <c r="GE14" s="153"/>
      <c r="GF14" s="166"/>
      <c r="GG14" s="190"/>
      <c r="GH14" s="153"/>
      <c r="GI14" s="194"/>
      <c r="GN14" s="192"/>
      <c r="GU14" s="167"/>
      <c r="GW14" s="176"/>
      <c r="GX14" s="190"/>
      <c r="GY14" s="153"/>
      <c r="GZ14" s="166"/>
      <c r="HA14" s="190"/>
      <c r="HB14" s="153"/>
      <c r="HC14" s="194"/>
      <c r="HH14" s="192"/>
      <c r="HO14" s="167"/>
      <c r="HQ14" s="176"/>
      <c r="HR14" s="190"/>
      <c r="HS14" s="153"/>
      <c r="HT14" s="166"/>
      <c r="HU14" s="190"/>
      <c r="HV14" s="153"/>
      <c r="HW14" s="194"/>
      <c r="IB14" s="192"/>
      <c r="II14" s="167"/>
      <c r="IK14" s="176"/>
      <c r="IL14" s="190"/>
      <c r="IM14" s="153"/>
      <c r="IN14" s="166"/>
      <c r="IO14" s="190"/>
      <c r="IP14" s="153"/>
      <c r="IQ14" s="194"/>
      <c r="IV14" s="192"/>
    </row>
    <row r="15" spans="1:262" s="165" customFormat="1" ht="13.5" customHeight="1" x14ac:dyDescent="0.25">
      <c r="B15" s="153"/>
      <c r="C15" s="167"/>
      <c r="E15" s="176"/>
      <c r="F15" s="190"/>
      <c r="G15" s="191"/>
      <c r="H15" s="153"/>
      <c r="I15" s="190"/>
      <c r="J15" s="191"/>
      <c r="K15" s="191"/>
      <c r="L15" s="191"/>
      <c r="M15" s="191"/>
      <c r="P15" s="192"/>
      <c r="Q15" s="176"/>
      <c r="R15" s="191"/>
      <c r="S15" s="191"/>
      <c r="U15" s="191"/>
      <c r="V15" s="191"/>
      <c r="W15" s="167"/>
      <c r="Y15" s="176"/>
      <c r="Z15" s="190"/>
      <c r="AA15" s="190"/>
      <c r="AB15" s="153"/>
      <c r="AC15" s="190"/>
      <c r="AD15" s="190"/>
      <c r="AE15" s="176"/>
      <c r="AF15" s="191"/>
      <c r="AG15" s="191"/>
      <c r="AJ15" s="192"/>
      <c r="AK15" s="176"/>
      <c r="AM15" s="191"/>
      <c r="AO15" s="191"/>
      <c r="AP15" s="191"/>
      <c r="AQ15" s="167"/>
      <c r="AS15" s="176"/>
      <c r="AT15" s="190"/>
      <c r="AU15" s="190"/>
      <c r="AV15" s="153"/>
      <c r="AW15" s="190"/>
      <c r="AX15" s="190"/>
      <c r="AY15" s="176"/>
      <c r="AZ15" s="191"/>
      <c r="BA15" s="191"/>
      <c r="BD15" s="192"/>
      <c r="BE15" s="176"/>
      <c r="BF15" s="191"/>
      <c r="BG15" s="191"/>
      <c r="BI15" s="191"/>
      <c r="BJ15" s="191"/>
      <c r="BK15" s="167"/>
      <c r="BM15" s="176"/>
      <c r="BN15" s="190"/>
      <c r="BO15" s="190"/>
      <c r="BP15" s="153"/>
      <c r="BQ15" s="190"/>
      <c r="BR15" s="190"/>
      <c r="BS15" s="176"/>
      <c r="BT15" s="191"/>
      <c r="BU15" s="191"/>
      <c r="BX15" s="192"/>
      <c r="BY15" s="176"/>
      <c r="BZ15" s="191"/>
      <c r="CA15" s="191"/>
      <c r="CC15" s="191"/>
      <c r="CD15" s="191"/>
      <c r="CE15" s="176"/>
      <c r="CG15" s="176"/>
      <c r="CH15" s="190"/>
      <c r="CI15" s="190"/>
      <c r="CJ15" s="153"/>
      <c r="CK15" s="190"/>
      <c r="CL15" s="190"/>
      <c r="CM15" s="176"/>
      <c r="CN15" s="191"/>
      <c r="CO15" s="191"/>
      <c r="CR15" s="192"/>
      <c r="CS15" s="176"/>
      <c r="CT15" s="191"/>
      <c r="CU15" s="191"/>
      <c r="CW15" s="191"/>
      <c r="CX15" s="191"/>
      <c r="CY15" s="167"/>
      <c r="DA15" s="176"/>
      <c r="DB15" s="190"/>
      <c r="DC15" s="190"/>
      <c r="DD15" s="153"/>
      <c r="DE15" s="190"/>
      <c r="DF15" s="190"/>
      <c r="DG15" s="176"/>
      <c r="DH15" s="191"/>
      <c r="DI15" s="191"/>
      <c r="DL15" s="192"/>
      <c r="DM15" s="176"/>
      <c r="DN15" s="191"/>
      <c r="DO15" s="191"/>
      <c r="DQ15" s="191"/>
      <c r="DR15" s="191"/>
      <c r="DS15" s="167"/>
      <c r="DU15" s="176"/>
      <c r="DV15" s="190"/>
      <c r="DW15" s="190"/>
      <c r="DX15" s="153"/>
      <c r="DY15" s="190"/>
      <c r="DZ15" s="190"/>
      <c r="EA15" s="176"/>
      <c r="EC15" s="193"/>
      <c r="EF15" s="192"/>
      <c r="EG15" s="176"/>
      <c r="EH15" s="191"/>
      <c r="EI15" s="191"/>
      <c r="EK15" s="191"/>
      <c r="EL15" s="191"/>
      <c r="EM15" s="167"/>
      <c r="EO15" s="176"/>
      <c r="EP15" s="190"/>
      <c r="EQ15" s="190"/>
      <c r="ER15" s="153"/>
      <c r="ES15" s="190"/>
      <c r="ET15" s="190"/>
      <c r="EU15" s="176"/>
      <c r="EV15" s="191"/>
      <c r="EW15" s="191"/>
      <c r="EZ15" s="192"/>
      <c r="FA15" s="176"/>
      <c r="FB15" s="191"/>
      <c r="FC15" s="191"/>
      <c r="FE15" s="191"/>
      <c r="FF15" s="191"/>
      <c r="FG15" s="167"/>
      <c r="FI15" s="176"/>
      <c r="FJ15" s="190"/>
      <c r="FK15" s="190"/>
      <c r="FL15" s="153"/>
      <c r="FM15" s="190"/>
      <c r="FN15" s="190"/>
      <c r="FO15" s="176"/>
      <c r="FP15" s="191"/>
      <c r="FQ15" s="191"/>
      <c r="FT15" s="192"/>
      <c r="FU15" s="176"/>
      <c r="FV15" s="191"/>
      <c r="FW15" s="191"/>
      <c r="FY15" s="191"/>
      <c r="FZ15" s="191"/>
      <c r="GA15" s="167"/>
      <c r="GC15" s="153"/>
      <c r="GD15" s="190"/>
      <c r="GE15" s="153"/>
      <c r="GF15" s="153"/>
      <c r="GG15" s="190"/>
      <c r="GH15" s="153"/>
      <c r="GI15" s="194"/>
      <c r="GN15" s="192"/>
      <c r="GU15" s="167"/>
      <c r="GW15" s="153"/>
      <c r="GX15" s="190"/>
      <c r="GY15" s="153"/>
      <c r="GZ15" s="153"/>
      <c r="HA15" s="190"/>
      <c r="HB15" s="153"/>
      <c r="HC15" s="194"/>
      <c r="HH15" s="192"/>
      <c r="HO15" s="167"/>
      <c r="HQ15" s="153"/>
      <c r="HR15" s="190"/>
      <c r="HS15" s="153"/>
      <c r="HT15" s="153"/>
      <c r="HU15" s="190"/>
      <c r="HV15" s="153"/>
      <c r="HW15" s="194"/>
      <c r="IB15" s="192"/>
      <c r="II15" s="167"/>
      <c r="IK15" s="153"/>
      <c r="IL15" s="190"/>
      <c r="IM15" s="153"/>
      <c r="IN15" s="153"/>
      <c r="IO15" s="190"/>
      <c r="IP15" s="153"/>
      <c r="IQ15" s="194"/>
      <c r="IV15" s="192"/>
    </row>
    <row r="16" spans="1:262" s="165" customFormat="1" ht="13.5" customHeight="1" x14ac:dyDescent="0.25">
      <c r="B16" s="153"/>
      <c r="C16" s="167"/>
      <c r="E16" s="176"/>
      <c r="F16" s="190"/>
      <c r="G16" s="191"/>
      <c r="H16" s="153"/>
      <c r="I16" s="190"/>
      <c r="J16" s="191"/>
      <c r="K16" s="191"/>
      <c r="L16" s="191"/>
      <c r="M16" s="191"/>
      <c r="P16" s="192"/>
      <c r="Q16" s="176"/>
      <c r="R16" s="191"/>
      <c r="S16" s="191"/>
      <c r="U16" s="191"/>
      <c r="V16" s="191"/>
      <c r="W16" s="167"/>
      <c r="Y16" s="176"/>
      <c r="Z16" s="190"/>
      <c r="AA16" s="190"/>
      <c r="AB16" s="153"/>
      <c r="AC16" s="190"/>
      <c r="AD16" s="190"/>
      <c r="AE16" s="176"/>
      <c r="AF16" s="191"/>
      <c r="AG16" s="191"/>
      <c r="AJ16" s="192"/>
      <c r="AK16" s="176"/>
      <c r="AM16" s="191"/>
      <c r="AO16" s="191"/>
      <c r="AP16" s="191"/>
      <c r="AQ16" s="167"/>
      <c r="AS16" s="176"/>
      <c r="AT16" s="190"/>
      <c r="AU16" s="190"/>
      <c r="AV16" s="153"/>
      <c r="AW16" s="190"/>
      <c r="AX16" s="190"/>
      <c r="AY16" s="176"/>
      <c r="AZ16" s="191"/>
      <c r="BA16" s="191"/>
      <c r="BD16" s="192"/>
      <c r="BE16" s="176"/>
      <c r="BF16" s="191"/>
      <c r="BG16" s="191"/>
      <c r="BI16" s="191"/>
      <c r="BJ16" s="191"/>
      <c r="BK16" s="167"/>
      <c r="BM16" s="176"/>
      <c r="BN16" s="190"/>
      <c r="BO16" s="190"/>
      <c r="BP16" s="153"/>
      <c r="BQ16" s="190"/>
      <c r="BR16" s="190"/>
      <c r="BS16" s="176"/>
      <c r="BT16" s="191"/>
      <c r="BU16" s="191"/>
      <c r="BX16" s="192"/>
      <c r="BY16" s="176"/>
      <c r="BZ16" s="191"/>
      <c r="CA16" s="191"/>
      <c r="CC16" s="191"/>
      <c r="CD16" s="191"/>
      <c r="CE16" s="176"/>
      <c r="CG16" s="176"/>
      <c r="CH16" s="190"/>
      <c r="CI16" s="190"/>
      <c r="CJ16" s="153"/>
      <c r="CK16" s="190"/>
      <c r="CL16" s="190"/>
      <c r="CM16" s="176"/>
      <c r="CN16" s="191"/>
      <c r="CO16" s="191"/>
      <c r="CR16" s="192"/>
      <c r="CS16" s="176"/>
      <c r="CT16" s="191"/>
      <c r="CU16" s="191"/>
      <c r="CW16" s="191"/>
      <c r="CX16" s="191"/>
      <c r="CY16" s="167"/>
      <c r="DA16" s="176"/>
      <c r="DB16" s="190"/>
      <c r="DC16" s="190"/>
      <c r="DD16" s="153"/>
      <c r="DE16" s="190"/>
      <c r="DF16" s="190"/>
      <c r="DG16" s="176"/>
      <c r="DH16" s="191"/>
      <c r="DI16" s="191"/>
      <c r="DL16" s="192"/>
      <c r="DM16" s="176"/>
      <c r="DN16" s="191"/>
      <c r="DO16" s="191"/>
      <c r="DQ16" s="191"/>
      <c r="DR16" s="191"/>
      <c r="DS16" s="167"/>
      <c r="DU16" s="176"/>
      <c r="DV16" s="190"/>
      <c r="DW16" s="190"/>
      <c r="DX16" s="153"/>
      <c r="DY16" s="190"/>
      <c r="DZ16" s="190"/>
      <c r="EA16" s="176"/>
      <c r="EC16" s="193"/>
      <c r="EF16" s="192"/>
      <c r="EG16" s="176"/>
      <c r="EH16" s="191"/>
      <c r="EI16" s="191"/>
      <c r="EK16" s="191"/>
      <c r="EL16" s="191"/>
      <c r="EM16" s="167"/>
      <c r="EO16" s="176"/>
      <c r="EP16" s="190"/>
      <c r="EQ16" s="190"/>
      <c r="ER16" s="153"/>
      <c r="ES16" s="190"/>
      <c r="ET16" s="190"/>
      <c r="EU16" s="176"/>
      <c r="EV16" s="191"/>
      <c r="EW16" s="191"/>
      <c r="EZ16" s="192"/>
      <c r="FA16" s="176"/>
      <c r="FB16" s="191"/>
      <c r="FC16" s="191"/>
      <c r="FE16" s="191"/>
      <c r="FF16" s="191"/>
      <c r="FG16" s="167"/>
      <c r="FI16" s="176"/>
      <c r="FJ16" s="190"/>
      <c r="FK16" s="190"/>
      <c r="FL16" s="153"/>
      <c r="FM16" s="190"/>
      <c r="FN16" s="190"/>
      <c r="FO16" s="176"/>
      <c r="FP16" s="191"/>
      <c r="FQ16" s="191"/>
      <c r="FT16" s="192"/>
      <c r="FU16" s="176"/>
      <c r="FV16" s="191"/>
      <c r="FW16" s="191"/>
      <c r="FY16" s="191"/>
      <c r="FZ16" s="191"/>
      <c r="GA16" s="167"/>
      <c r="GC16" s="176"/>
      <c r="GD16" s="190"/>
      <c r="GE16" s="190"/>
      <c r="GF16" s="153"/>
      <c r="GG16" s="190"/>
      <c r="GH16" s="190"/>
      <c r="GI16" s="194"/>
      <c r="GN16" s="192"/>
      <c r="GU16" s="167"/>
      <c r="GW16" s="176"/>
      <c r="GX16" s="190"/>
      <c r="GY16" s="190"/>
      <c r="GZ16" s="153"/>
      <c r="HA16" s="190"/>
      <c r="HB16" s="190"/>
      <c r="HC16" s="194"/>
      <c r="HH16" s="192"/>
      <c r="HO16" s="167"/>
      <c r="HQ16" s="176"/>
      <c r="HR16" s="190"/>
      <c r="HS16" s="190"/>
      <c r="HT16" s="153"/>
      <c r="HU16" s="190"/>
      <c r="HV16" s="190"/>
      <c r="HW16" s="194"/>
      <c r="IB16" s="192"/>
      <c r="II16" s="167"/>
      <c r="IK16" s="176"/>
      <c r="IL16" s="190"/>
      <c r="IM16" s="190"/>
      <c r="IN16" s="153"/>
      <c r="IO16" s="190"/>
      <c r="IP16" s="190"/>
      <c r="IQ16" s="194"/>
      <c r="IV16" s="192"/>
    </row>
    <row r="17" spans="2:262" s="165" customFormat="1" ht="13.5" customHeight="1" x14ac:dyDescent="0.25">
      <c r="B17" s="153"/>
      <c r="C17" s="167"/>
      <c r="E17" s="176"/>
      <c r="F17" s="190"/>
      <c r="G17" s="191"/>
      <c r="H17" s="153"/>
      <c r="I17" s="190"/>
      <c r="J17" s="191"/>
      <c r="K17" s="191"/>
      <c r="L17" s="191"/>
      <c r="M17" s="191"/>
      <c r="P17" s="192"/>
      <c r="Q17" s="176"/>
      <c r="R17" s="191"/>
      <c r="S17" s="191"/>
      <c r="U17" s="191"/>
      <c r="V17" s="191"/>
      <c r="W17" s="167"/>
      <c r="Y17" s="176"/>
      <c r="Z17" s="190"/>
      <c r="AA17" s="190"/>
      <c r="AB17" s="153"/>
      <c r="AC17" s="190"/>
      <c r="AD17" s="190"/>
      <c r="AE17" s="176"/>
      <c r="AF17" s="191"/>
      <c r="AG17" s="191"/>
      <c r="AJ17" s="192"/>
      <c r="AK17" s="176"/>
      <c r="AM17" s="191"/>
      <c r="AO17" s="191"/>
      <c r="AP17" s="191"/>
      <c r="AQ17" s="167"/>
      <c r="AS17" s="176"/>
      <c r="AT17" s="190"/>
      <c r="AU17" s="190"/>
      <c r="AV17" s="153"/>
      <c r="AW17" s="190"/>
      <c r="AX17" s="190"/>
      <c r="AY17" s="176"/>
      <c r="AZ17" s="191"/>
      <c r="BA17" s="191"/>
      <c r="BD17" s="192"/>
      <c r="BE17" s="176"/>
      <c r="BF17" s="191"/>
      <c r="BG17" s="191"/>
      <c r="BI17" s="191"/>
      <c r="BJ17" s="191"/>
      <c r="BK17" s="167"/>
      <c r="BM17" s="176"/>
      <c r="BN17" s="190"/>
      <c r="BO17" s="190"/>
      <c r="BP17" s="153"/>
      <c r="BQ17" s="190"/>
      <c r="BR17" s="190"/>
      <c r="BS17" s="176"/>
      <c r="BT17" s="191"/>
      <c r="BU17" s="191"/>
      <c r="BX17" s="192"/>
      <c r="BY17" s="176"/>
      <c r="BZ17" s="191"/>
      <c r="CA17" s="191"/>
      <c r="CC17" s="191"/>
      <c r="CD17" s="191"/>
      <c r="CE17" s="176"/>
      <c r="CG17" s="176"/>
      <c r="CH17" s="190"/>
      <c r="CI17" s="190"/>
      <c r="CJ17" s="153"/>
      <c r="CK17" s="190"/>
      <c r="CL17" s="190"/>
      <c r="CM17" s="176"/>
      <c r="CN17" s="191"/>
      <c r="CO17" s="191"/>
      <c r="CR17" s="192"/>
      <c r="CS17" s="176"/>
      <c r="CT17" s="191"/>
      <c r="CU17" s="191"/>
      <c r="CW17" s="191"/>
      <c r="CX17" s="191"/>
      <c r="CY17" s="167"/>
      <c r="DA17" s="176"/>
      <c r="DB17" s="190"/>
      <c r="DC17" s="190"/>
      <c r="DD17" s="153"/>
      <c r="DE17" s="190"/>
      <c r="DF17" s="190"/>
      <c r="DG17" s="176"/>
      <c r="DH17" s="191"/>
      <c r="DI17" s="191"/>
      <c r="DL17" s="192"/>
      <c r="DM17" s="176"/>
      <c r="DN17" s="191"/>
      <c r="DO17" s="191"/>
      <c r="DQ17" s="191"/>
      <c r="DR17" s="191"/>
      <c r="DS17" s="167"/>
      <c r="DU17" s="176"/>
      <c r="DV17" s="190"/>
      <c r="DW17" s="190"/>
      <c r="DX17" s="153"/>
      <c r="DY17" s="190"/>
      <c r="DZ17" s="190"/>
      <c r="EA17" s="176"/>
      <c r="EC17" s="193"/>
      <c r="EF17" s="192"/>
      <c r="EG17" s="176"/>
      <c r="EH17" s="191"/>
      <c r="EI17" s="191"/>
      <c r="EK17" s="191"/>
      <c r="EL17" s="191"/>
      <c r="EM17" s="167"/>
      <c r="EO17" s="176"/>
      <c r="EP17" s="190"/>
      <c r="EQ17" s="190"/>
      <c r="ER17" s="153"/>
      <c r="ES17" s="190"/>
      <c r="ET17" s="190"/>
      <c r="EU17" s="176"/>
      <c r="EV17" s="191"/>
      <c r="EW17" s="191"/>
      <c r="EZ17" s="192"/>
      <c r="FA17" s="176"/>
      <c r="FB17" s="191"/>
      <c r="FC17" s="191"/>
      <c r="FE17" s="191"/>
      <c r="FF17" s="191"/>
      <c r="FG17" s="167"/>
      <c r="FI17" s="176"/>
      <c r="FJ17" s="190"/>
      <c r="FK17" s="190"/>
      <c r="FL17" s="153"/>
      <c r="FM17" s="190"/>
      <c r="FN17" s="190"/>
      <c r="FO17" s="176"/>
      <c r="FP17" s="191"/>
      <c r="FQ17" s="191"/>
      <c r="FT17" s="192"/>
      <c r="FU17" s="176"/>
      <c r="FV17" s="191"/>
      <c r="FW17" s="191"/>
      <c r="FY17" s="191"/>
      <c r="FZ17" s="191"/>
      <c r="GA17" s="167"/>
      <c r="GC17" s="176"/>
      <c r="GD17" s="190"/>
      <c r="GF17" s="153"/>
      <c r="GG17" s="190"/>
      <c r="GI17" s="194"/>
      <c r="GN17" s="192"/>
      <c r="GU17" s="167"/>
      <c r="GW17" s="176"/>
      <c r="GX17" s="190"/>
      <c r="GZ17" s="153"/>
      <c r="HA17" s="190"/>
      <c r="HC17" s="194"/>
      <c r="HH17" s="192"/>
      <c r="HO17" s="167"/>
      <c r="HQ17" s="176"/>
      <c r="HR17" s="190"/>
      <c r="HT17" s="153"/>
      <c r="HU17" s="190"/>
      <c r="HW17" s="194"/>
      <c r="IB17" s="192"/>
      <c r="II17" s="167"/>
      <c r="IK17" s="176"/>
      <c r="IL17" s="190"/>
      <c r="IN17" s="153"/>
      <c r="IO17" s="190"/>
      <c r="IQ17" s="194"/>
      <c r="IV17" s="192"/>
    </row>
    <row r="18" spans="2:262" s="165" customFormat="1" ht="13.5" customHeight="1" x14ac:dyDescent="0.25">
      <c r="B18" s="153"/>
      <c r="C18" s="167"/>
      <c r="E18" s="176"/>
      <c r="F18" s="190"/>
      <c r="G18" s="191"/>
      <c r="H18" s="153"/>
      <c r="I18" s="190"/>
      <c r="J18" s="191"/>
      <c r="K18" s="191"/>
      <c r="L18" s="191"/>
      <c r="M18" s="191"/>
      <c r="P18" s="192"/>
      <c r="Q18" s="176"/>
      <c r="R18" s="191"/>
      <c r="S18" s="191"/>
      <c r="U18" s="191"/>
      <c r="V18" s="191"/>
      <c r="W18" s="167"/>
      <c r="Y18" s="176"/>
      <c r="Z18" s="190"/>
      <c r="AA18" s="190"/>
      <c r="AB18" s="153"/>
      <c r="AC18" s="190"/>
      <c r="AD18" s="190"/>
      <c r="AE18" s="176"/>
      <c r="AF18" s="191"/>
      <c r="AG18" s="191"/>
      <c r="AJ18" s="192"/>
      <c r="AK18" s="176"/>
      <c r="AM18" s="191"/>
      <c r="AO18" s="191"/>
      <c r="AP18" s="191"/>
      <c r="AQ18" s="167"/>
      <c r="AS18" s="176"/>
      <c r="AT18" s="190"/>
      <c r="AU18" s="190"/>
      <c r="AV18" s="153"/>
      <c r="AW18" s="190"/>
      <c r="AX18" s="190"/>
      <c r="AY18" s="176"/>
      <c r="AZ18" s="191"/>
      <c r="BA18" s="191"/>
      <c r="BD18" s="192"/>
      <c r="BE18" s="176"/>
      <c r="BF18" s="191"/>
      <c r="BG18" s="191"/>
      <c r="BI18" s="191"/>
      <c r="BJ18" s="191"/>
      <c r="BK18" s="167"/>
      <c r="BM18" s="176"/>
      <c r="BN18" s="190"/>
      <c r="BO18" s="190"/>
      <c r="BP18" s="153"/>
      <c r="BQ18" s="190"/>
      <c r="BR18" s="190"/>
      <c r="BS18" s="176"/>
      <c r="BT18" s="191"/>
      <c r="BU18" s="191"/>
      <c r="BX18" s="192"/>
      <c r="BY18" s="176"/>
      <c r="BZ18" s="191"/>
      <c r="CA18" s="191"/>
      <c r="CC18" s="191"/>
      <c r="CD18" s="191"/>
      <c r="CE18" s="176"/>
      <c r="CG18" s="176"/>
      <c r="CH18" s="190"/>
      <c r="CI18" s="190"/>
      <c r="CJ18" s="153"/>
      <c r="CK18" s="190"/>
      <c r="CL18" s="190"/>
      <c r="CM18" s="176"/>
      <c r="CN18" s="191"/>
      <c r="CO18" s="191"/>
      <c r="CR18" s="192"/>
      <c r="CS18" s="176"/>
      <c r="CT18" s="191"/>
      <c r="CU18" s="191"/>
      <c r="CW18" s="191"/>
      <c r="CX18" s="191"/>
      <c r="CY18" s="167"/>
      <c r="DA18" s="176"/>
      <c r="DB18" s="190"/>
      <c r="DC18" s="190"/>
      <c r="DD18" s="153"/>
      <c r="DE18" s="190"/>
      <c r="DF18" s="190"/>
      <c r="DG18" s="176"/>
      <c r="DH18" s="191"/>
      <c r="DI18" s="191"/>
      <c r="DL18" s="192"/>
      <c r="DM18" s="176"/>
      <c r="DN18" s="191"/>
      <c r="DO18" s="191"/>
      <c r="DQ18" s="191"/>
      <c r="DR18" s="191"/>
      <c r="DS18" s="167"/>
      <c r="DU18" s="176"/>
      <c r="DV18" s="190"/>
      <c r="DW18" s="190"/>
      <c r="DX18" s="153"/>
      <c r="DY18" s="190"/>
      <c r="DZ18" s="190"/>
      <c r="EA18" s="176"/>
      <c r="EC18" s="193"/>
      <c r="EF18" s="192"/>
      <c r="EG18" s="176"/>
      <c r="EH18" s="191"/>
      <c r="EI18" s="191"/>
      <c r="EK18" s="191"/>
      <c r="EL18" s="191"/>
      <c r="EM18" s="167"/>
      <c r="EO18" s="176"/>
      <c r="EP18" s="190"/>
      <c r="EQ18" s="190"/>
      <c r="ER18" s="153"/>
      <c r="ES18" s="190"/>
      <c r="ET18" s="190"/>
      <c r="EU18" s="176"/>
      <c r="EV18" s="191"/>
      <c r="EW18" s="191"/>
      <c r="EZ18" s="192"/>
      <c r="FA18" s="176"/>
      <c r="FB18" s="191"/>
      <c r="FC18" s="191"/>
      <c r="FE18" s="191"/>
      <c r="FF18" s="191"/>
      <c r="FG18" s="167"/>
      <c r="FI18" s="176"/>
      <c r="FJ18" s="190"/>
      <c r="FK18" s="190"/>
      <c r="FL18" s="153"/>
      <c r="FM18" s="190"/>
      <c r="FN18" s="190"/>
      <c r="FO18" s="176"/>
      <c r="FP18" s="191"/>
      <c r="FQ18" s="191"/>
      <c r="FT18" s="192"/>
      <c r="FU18" s="176"/>
      <c r="FV18" s="191"/>
      <c r="FW18" s="191"/>
      <c r="FY18" s="191"/>
      <c r="FZ18" s="191"/>
      <c r="GA18" s="167"/>
      <c r="GC18" s="176"/>
      <c r="GD18" s="190"/>
      <c r="GE18" s="153"/>
      <c r="GF18" s="153"/>
      <c r="GG18" s="190"/>
      <c r="GH18" s="153"/>
      <c r="GI18" s="194"/>
      <c r="GN18" s="192"/>
      <c r="GU18" s="167"/>
      <c r="GW18" s="176"/>
      <c r="GX18" s="190"/>
      <c r="GY18" s="153"/>
      <c r="GZ18" s="153"/>
      <c r="HA18" s="190"/>
      <c r="HB18" s="153"/>
      <c r="HC18" s="194"/>
      <c r="HH18" s="192"/>
      <c r="HO18" s="167"/>
      <c r="HQ18" s="176"/>
      <c r="HR18" s="190"/>
      <c r="HS18" s="153"/>
      <c r="HT18" s="153"/>
      <c r="HU18" s="190"/>
      <c r="HV18" s="153"/>
      <c r="HW18" s="194"/>
      <c r="IB18" s="192"/>
      <c r="II18" s="167"/>
      <c r="IK18" s="176"/>
      <c r="IL18" s="190"/>
      <c r="IM18" s="153"/>
      <c r="IN18" s="153"/>
      <c r="IO18" s="190"/>
      <c r="IP18" s="153"/>
      <c r="IQ18" s="194"/>
      <c r="IV18" s="192"/>
    </row>
    <row r="19" spans="2:262" s="165" customFormat="1" ht="13.5" customHeight="1" x14ac:dyDescent="0.25">
      <c r="B19" s="153"/>
      <c r="C19" s="167"/>
      <c r="E19" s="176"/>
      <c r="F19" s="190"/>
      <c r="G19" s="191"/>
      <c r="H19" s="153"/>
      <c r="I19" s="190"/>
      <c r="J19" s="191"/>
      <c r="K19" s="191"/>
      <c r="L19" s="191"/>
      <c r="M19" s="191"/>
      <c r="P19" s="192"/>
      <c r="Q19" s="176"/>
      <c r="R19" s="191"/>
      <c r="S19" s="191"/>
      <c r="U19" s="191"/>
      <c r="V19" s="191"/>
      <c r="W19" s="167"/>
      <c r="Y19" s="176"/>
      <c r="Z19" s="190"/>
      <c r="AA19" s="190"/>
      <c r="AB19" s="153"/>
      <c r="AC19" s="190"/>
      <c r="AD19" s="190"/>
      <c r="AE19" s="176"/>
      <c r="AF19" s="191"/>
      <c r="AG19" s="191"/>
      <c r="AJ19" s="192"/>
      <c r="AK19" s="176"/>
      <c r="AM19" s="191"/>
      <c r="AO19" s="191"/>
      <c r="AP19" s="191"/>
      <c r="AQ19" s="167"/>
      <c r="AS19" s="176"/>
      <c r="AT19" s="190"/>
      <c r="AU19" s="190"/>
      <c r="AV19" s="153"/>
      <c r="AW19" s="190"/>
      <c r="AX19" s="190"/>
      <c r="AY19" s="176"/>
      <c r="AZ19" s="191"/>
      <c r="BA19" s="191"/>
      <c r="BD19" s="192"/>
      <c r="BE19" s="176"/>
      <c r="BF19" s="191"/>
      <c r="BG19" s="191"/>
      <c r="BI19" s="191"/>
      <c r="BJ19" s="191"/>
      <c r="BK19" s="167"/>
      <c r="BM19" s="176"/>
      <c r="BN19" s="190"/>
      <c r="BO19" s="190"/>
      <c r="BP19" s="153"/>
      <c r="BQ19" s="190"/>
      <c r="BR19" s="190"/>
      <c r="BS19" s="176"/>
      <c r="BT19" s="191"/>
      <c r="BU19" s="191"/>
      <c r="BX19" s="192"/>
      <c r="BY19" s="176"/>
      <c r="BZ19" s="191"/>
      <c r="CA19" s="191"/>
      <c r="CC19" s="191"/>
      <c r="CD19" s="191"/>
      <c r="CE19" s="176"/>
      <c r="CG19" s="176"/>
      <c r="CH19" s="190"/>
      <c r="CI19" s="190"/>
      <c r="CJ19" s="153"/>
      <c r="CK19" s="190"/>
      <c r="CL19" s="190"/>
      <c r="CM19" s="176"/>
      <c r="CN19" s="191"/>
      <c r="CO19" s="191"/>
      <c r="CR19" s="192"/>
      <c r="CS19" s="176"/>
      <c r="CT19" s="191"/>
      <c r="CU19" s="191"/>
      <c r="CW19" s="191"/>
      <c r="CX19" s="191"/>
      <c r="CY19" s="167"/>
      <c r="DA19" s="176"/>
      <c r="DB19" s="190"/>
      <c r="DC19" s="190"/>
      <c r="DD19" s="153"/>
      <c r="DE19" s="190"/>
      <c r="DF19" s="190"/>
      <c r="DG19" s="176"/>
      <c r="DH19" s="191"/>
      <c r="DI19" s="191"/>
      <c r="DL19" s="192"/>
      <c r="DM19" s="176"/>
      <c r="DN19" s="191"/>
      <c r="DO19" s="191"/>
      <c r="DQ19" s="191"/>
      <c r="DR19" s="191"/>
      <c r="DS19" s="167"/>
      <c r="DU19" s="176"/>
      <c r="DV19" s="190"/>
      <c r="DW19" s="190"/>
      <c r="DX19" s="153"/>
      <c r="DY19" s="190"/>
      <c r="DZ19" s="190"/>
      <c r="EA19" s="176"/>
      <c r="EC19" s="193"/>
      <c r="EF19" s="192"/>
      <c r="EG19" s="176"/>
      <c r="EH19" s="191"/>
      <c r="EI19" s="191"/>
      <c r="EK19" s="191"/>
      <c r="EL19" s="191"/>
      <c r="EM19" s="167"/>
      <c r="EO19" s="176"/>
      <c r="EP19" s="190"/>
      <c r="EQ19" s="190"/>
      <c r="ER19" s="153"/>
      <c r="ES19" s="190"/>
      <c r="ET19" s="190"/>
      <c r="EU19" s="176"/>
      <c r="EV19" s="191"/>
      <c r="EW19" s="191"/>
      <c r="EZ19" s="192"/>
      <c r="FA19" s="176"/>
      <c r="FB19" s="191"/>
      <c r="FC19" s="191"/>
      <c r="FE19" s="191"/>
      <c r="FF19" s="191"/>
      <c r="FG19" s="167"/>
      <c r="FI19" s="176"/>
      <c r="FJ19" s="190"/>
      <c r="FK19" s="190"/>
      <c r="FL19" s="153"/>
      <c r="FM19" s="190"/>
      <c r="FN19" s="190"/>
      <c r="FO19" s="176"/>
      <c r="FP19" s="191"/>
      <c r="FQ19" s="191"/>
      <c r="FT19" s="192"/>
      <c r="FU19" s="176"/>
      <c r="FV19" s="191"/>
      <c r="FW19" s="191"/>
      <c r="FY19" s="191"/>
      <c r="FZ19" s="191"/>
      <c r="GA19" s="167"/>
      <c r="GC19" s="176"/>
      <c r="GD19" s="190"/>
      <c r="GE19" s="153"/>
      <c r="GF19" s="153"/>
      <c r="GG19" s="190"/>
      <c r="GH19" s="153"/>
      <c r="GI19" s="194"/>
      <c r="GN19" s="192"/>
      <c r="GU19" s="167"/>
      <c r="GW19" s="176"/>
      <c r="GX19" s="190"/>
      <c r="GY19" s="153"/>
      <c r="GZ19" s="153"/>
      <c r="HA19" s="190"/>
      <c r="HB19" s="153"/>
      <c r="HC19" s="194"/>
      <c r="HH19" s="192"/>
      <c r="HO19" s="167"/>
      <c r="HQ19" s="176"/>
      <c r="HR19" s="190"/>
      <c r="HS19" s="153"/>
      <c r="HT19" s="153"/>
      <c r="HU19" s="190"/>
      <c r="HV19" s="153"/>
      <c r="HW19" s="194"/>
      <c r="IB19" s="192"/>
      <c r="II19" s="167"/>
      <c r="IK19" s="176"/>
      <c r="IL19" s="190"/>
      <c r="IM19" s="153"/>
      <c r="IN19" s="153"/>
      <c r="IO19" s="190"/>
      <c r="IP19" s="153"/>
      <c r="IQ19" s="194"/>
      <c r="IV19" s="192"/>
    </row>
    <row r="20" spans="2:262" s="165" customFormat="1" ht="13.5" customHeight="1" x14ac:dyDescent="0.25">
      <c r="B20" s="153"/>
      <c r="C20" s="167"/>
      <c r="E20" s="176"/>
      <c r="F20" s="190"/>
      <c r="G20" s="191"/>
      <c r="H20" s="153"/>
      <c r="I20" s="190"/>
      <c r="J20" s="191"/>
      <c r="K20" s="191"/>
      <c r="L20" s="191"/>
      <c r="M20" s="191"/>
      <c r="P20" s="192"/>
      <c r="Q20" s="176"/>
      <c r="R20" s="191"/>
      <c r="S20" s="191"/>
      <c r="U20" s="191"/>
      <c r="V20" s="191"/>
      <c r="W20" s="167"/>
      <c r="Y20" s="176"/>
      <c r="Z20" s="190"/>
      <c r="AA20" s="190"/>
      <c r="AB20" s="153"/>
      <c r="AC20" s="190"/>
      <c r="AD20" s="190"/>
      <c r="AE20" s="176"/>
      <c r="AF20" s="191"/>
      <c r="AG20" s="191"/>
      <c r="AJ20" s="192"/>
      <c r="AK20" s="176"/>
      <c r="AM20" s="191"/>
      <c r="AO20" s="191"/>
      <c r="AP20" s="191"/>
      <c r="AQ20" s="167"/>
      <c r="AS20" s="176"/>
      <c r="AT20" s="190"/>
      <c r="AU20" s="190"/>
      <c r="AV20" s="153"/>
      <c r="AW20" s="190"/>
      <c r="AX20" s="190"/>
      <c r="AY20" s="176"/>
      <c r="AZ20" s="191"/>
      <c r="BA20" s="191"/>
      <c r="BD20" s="192"/>
      <c r="BE20" s="176"/>
      <c r="BF20" s="191"/>
      <c r="BG20" s="191"/>
      <c r="BI20" s="191"/>
      <c r="BJ20" s="191"/>
      <c r="BK20" s="167"/>
      <c r="BM20" s="176"/>
      <c r="BN20" s="190"/>
      <c r="BO20" s="190"/>
      <c r="BP20" s="153"/>
      <c r="BQ20" s="190"/>
      <c r="BR20" s="190"/>
      <c r="BS20" s="176"/>
      <c r="BT20" s="191"/>
      <c r="BU20" s="191"/>
      <c r="BX20" s="192"/>
      <c r="BY20" s="176"/>
      <c r="BZ20" s="191"/>
      <c r="CA20" s="191"/>
      <c r="CC20" s="191"/>
      <c r="CD20" s="191"/>
      <c r="CE20" s="176"/>
      <c r="CG20" s="176"/>
      <c r="CH20" s="190"/>
      <c r="CI20" s="190"/>
      <c r="CJ20" s="153"/>
      <c r="CK20" s="190"/>
      <c r="CL20" s="190"/>
      <c r="CM20" s="176"/>
      <c r="CN20" s="191"/>
      <c r="CO20" s="191"/>
      <c r="CR20" s="192"/>
      <c r="CS20" s="176"/>
      <c r="CT20" s="191"/>
      <c r="CU20" s="191"/>
      <c r="CW20" s="191"/>
      <c r="CX20" s="191"/>
      <c r="CY20" s="167"/>
      <c r="DA20" s="176"/>
      <c r="DB20" s="190"/>
      <c r="DC20" s="190"/>
      <c r="DD20" s="153"/>
      <c r="DE20" s="190"/>
      <c r="DF20" s="190"/>
      <c r="DG20" s="176"/>
      <c r="DH20" s="191"/>
      <c r="DI20" s="191"/>
      <c r="DL20" s="192"/>
      <c r="DM20" s="176"/>
      <c r="DN20" s="191"/>
      <c r="DO20" s="191"/>
      <c r="DQ20" s="191"/>
      <c r="DR20" s="191"/>
      <c r="DS20" s="167"/>
      <c r="DU20" s="176"/>
      <c r="DV20" s="190"/>
      <c r="DW20" s="190"/>
      <c r="DX20" s="153"/>
      <c r="DY20" s="190"/>
      <c r="DZ20" s="190"/>
      <c r="EA20" s="176"/>
      <c r="EC20" s="193"/>
      <c r="EF20" s="192"/>
      <c r="EG20" s="176"/>
      <c r="EH20" s="191"/>
      <c r="EI20" s="191"/>
      <c r="EK20" s="191"/>
      <c r="EL20" s="191"/>
      <c r="EM20" s="167"/>
      <c r="EO20" s="176"/>
      <c r="EP20" s="190"/>
      <c r="EQ20" s="190"/>
      <c r="ER20" s="153"/>
      <c r="ES20" s="190"/>
      <c r="ET20" s="190"/>
      <c r="EU20" s="176"/>
      <c r="EV20" s="191"/>
      <c r="EW20" s="191"/>
      <c r="EZ20" s="192"/>
      <c r="FA20" s="176"/>
      <c r="FB20" s="191"/>
      <c r="FC20" s="191"/>
      <c r="FE20" s="191"/>
      <c r="FF20" s="191"/>
      <c r="FG20" s="167"/>
      <c r="FI20" s="176"/>
      <c r="FJ20" s="190"/>
      <c r="FK20" s="190"/>
      <c r="FL20" s="153"/>
      <c r="FM20" s="190"/>
      <c r="FN20" s="190"/>
      <c r="FO20" s="176"/>
      <c r="FP20" s="191"/>
      <c r="FQ20" s="191"/>
      <c r="FT20" s="192"/>
      <c r="FU20" s="176"/>
      <c r="FV20" s="191"/>
      <c r="FW20" s="191"/>
      <c r="FY20" s="191"/>
      <c r="FZ20" s="191"/>
      <c r="GA20" s="167"/>
      <c r="GC20" s="176"/>
      <c r="GD20" s="190"/>
      <c r="GE20" s="153"/>
      <c r="GF20" s="153"/>
      <c r="GG20" s="190"/>
      <c r="GH20" s="153"/>
      <c r="GI20" s="194"/>
      <c r="GN20" s="192"/>
      <c r="GU20" s="167"/>
      <c r="GW20" s="176"/>
      <c r="GX20" s="190"/>
      <c r="GY20" s="153"/>
      <c r="GZ20" s="153"/>
      <c r="HA20" s="190"/>
      <c r="HB20" s="153"/>
      <c r="HC20" s="194"/>
      <c r="HH20" s="192"/>
      <c r="HO20" s="167"/>
      <c r="HQ20" s="176"/>
      <c r="HR20" s="190"/>
      <c r="HS20" s="153"/>
      <c r="HT20" s="153"/>
      <c r="HU20" s="190"/>
      <c r="HV20" s="153"/>
      <c r="HW20" s="194"/>
      <c r="IB20" s="192"/>
      <c r="II20" s="167"/>
      <c r="IK20" s="176"/>
      <c r="IL20" s="190"/>
      <c r="IM20" s="153"/>
      <c r="IN20" s="153"/>
      <c r="IO20" s="190"/>
      <c r="IP20" s="153"/>
      <c r="IQ20" s="194"/>
      <c r="IV20" s="192"/>
    </row>
    <row r="21" spans="2:262" s="165" customFormat="1" ht="13.5" customHeight="1" x14ac:dyDescent="0.25">
      <c r="B21" s="153"/>
      <c r="C21" s="167"/>
      <c r="E21" s="176"/>
      <c r="F21" s="190"/>
      <c r="G21" s="191"/>
      <c r="H21" s="153"/>
      <c r="I21" s="190"/>
      <c r="J21" s="191"/>
      <c r="K21" s="191"/>
      <c r="L21" s="191"/>
      <c r="M21" s="191"/>
      <c r="P21" s="192"/>
      <c r="Q21" s="176"/>
      <c r="R21" s="191"/>
      <c r="S21" s="191"/>
      <c r="U21" s="191"/>
      <c r="V21" s="191"/>
      <c r="W21" s="167"/>
      <c r="Y21" s="176"/>
      <c r="Z21" s="190"/>
      <c r="AA21" s="190"/>
      <c r="AB21" s="153"/>
      <c r="AC21" s="190"/>
      <c r="AD21" s="190"/>
      <c r="AE21" s="176"/>
      <c r="AF21" s="191"/>
      <c r="AG21" s="191"/>
      <c r="AJ21" s="192"/>
      <c r="AK21" s="176"/>
      <c r="AM21" s="191"/>
      <c r="AO21" s="191"/>
      <c r="AP21" s="191"/>
      <c r="AQ21" s="167"/>
      <c r="AS21" s="176"/>
      <c r="AT21" s="190"/>
      <c r="AU21" s="190"/>
      <c r="AV21" s="153"/>
      <c r="AW21" s="190"/>
      <c r="AX21" s="190"/>
      <c r="AY21" s="176"/>
      <c r="AZ21" s="191"/>
      <c r="BA21" s="191"/>
      <c r="BD21" s="192"/>
      <c r="BE21" s="176"/>
      <c r="BF21" s="191"/>
      <c r="BG21" s="191"/>
      <c r="BI21" s="191"/>
      <c r="BJ21" s="191"/>
      <c r="BK21" s="167"/>
      <c r="BM21" s="176"/>
      <c r="BN21" s="190"/>
      <c r="BO21" s="190"/>
      <c r="BP21" s="153"/>
      <c r="BQ21" s="190"/>
      <c r="BR21" s="190"/>
      <c r="BS21" s="176"/>
      <c r="BT21" s="191"/>
      <c r="BU21" s="191"/>
      <c r="BX21" s="192"/>
      <c r="BY21" s="176"/>
      <c r="BZ21" s="191"/>
      <c r="CA21" s="191"/>
      <c r="CC21" s="191"/>
      <c r="CD21" s="191"/>
      <c r="CE21" s="176"/>
      <c r="CG21" s="176"/>
      <c r="CH21" s="190"/>
      <c r="CI21" s="190"/>
      <c r="CJ21" s="153"/>
      <c r="CK21" s="190"/>
      <c r="CL21" s="190"/>
      <c r="CM21" s="176"/>
      <c r="CN21" s="191"/>
      <c r="CO21" s="191"/>
      <c r="CR21" s="192"/>
      <c r="CS21" s="176"/>
      <c r="CT21" s="191"/>
      <c r="CU21" s="191"/>
      <c r="CW21" s="191"/>
      <c r="CX21" s="191"/>
      <c r="CY21" s="167"/>
      <c r="DA21" s="176"/>
      <c r="DB21" s="190"/>
      <c r="DC21" s="190"/>
      <c r="DD21" s="153"/>
      <c r="DE21" s="190"/>
      <c r="DF21" s="190"/>
      <c r="DG21" s="176"/>
      <c r="DH21" s="191"/>
      <c r="DI21" s="191"/>
      <c r="DL21" s="192"/>
      <c r="DM21" s="176"/>
      <c r="DN21" s="191"/>
      <c r="DO21" s="191"/>
      <c r="DQ21" s="191"/>
      <c r="DR21" s="191"/>
      <c r="DS21" s="167"/>
      <c r="DU21" s="176"/>
      <c r="DV21" s="190"/>
      <c r="DW21" s="190"/>
      <c r="DX21" s="153"/>
      <c r="DY21" s="190"/>
      <c r="DZ21" s="190"/>
      <c r="EA21" s="176"/>
      <c r="EC21" s="193"/>
      <c r="EF21" s="192"/>
      <c r="EG21" s="176"/>
      <c r="EH21" s="191"/>
      <c r="EI21" s="191"/>
      <c r="EK21" s="191"/>
      <c r="EL21" s="191"/>
      <c r="EM21" s="167"/>
      <c r="EO21" s="176"/>
      <c r="EP21" s="190"/>
      <c r="EQ21" s="190"/>
      <c r="ER21" s="153"/>
      <c r="ES21" s="190"/>
      <c r="ET21" s="190"/>
      <c r="EU21" s="176"/>
      <c r="EV21" s="191"/>
      <c r="EW21" s="191"/>
      <c r="EZ21" s="192"/>
      <c r="FA21" s="176"/>
      <c r="FB21" s="191"/>
      <c r="FC21" s="191"/>
      <c r="FE21" s="191"/>
      <c r="FF21" s="191"/>
      <c r="FG21" s="167"/>
      <c r="FI21" s="176"/>
      <c r="FJ21" s="190"/>
      <c r="FK21" s="190"/>
      <c r="FL21" s="153"/>
      <c r="FM21" s="190"/>
      <c r="FN21" s="190"/>
      <c r="FO21" s="176"/>
      <c r="FP21" s="191"/>
      <c r="FQ21" s="191"/>
      <c r="FT21" s="192"/>
      <c r="FU21" s="176"/>
      <c r="FV21" s="191"/>
      <c r="FW21" s="191"/>
      <c r="FY21" s="191"/>
      <c r="FZ21" s="191"/>
      <c r="GA21" s="167"/>
      <c r="GC21" s="153"/>
      <c r="GD21" s="190"/>
      <c r="GE21" s="176"/>
      <c r="GF21" s="176"/>
      <c r="GG21" s="190"/>
      <c r="GH21" s="176"/>
      <c r="GI21" s="194"/>
      <c r="GN21" s="192"/>
      <c r="GU21" s="167"/>
      <c r="GW21" s="153"/>
      <c r="GX21" s="190"/>
      <c r="GY21" s="176"/>
      <c r="GZ21" s="176"/>
      <c r="HA21" s="190"/>
      <c r="HB21" s="176"/>
      <c r="HC21" s="194"/>
      <c r="HH21" s="192"/>
      <c r="HO21" s="167"/>
      <c r="HQ21" s="153"/>
      <c r="HR21" s="190"/>
      <c r="HS21" s="176"/>
      <c r="HT21" s="176"/>
      <c r="HU21" s="190"/>
      <c r="HV21" s="176"/>
      <c r="HW21" s="194"/>
      <c r="IB21" s="192"/>
      <c r="II21" s="167"/>
      <c r="IK21" s="153"/>
      <c r="IL21" s="190"/>
      <c r="IM21" s="176"/>
      <c r="IN21" s="176"/>
      <c r="IO21" s="190"/>
      <c r="IP21" s="176"/>
      <c r="IQ21" s="194"/>
      <c r="IV21" s="192"/>
    </row>
    <row r="22" spans="2:262" s="165" customFormat="1" ht="13.5" customHeight="1" x14ac:dyDescent="0.25">
      <c r="B22" s="153"/>
      <c r="C22" s="167"/>
      <c r="E22" s="176"/>
      <c r="F22" s="190"/>
      <c r="G22" s="191"/>
      <c r="H22" s="153"/>
      <c r="I22" s="190"/>
      <c r="J22" s="191"/>
      <c r="K22" s="191"/>
      <c r="L22" s="191"/>
      <c r="M22" s="191"/>
      <c r="P22" s="192"/>
      <c r="Q22" s="176"/>
      <c r="R22" s="191"/>
      <c r="S22" s="191"/>
      <c r="U22" s="191"/>
      <c r="V22" s="191"/>
      <c r="W22" s="167"/>
      <c r="Y22" s="176"/>
      <c r="Z22" s="190"/>
      <c r="AA22" s="190"/>
      <c r="AB22" s="153"/>
      <c r="AC22" s="190"/>
      <c r="AD22" s="190"/>
      <c r="AE22" s="176"/>
      <c r="AF22" s="191"/>
      <c r="AG22" s="191"/>
      <c r="AJ22" s="192"/>
      <c r="AK22" s="176"/>
      <c r="AM22" s="191"/>
      <c r="AO22" s="191"/>
      <c r="AP22" s="191"/>
      <c r="AQ22" s="167"/>
      <c r="AS22" s="176"/>
      <c r="AT22" s="190"/>
      <c r="AU22" s="190"/>
      <c r="AV22" s="153"/>
      <c r="AW22" s="190"/>
      <c r="AX22" s="190"/>
      <c r="AY22" s="176"/>
      <c r="AZ22" s="191"/>
      <c r="BA22" s="191"/>
      <c r="BD22" s="192"/>
      <c r="BE22" s="176"/>
      <c r="BF22" s="191"/>
      <c r="BG22" s="191"/>
      <c r="BI22" s="191"/>
      <c r="BJ22" s="191"/>
      <c r="BK22" s="167"/>
      <c r="BM22" s="176"/>
      <c r="BN22" s="190"/>
      <c r="BO22" s="190"/>
      <c r="BP22" s="153"/>
      <c r="BQ22" s="190"/>
      <c r="BR22" s="190"/>
      <c r="BS22" s="176"/>
      <c r="BT22" s="191"/>
      <c r="BU22" s="191"/>
      <c r="BX22" s="192"/>
      <c r="BY22" s="176"/>
      <c r="BZ22" s="191"/>
      <c r="CA22" s="191"/>
      <c r="CC22" s="191"/>
      <c r="CD22" s="191"/>
      <c r="CE22" s="176"/>
      <c r="CG22" s="176"/>
      <c r="CH22" s="190"/>
      <c r="CI22" s="190"/>
      <c r="CJ22" s="153"/>
      <c r="CK22" s="190"/>
      <c r="CL22" s="190"/>
      <c r="CM22" s="176"/>
      <c r="CN22" s="191"/>
      <c r="CO22" s="191"/>
      <c r="CR22" s="192"/>
      <c r="CS22" s="176"/>
      <c r="CT22" s="191"/>
      <c r="CU22" s="191"/>
      <c r="CW22" s="191"/>
      <c r="CX22" s="191"/>
      <c r="CY22" s="167"/>
      <c r="DA22" s="176"/>
      <c r="DB22" s="190"/>
      <c r="DC22" s="190"/>
      <c r="DD22" s="153"/>
      <c r="DE22" s="190"/>
      <c r="DF22" s="190"/>
      <c r="DG22" s="176"/>
      <c r="DH22" s="191"/>
      <c r="DI22" s="191"/>
      <c r="DL22" s="192"/>
      <c r="DM22" s="176"/>
      <c r="DN22" s="191"/>
      <c r="DO22" s="191"/>
      <c r="DQ22" s="191"/>
      <c r="DR22" s="191"/>
      <c r="DS22" s="167"/>
      <c r="DU22" s="176"/>
      <c r="DV22" s="190"/>
      <c r="DW22" s="190"/>
      <c r="DX22" s="153"/>
      <c r="DY22" s="190"/>
      <c r="DZ22" s="190"/>
      <c r="EA22" s="176"/>
      <c r="EC22" s="193"/>
      <c r="EF22" s="192"/>
      <c r="EG22" s="176"/>
      <c r="EH22" s="191"/>
      <c r="EI22" s="191"/>
      <c r="EK22" s="191"/>
      <c r="EL22" s="191"/>
      <c r="EM22" s="167"/>
      <c r="EO22" s="176"/>
      <c r="EP22" s="190"/>
      <c r="EQ22" s="190"/>
      <c r="ER22" s="153"/>
      <c r="ES22" s="190"/>
      <c r="ET22" s="190"/>
      <c r="EU22" s="176"/>
      <c r="EV22" s="191"/>
      <c r="EW22" s="191"/>
      <c r="EZ22" s="192"/>
      <c r="FA22" s="176"/>
      <c r="FB22" s="191"/>
      <c r="FC22" s="191"/>
      <c r="FE22" s="191"/>
      <c r="FF22" s="191"/>
      <c r="FG22" s="167"/>
      <c r="FI22" s="176"/>
      <c r="FJ22" s="190"/>
      <c r="FK22" s="190"/>
      <c r="FL22" s="153"/>
      <c r="FM22" s="190"/>
      <c r="FN22" s="190"/>
      <c r="FO22" s="176"/>
      <c r="FP22" s="191"/>
      <c r="FQ22" s="191"/>
      <c r="FT22" s="192"/>
      <c r="FU22" s="176"/>
      <c r="FV22" s="191"/>
      <c r="FW22" s="191"/>
      <c r="FY22" s="191"/>
      <c r="FZ22" s="191"/>
      <c r="GA22" s="167"/>
      <c r="GC22" s="176"/>
      <c r="GD22" s="190"/>
      <c r="GE22" s="153"/>
      <c r="GF22" s="153"/>
      <c r="GG22" s="190"/>
      <c r="GH22" s="153"/>
      <c r="GI22" s="194"/>
      <c r="GN22" s="192"/>
      <c r="GU22" s="167"/>
      <c r="GW22" s="176"/>
      <c r="GX22" s="190"/>
      <c r="GY22" s="153"/>
      <c r="GZ22" s="153"/>
      <c r="HA22" s="190"/>
      <c r="HB22" s="153"/>
      <c r="HC22" s="194"/>
      <c r="HH22" s="192"/>
      <c r="HO22" s="167"/>
      <c r="HQ22" s="176"/>
      <c r="HR22" s="190"/>
      <c r="HS22" s="153"/>
      <c r="HT22" s="153"/>
      <c r="HU22" s="190"/>
      <c r="HV22" s="153"/>
      <c r="HW22" s="194"/>
      <c r="IB22" s="192"/>
      <c r="II22" s="167"/>
      <c r="IK22" s="176"/>
      <c r="IL22" s="190"/>
      <c r="IM22" s="153"/>
      <c r="IN22" s="153"/>
      <c r="IO22" s="190"/>
      <c r="IP22" s="153"/>
      <c r="IQ22" s="194"/>
      <c r="IV22" s="192"/>
    </row>
    <row r="23" spans="2:262" s="165" customFormat="1" ht="13.5" customHeight="1" x14ac:dyDescent="0.25">
      <c r="B23" s="153"/>
      <c r="C23" s="167"/>
      <c r="E23" s="176"/>
      <c r="F23" s="190"/>
      <c r="G23" s="191"/>
      <c r="H23" s="153"/>
      <c r="I23" s="190"/>
      <c r="J23" s="191"/>
      <c r="K23" s="191"/>
      <c r="L23" s="191"/>
      <c r="M23" s="191"/>
      <c r="P23" s="192"/>
      <c r="Q23" s="176"/>
      <c r="R23" s="191"/>
      <c r="S23" s="191"/>
      <c r="U23" s="191"/>
      <c r="V23" s="191"/>
      <c r="W23" s="167"/>
      <c r="Y23" s="176"/>
      <c r="Z23" s="190"/>
      <c r="AA23" s="190"/>
      <c r="AB23" s="153"/>
      <c r="AC23" s="190"/>
      <c r="AD23" s="190"/>
      <c r="AE23" s="176"/>
      <c r="AF23" s="191"/>
      <c r="AG23" s="191"/>
      <c r="AJ23" s="192"/>
      <c r="AK23" s="176"/>
      <c r="AM23" s="191"/>
      <c r="AO23" s="191"/>
      <c r="AP23" s="191"/>
      <c r="AQ23" s="167"/>
      <c r="AS23" s="176"/>
      <c r="AT23" s="190"/>
      <c r="AU23" s="190"/>
      <c r="AV23" s="153"/>
      <c r="AW23" s="190"/>
      <c r="AX23" s="190"/>
      <c r="AY23" s="176"/>
      <c r="AZ23" s="191"/>
      <c r="BA23" s="191"/>
      <c r="BD23" s="192"/>
      <c r="BE23" s="176"/>
      <c r="BF23" s="191"/>
      <c r="BG23" s="191"/>
      <c r="BI23" s="191"/>
      <c r="BJ23" s="191"/>
      <c r="BK23" s="167"/>
      <c r="BM23" s="176"/>
      <c r="BN23" s="190"/>
      <c r="BO23" s="190"/>
      <c r="BP23" s="153"/>
      <c r="BQ23" s="190"/>
      <c r="BR23" s="190"/>
      <c r="BS23" s="176"/>
      <c r="BT23" s="191"/>
      <c r="BU23" s="191"/>
      <c r="BX23" s="192"/>
      <c r="BY23" s="176"/>
      <c r="BZ23" s="191"/>
      <c r="CA23" s="191"/>
      <c r="CC23" s="191"/>
      <c r="CD23" s="191"/>
      <c r="CE23" s="176"/>
      <c r="CG23" s="176"/>
      <c r="CH23" s="190"/>
      <c r="CI23" s="190"/>
      <c r="CJ23" s="153"/>
      <c r="CK23" s="190"/>
      <c r="CL23" s="190"/>
      <c r="CM23" s="176"/>
      <c r="CN23" s="191"/>
      <c r="CO23" s="191"/>
      <c r="CR23" s="192"/>
      <c r="CS23" s="176"/>
      <c r="CT23" s="191"/>
      <c r="CU23" s="191"/>
      <c r="CW23" s="191"/>
      <c r="CX23" s="191"/>
      <c r="CY23" s="167"/>
      <c r="DA23" s="176"/>
      <c r="DB23" s="190"/>
      <c r="DC23" s="190"/>
      <c r="DD23" s="153"/>
      <c r="DE23" s="190"/>
      <c r="DF23" s="190"/>
      <c r="DG23" s="176"/>
      <c r="DH23" s="191"/>
      <c r="DI23" s="191"/>
      <c r="DL23" s="192"/>
      <c r="DM23" s="176"/>
      <c r="DN23" s="191"/>
      <c r="DO23" s="191"/>
      <c r="DQ23" s="191"/>
      <c r="DR23" s="191"/>
      <c r="DS23" s="167"/>
      <c r="DU23" s="176"/>
      <c r="DV23" s="190"/>
      <c r="DW23" s="190"/>
      <c r="DX23" s="153"/>
      <c r="DY23" s="190"/>
      <c r="DZ23" s="190"/>
      <c r="EA23" s="176"/>
      <c r="EC23" s="193"/>
      <c r="EF23" s="192"/>
      <c r="EG23" s="176"/>
      <c r="EH23" s="191"/>
      <c r="EI23" s="191"/>
      <c r="EK23" s="191"/>
      <c r="EL23" s="191"/>
      <c r="EM23" s="167"/>
      <c r="EO23" s="176"/>
      <c r="EP23" s="190"/>
      <c r="EQ23" s="190"/>
      <c r="ER23" s="153"/>
      <c r="ES23" s="190"/>
      <c r="ET23" s="190"/>
      <c r="EU23" s="176"/>
      <c r="EV23" s="191"/>
      <c r="EW23" s="191"/>
      <c r="EZ23" s="192"/>
      <c r="FA23" s="176"/>
      <c r="FB23" s="191"/>
      <c r="FC23" s="191"/>
      <c r="FE23" s="191"/>
      <c r="FF23" s="191"/>
      <c r="FG23" s="167"/>
      <c r="FI23" s="176"/>
      <c r="FJ23" s="190"/>
      <c r="FK23" s="190"/>
      <c r="FL23" s="153"/>
      <c r="FM23" s="190"/>
      <c r="FN23" s="190"/>
      <c r="FO23" s="176"/>
      <c r="FP23" s="191"/>
      <c r="FQ23" s="191"/>
      <c r="FT23" s="192"/>
      <c r="FU23" s="176"/>
      <c r="FV23" s="191"/>
      <c r="FW23" s="191"/>
      <c r="FY23" s="191"/>
      <c r="FZ23" s="191"/>
      <c r="GA23" s="167"/>
      <c r="GC23" s="153"/>
      <c r="GD23" s="190"/>
      <c r="GE23" s="153"/>
      <c r="GF23" s="153"/>
      <c r="GG23" s="190"/>
      <c r="GH23" s="153"/>
      <c r="GI23" s="194"/>
      <c r="GN23" s="192"/>
      <c r="GU23" s="167"/>
      <c r="GW23" s="153"/>
      <c r="GX23" s="190"/>
      <c r="GY23" s="153"/>
      <c r="GZ23" s="153"/>
      <c r="HA23" s="190"/>
      <c r="HB23" s="153"/>
      <c r="HC23" s="194"/>
      <c r="HH23" s="192"/>
      <c r="HO23" s="167"/>
      <c r="HQ23" s="153"/>
      <c r="HR23" s="190"/>
      <c r="HS23" s="153"/>
      <c r="HT23" s="153"/>
      <c r="HU23" s="190"/>
      <c r="HV23" s="153"/>
      <c r="HW23" s="194"/>
      <c r="IB23" s="192"/>
      <c r="II23" s="167"/>
      <c r="IK23" s="153"/>
      <c r="IL23" s="190"/>
      <c r="IM23" s="153"/>
      <c r="IN23" s="153"/>
      <c r="IO23" s="190"/>
      <c r="IP23" s="153"/>
      <c r="IQ23" s="194"/>
      <c r="IV23" s="192"/>
    </row>
    <row r="24" spans="2:262" s="165" customFormat="1" ht="13.5" customHeight="1" x14ac:dyDescent="0.25">
      <c r="B24" s="153"/>
      <c r="C24" s="167"/>
      <c r="E24" s="176"/>
      <c r="F24" s="190"/>
      <c r="G24" s="191"/>
      <c r="H24" s="153"/>
      <c r="I24" s="190"/>
      <c r="J24" s="191"/>
      <c r="K24" s="191"/>
      <c r="L24" s="191"/>
      <c r="M24" s="191"/>
      <c r="P24" s="192"/>
      <c r="Q24" s="176"/>
      <c r="R24" s="191"/>
      <c r="S24" s="191"/>
      <c r="U24" s="191"/>
      <c r="V24" s="191"/>
      <c r="W24" s="167"/>
      <c r="Y24" s="176"/>
      <c r="Z24" s="190"/>
      <c r="AA24" s="190"/>
      <c r="AB24" s="153"/>
      <c r="AC24" s="190"/>
      <c r="AD24" s="190"/>
      <c r="AE24" s="176"/>
      <c r="AF24" s="191"/>
      <c r="AG24" s="191"/>
      <c r="AJ24" s="192"/>
      <c r="AK24" s="176"/>
      <c r="AM24" s="191"/>
      <c r="AO24" s="191"/>
      <c r="AP24" s="191"/>
      <c r="AQ24" s="167"/>
      <c r="AS24" s="176"/>
      <c r="AT24" s="190"/>
      <c r="AU24" s="190"/>
      <c r="AV24" s="153"/>
      <c r="AW24" s="190"/>
      <c r="AX24" s="190"/>
      <c r="AY24" s="176"/>
      <c r="AZ24" s="191"/>
      <c r="BA24" s="191"/>
      <c r="BD24" s="192"/>
      <c r="BE24" s="176"/>
      <c r="BF24" s="191"/>
      <c r="BG24" s="191"/>
      <c r="BI24" s="191"/>
      <c r="BJ24" s="191"/>
      <c r="BK24" s="167"/>
      <c r="BM24" s="176"/>
      <c r="BN24" s="190"/>
      <c r="BO24" s="190"/>
      <c r="BP24" s="153"/>
      <c r="BQ24" s="190"/>
      <c r="BR24" s="190"/>
      <c r="BS24" s="176"/>
      <c r="BT24" s="191"/>
      <c r="BU24" s="191"/>
      <c r="BX24" s="192"/>
      <c r="BY24" s="176"/>
      <c r="BZ24" s="191"/>
      <c r="CA24" s="191"/>
      <c r="CC24" s="191"/>
      <c r="CD24" s="191"/>
      <c r="CE24" s="176"/>
      <c r="CG24" s="176"/>
      <c r="CH24" s="190"/>
      <c r="CI24" s="190"/>
      <c r="CJ24" s="153"/>
      <c r="CK24" s="190"/>
      <c r="CL24" s="190"/>
      <c r="CM24" s="176"/>
      <c r="CN24" s="191"/>
      <c r="CO24" s="191"/>
      <c r="CR24" s="192"/>
      <c r="CS24" s="176"/>
      <c r="CT24" s="191"/>
      <c r="CU24" s="191"/>
      <c r="CW24" s="191"/>
      <c r="CX24" s="191"/>
      <c r="CY24" s="167"/>
      <c r="DA24" s="176"/>
      <c r="DB24" s="190"/>
      <c r="DC24" s="190"/>
      <c r="DD24" s="153"/>
      <c r="DE24" s="190"/>
      <c r="DF24" s="190"/>
      <c r="DG24" s="176"/>
      <c r="DH24" s="191"/>
      <c r="DI24" s="191"/>
      <c r="DL24" s="192"/>
      <c r="DM24" s="176"/>
      <c r="DN24" s="191"/>
      <c r="DO24" s="191"/>
      <c r="DQ24" s="191"/>
      <c r="DR24" s="191"/>
      <c r="DS24" s="167"/>
      <c r="DU24" s="176"/>
      <c r="DV24" s="190"/>
      <c r="DW24" s="190"/>
      <c r="DX24" s="153"/>
      <c r="DY24" s="190"/>
      <c r="DZ24" s="190"/>
      <c r="EA24" s="176"/>
      <c r="EC24" s="193"/>
      <c r="EF24" s="192"/>
      <c r="EG24" s="176"/>
      <c r="EH24" s="191"/>
      <c r="EI24" s="191"/>
      <c r="EK24" s="191"/>
      <c r="EL24" s="191"/>
      <c r="EM24" s="167"/>
      <c r="EO24" s="176"/>
      <c r="EP24" s="190"/>
      <c r="EQ24" s="190"/>
      <c r="ER24" s="153"/>
      <c r="ES24" s="190"/>
      <c r="ET24" s="190"/>
      <c r="EU24" s="176"/>
      <c r="EV24" s="191"/>
      <c r="EW24" s="191"/>
      <c r="EZ24" s="192"/>
      <c r="FA24" s="176"/>
      <c r="FB24" s="191"/>
      <c r="FC24" s="191"/>
      <c r="FE24" s="191"/>
      <c r="FF24" s="191"/>
      <c r="FG24" s="167"/>
      <c r="FI24" s="176"/>
      <c r="FJ24" s="190"/>
      <c r="FK24" s="190"/>
      <c r="FL24" s="153"/>
      <c r="FM24" s="190"/>
      <c r="FN24" s="190"/>
      <c r="FO24" s="176"/>
      <c r="FP24" s="191"/>
      <c r="FQ24" s="191"/>
      <c r="FT24" s="192"/>
      <c r="FU24" s="176"/>
      <c r="FV24" s="191"/>
      <c r="FW24" s="191"/>
      <c r="FY24" s="191"/>
      <c r="FZ24" s="191"/>
      <c r="GA24" s="167"/>
      <c r="GC24" s="153"/>
      <c r="GD24" s="190"/>
      <c r="GE24" s="153"/>
      <c r="GF24" s="153"/>
      <c r="GG24" s="190"/>
      <c r="GH24" s="153"/>
      <c r="GI24" s="194"/>
      <c r="GN24" s="192"/>
      <c r="GU24" s="167"/>
      <c r="GW24" s="153"/>
      <c r="GX24" s="190"/>
      <c r="GY24" s="153"/>
      <c r="GZ24" s="153"/>
      <c r="HA24" s="190"/>
      <c r="HB24" s="153"/>
      <c r="HC24" s="194"/>
      <c r="HH24" s="192"/>
      <c r="HO24" s="167"/>
      <c r="HQ24" s="153"/>
      <c r="HR24" s="190"/>
      <c r="HS24" s="153"/>
      <c r="HT24" s="153"/>
      <c r="HU24" s="190"/>
      <c r="HV24" s="153"/>
      <c r="HW24" s="194"/>
      <c r="IB24" s="192"/>
      <c r="II24" s="167"/>
      <c r="IK24" s="153"/>
      <c r="IL24" s="190"/>
      <c r="IM24" s="153"/>
      <c r="IN24" s="153"/>
      <c r="IO24" s="190"/>
      <c r="IP24" s="153"/>
      <c r="IQ24" s="194"/>
      <c r="IV24" s="192"/>
    </row>
    <row r="25" spans="2:262" s="165" customFormat="1" ht="13.5" customHeight="1" x14ac:dyDescent="0.25">
      <c r="B25" s="153"/>
      <c r="C25" s="167"/>
      <c r="E25" s="176"/>
      <c r="F25" s="190"/>
      <c r="G25" s="191"/>
      <c r="H25" s="153"/>
      <c r="I25" s="190"/>
      <c r="J25" s="191"/>
      <c r="K25" s="191"/>
      <c r="L25" s="191"/>
      <c r="M25" s="191"/>
      <c r="P25" s="192"/>
      <c r="Q25" s="176"/>
      <c r="R25" s="191"/>
      <c r="S25" s="191"/>
      <c r="U25" s="191"/>
      <c r="V25" s="191"/>
      <c r="W25" s="167"/>
      <c r="Y25" s="176"/>
      <c r="Z25" s="190"/>
      <c r="AA25" s="190"/>
      <c r="AB25" s="153"/>
      <c r="AC25" s="190"/>
      <c r="AD25" s="190"/>
      <c r="AE25" s="176"/>
      <c r="AF25" s="191"/>
      <c r="AG25" s="191"/>
      <c r="AJ25" s="192"/>
      <c r="AK25" s="176"/>
      <c r="AM25" s="191"/>
      <c r="AO25" s="191"/>
      <c r="AP25" s="191"/>
      <c r="AQ25" s="167"/>
      <c r="AS25" s="176"/>
      <c r="AT25" s="190"/>
      <c r="AU25" s="190"/>
      <c r="AV25" s="153"/>
      <c r="AW25" s="190"/>
      <c r="AX25" s="190"/>
      <c r="AY25" s="176"/>
      <c r="AZ25" s="191"/>
      <c r="BA25" s="191"/>
      <c r="BD25" s="192"/>
      <c r="BE25" s="176"/>
      <c r="BF25" s="191"/>
      <c r="BG25" s="191"/>
      <c r="BI25" s="191"/>
      <c r="BJ25" s="191"/>
      <c r="BK25" s="167"/>
      <c r="BM25" s="176"/>
      <c r="BN25" s="190"/>
      <c r="BO25" s="190"/>
      <c r="BP25" s="153"/>
      <c r="BQ25" s="190"/>
      <c r="BR25" s="190"/>
      <c r="BS25" s="176"/>
      <c r="BT25" s="191"/>
      <c r="BU25" s="191"/>
      <c r="BX25" s="192"/>
      <c r="BY25" s="176"/>
      <c r="BZ25" s="191"/>
      <c r="CA25" s="191"/>
      <c r="CC25" s="191"/>
      <c r="CD25" s="191"/>
      <c r="CE25" s="176"/>
      <c r="CG25" s="176"/>
      <c r="CH25" s="190"/>
      <c r="CI25" s="190"/>
      <c r="CJ25" s="153"/>
      <c r="CK25" s="190"/>
      <c r="CL25" s="190"/>
      <c r="CM25" s="176"/>
      <c r="CN25" s="191"/>
      <c r="CO25" s="191"/>
      <c r="CR25" s="192"/>
      <c r="CS25" s="176"/>
      <c r="CT25" s="191"/>
      <c r="CU25" s="191"/>
      <c r="CW25" s="191"/>
      <c r="CX25" s="191"/>
      <c r="CY25" s="167"/>
      <c r="DA25" s="176"/>
      <c r="DB25" s="190"/>
      <c r="DC25" s="190"/>
      <c r="DD25" s="153"/>
      <c r="DE25" s="190"/>
      <c r="DF25" s="190"/>
      <c r="DG25" s="176"/>
      <c r="DH25" s="191"/>
      <c r="DI25" s="191"/>
      <c r="DL25" s="192"/>
      <c r="DM25" s="176"/>
      <c r="DN25" s="191"/>
      <c r="DO25" s="191"/>
      <c r="DQ25" s="191"/>
      <c r="DR25" s="191"/>
      <c r="DS25" s="167"/>
      <c r="DU25" s="176"/>
      <c r="DV25" s="190"/>
      <c r="DW25" s="190"/>
      <c r="DX25" s="153"/>
      <c r="DY25" s="190"/>
      <c r="DZ25" s="190"/>
      <c r="EA25" s="176"/>
      <c r="EC25" s="193"/>
      <c r="EF25" s="192"/>
      <c r="EG25" s="176"/>
      <c r="EH25" s="191"/>
      <c r="EI25" s="191"/>
      <c r="EK25" s="191"/>
      <c r="EL25" s="191"/>
      <c r="EM25" s="167"/>
      <c r="EO25" s="176"/>
      <c r="EP25" s="190"/>
      <c r="EQ25" s="190"/>
      <c r="ER25" s="153"/>
      <c r="ES25" s="190"/>
      <c r="ET25" s="190"/>
      <c r="EU25" s="176"/>
      <c r="EV25" s="191"/>
      <c r="EW25" s="191"/>
      <c r="EZ25" s="192"/>
      <c r="FA25" s="176"/>
      <c r="FB25" s="191"/>
      <c r="FC25" s="191"/>
      <c r="FE25" s="191"/>
      <c r="FF25" s="191"/>
      <c r="FG25" s="167"/>
      <c r="FI25" s="176"/>
      <c r="FJ25" s="190"/>
      <c r="FK25" s="190"/>
      <c r="FL25" s="153"/>
      <c r="FM25" s="190"/>
      <c r="FN25" s="190"/>
      <c r="FO25" s="176"/>
      <c r="FP25" s="191"/>
      <c r="FQ25" s="191"/>
      <c r="FT25" s="192"/>
      <c r="FU25" s="176"/>
      <c r="FV25" s="191"/>
      <c r="FW25" s="191"/>
      <c r="FY25" s="191"/>
      <c r="FZ25" s="191"/>
      <c r="GA25" s="167"/>
      <c r="GC25" s="153"/>
      <c r="GD25" s="190"/>
      <c r="GE25" s="153"/>
      <c r="GF25" s="153"/>
      <c r="GG25" s="190"/>
      <c r="GH25" s="153"/>
      <c r="GI25" s="194"/>
      <c r="GN25" s="192"/>
      <c r="GU25" s="167"/>
      <c r="GW25" s="153"/>
      <c r="GX25" s="190"/>
      <c r="GY25" s="153"/>
      <c r="GZ25" s="153"/>
      <c r="HA25" s="190"/>
      <c r="HB25" s="153"/>
      <c r="HC25" s="194"/>
      <c r="HH25" s="192"/>
      <c r="HO25" s="167"/>
      <c r="HQ25" s="153"/>
      <c r="HR25" s="190"/>
      <c r="HS25" s="153"/>
      <c r="HT25" s="153"/>
      <c r="HU25" s="190"/>
      <c r="HV25" s="153"/>
      <c r="HW25" s="194"/>
      <c r="IB25" s="192"/>
      <c r="II25" s="167"/>
      <c r="IK25" s="153"/>
      <c r="IL25" s="190"/>
      <c r="IM25" s="153"/>
      <c r="IN25" s="153"/>
      <c r="IO25" s="190"/>
      <c r="IP25" s="153"/>
      <c r="IQ25" s="194"/>
      <c r="IV25" s="192"/>
    </row>
    <row r="26" spans="2:262" s="165" customFormat="1" ht="13.5" customHeight="1" x14ac:dyDescent="0.25">
      <c r="B26" s="153"/>
      <c r="C26" s="167"/>
      <c r="E26" s="176"/>
      <c r="F26" s="190"/>
      <c r="G26" s="191"/>
      <c r="H26" s="153"/>
      <c r="I26" s="190"/>
      <c r="J26" s="191"/>
      <c r="K26" s="191"/>
      <c r="L26" s="191"/>
      <c r="M26" s="191"/>
      <c r="P26" s="192"/>
      <c r="Q26" s="176"/>
      <c r="R26" s="191"/>
      <c r="S26" s="191"/>
      <c r="U26" s="191"/>
      <c r="V26" s="191"/>
      <c r="W26" s="167"/>
      <c r="Y26" s="176"/>
      <c r="Z26" s="190"/>
      <c r="AA26" s="190"/>
      <c r="AB26" s="153"/>
      <c r="AC26" s="190"/>
      <c r="AD26" s="190"/>
      <c r="AE26" s="176"/>
      <c r="AF26" s="191"/>
      <c r="AG26" s="191"/>
      <c r="AJ26" s="192"/>
      <c r="AK26" s="176"/>
      <c r="AM26" s="191"/>
      <c r="AO26" s="191"/>
      <c r="AP26" s="191"/>
      <c r="AQ26" s="167"/>
      <c r="AS26" s="176"/>
      <c r="AT26" s="190"/>
      <c r="AU26" s="190"/>
      <c r="AV26" s="153"/>
      <c r="AW26" s="190"/>
      <c r="AX26" s="190"/>
      <c r="AY26" s="176"/>
      <c r="AZ26" s="191"/>
      <c r="BA26" s="191"/>
      <c r="BD26" s="192"/>
      <c r="BE26" s="176"/>
      <c r="BF26" s="191"/>
      <c r="BG26" s="191"/>
      <c r="BI26" s="191"/>
      <c r="BJ26" s="191"/>
      <c r="BK26" s="167"/>
      <c r="BM26" s="176"/>
      <c r="BN26" s="190"/>
      <c r="BO26" s="190"/>
      <c r="BP26" s="153"/>
      <c r="BQ26" s="190"/>
      <c r="BR26" s="190"/>
      <c r="BS26" s="176"/>
      <c r="BT26" s="191"/>
      <c r="BU26" s="191"/>
      <c r="BX26" s="192"/>
      <c r="BY26" s="176"/>
      <c r="BZ26" s="191"/>
      <c r="CA26" s="191"/>
      <c r="CC26" s="191"/>
      <c r="CD26" s="191"/>
      <c r="CE26" s="176"/>
      <c r="CG26" s="176"/>
      <c r="CH26" s="190"/>
      <c r="CI26" s="190"/>
      <c r="CJ26" s="153"/>
      <c r="CK26" s="190"/>
      <c r="CL26" s="190"/>
      <c r="CM26" s="176"/>
      <c r="CN26" s="191"/>
      <c r="CO26" s="191"/>
      <c r="CR26" s="192"/>
      <c r="CS26" s="176"/>
      <c r="CT26" s="191"/>
      <c r="CU26" s="191"/>
      <c r="CW26" s="191"/>
      <c r="CX26" s="191"/>
      <c r="CY26" s="167"/>
      <c r="DA26" s="176"/>
      <c r="DB26" s="190"/>
      <c r="DC26" s="190"/>
      <c r="DD26" s="153"/>
      <c r="DE26" s="190"/>
      <c r="DF26" s="190"/>
      <c r="DG26" s="176"/>
      <c r="DH26" s="191"/>
      <c r="DI26" s="191"/>
      <c r="DL26" s="192"/>
      <c r="DM26" s="176"/>
      <c r="DN26" s="191"/>
      <c r="DO26" s="191"/>
      <c r="DQ26" s="191"/>
      <c r="DR26" s="191"/>
      <c r="DS26" s="167"/>
      <c r="DU26" s="176"/>
      <c r="DV26" s="190"/>
      <c r="DW26" s="190"/>
      <c r="DX26" s="153"/>
      <c r="DY26" s="190"/>
      <c r="DZ26" s="190"/>
      <c r="EA26" s="176"/>
      <c r="EC26" s="193"/>
      <c r="EF26" s="192"/>
      <c r="EG26" s="176"/>
      <c r="EH26" s="191"/>
      <c r="EI26" s="191"/>
      <c r="EK26" s="191"/>
      <c r="EL26" s="191"/>
      <c r="EM26" s="167"/>
      <c r="EO26" s="176"/>
      <c r="EP26" s="190"/>
      <c r="EQ26" s="190"/>
      <c r="ER26" s="153"/>
      <c r="ES26" s="190"/>
      <c r="ET26" s="190"/>
      <c r="EU26" s="176"/>
      <c r="EV26" s="191"/>
      <c r="EW26" s="191"/>
      <c r="EZ26" s="192"/>
      <c r="FA26" s="176"/>
      <c r="FB26" s="191"/>
      <c r="FC26" s="191"/>
      <c r="FE26" s="191"/>
      <c r="FF26" s="191"/>
      <c r="FG26" s="167"/>
      <c r="FI26" s="176"/>
      <c r="FJ26" s="190"/>
      <c r="FK26" s="190"/>
      <c r="FL26" s="153"/>
      <c r="FM26" s="190"/>
      <c r="FN26" s="190"/>
      <c r="FO26" s="176"/>
      <c r="FP26" s="191"/>
      <c r="FQ26" s="191"/>
      <c r="FT26" s="192"/>
      <c r="FU26" s="176"/>
      <c r="FV26" s="191"/>
      <c r="FW26" s="191"/>
      <c r="FY26" s="191"/>
      <c r="FZ26" s="191"/>
      <c r="GA26" s="167"/>
      <c r="GC26" s="153"/>
      <c r="GD26" s="190"/>
      <c r="GE26" s="153"/>
      <c r="GF26" s="153"/>
      <c r="GG26" s="190"/>
      <c r="GH26" s="153"/>
      <c r="GI26" s="194"/>
      <c r="GN26" s="192"/>
      <c r="GU26" s="167"/>
      <c r="GW26" s="153"/>
      <c r="GX26" s="190"/>
      <c r="GY26" s="153"/>
      <c r="GZ26" s="153"/>
      <c r="HA26" s="190"/>
      <c r="HB26" s="153"/>
      <c r="HC26" s="194"/>
      <c r="HH26" s="192"/>
      <c r="HO26" s="167"/>
      <c r="HQ26" s="153"/>
      <c r="HR26" s="190"/>
      <c r="HS26" s="153"/>
      <c r="HT26" s="153"/>
      <c r="HU26" s="190"/>
      <c r="HV26" s="153"/>
      <c r="HW26" s="194"/>
      <c r="IB26" s="192"/>
      <c r="II26" s="167"/>
      <c r="IK26" s="153"/>
      <c r="IL26" s="190"/>
      <c r="IM26" s="153"/>
      <c r="IN26" s="153"/>
      <c r="IO26" s="190"/>
      <c r="IP26" s="153"/>
      <c r="IQ26" s="194"/>
      <c r="IV26" s="192"/>
    </row>
    <row r="27" spans="2:262" s="165" customFormat="1" ht="13.5" customHeight="1" x14ac:dyDescent="0.25">
      <c r="B27" s="153"/>
      <c r="C27" s="167"/>
      <c r="E27" s="176"/>
      <c r="F27" s="190"/>
      <c r="G27" s="191"/>
      <c r="H27" s="153"/>
      <c r="I27" s="190"/>
      <c r="J27" s="191"/>
      <c r="K27" s="191"/>
      <c r="L27" s="191"/>
      <c r="M27" s="191"/>
      <c r="P27" s="192"/>
      <c r="Q27" s="176"/>
      <c r="R27" s="191"/>
      <c r="S27" s="191"/>
      <c r="U27" s="191"/>
      <c r="V27" s="191"/>
      <c r="W27" s="167"/>
      <c r="Y27" s="176"/>
      <c r="Z27" s="190"/>
      <c r="AA27" s="190"/>
      <c r="AB27" s="153"/>
      <c r="AC27" s="190"/>
      <c r="AD27" s="190"/>
      <c r="AE27" s="176"/>
      <c r="AF27" s="191"/>
      <c r="AG27" s="191"/>
      <c r="AJ27" s="192"/>
      <c r="AK27" s="176"/>
      <c r="AM27" s="191"/>
      <c r="AO27" s="191"/>
      <c r="AP27" s="191"/>
      <c r="AQ27" s="167"/>
      <c r="AS27" s="176"/>
      <c r="AT27" s="190"/>
      <c r="AU27" s="190"/>
      <c r="AV27" s="153"/>
      <c r="AW27" s="190"/>
      <c r="AX27" s="190"/>
      <c r="AY27" s="176"/>
      <c r="AZ27" s="191"/>
      <c r="BA27" s="191"/>
      <c r="BD27" s="192"/>
      <c r="BE27" s="176"/>
      <c r="BF27" s="191"/>
      <c r="BG27" s="191"/>
      <c r="BI27" s="191"/>
      <c r="BJ27" s="191"/>
      <c r="BK27" s="167"/>
      <c r="BM27" s="176"/>
      <c r="BN27" s="190"/>
      <c r="BO27" s="190"/>
      <c r="BP27" s="153"/>
      <c r="BQ27" s="190"/>
      <c r="BR27" s="190"/>
      <c r="BS27" s="176"/>
      <c r="BT27" s="191"/>
      <c r="BU27" s="191"/>
      <c r="BX27" s="192"/>
      <c r="BY27" s="176"/>
      <c r="BZ27" s="191"/>
      <c r="CA27" s="191"/>
      <c r="CC27" s="191"/>
      <c r="CD27" s="191"/>
      <c r="CE27" s="176"/>
      <c r="CG27" s="176"/>
      <c r="CH27" s="190"/>
      <c r="CI27" s="190"/>
      <c r="CJ27" s="153"/>
      <c r="CK27" s="190"/>
      <c r="CL27" s="190"/>
      <c r="CM27" s="176"/>
      <c r="CN27" s="191"/>
      <c r="CO27" s="191"/>
      <c r="CR27" s="192"/>
      <c r="CS27" s="176"/>
      <c r="CT27" s="191"/>
      <c r="CU27" s="191"/>
      <c r="CW27" s="191"/>
      <c r="CX27" s="191"/>
      <c r="CY27" s="167"/>
      <c r="DA27" s="176"/>
      <c r="DB27" s="190"/>
      <c r="DC27" s="190"/>
      <c r="DD27" s="153"/>
      <c r="DE27" s="190"/>
      <c r="DF27" s="190"/>
      <c r="DG27" s="176"/>
      <c r="DH27" s="191"/>
      <c r="DI27" s="191"/>
      <c r="DL27" s="192"/>
      <c r="DM27" s="176"/>
      <c r="DN27" s="191"/>
      <c r="DO27" s="191"/>
      <c r="DQ27" s="191"/>
      <c r="DR27" s="191"/>
      <c r="DS27" s="167"/>
      <c r="DU27" s="176"/>
      <c r="DV27" s="190"/>
      <c r="DW27" s="190"/>
      <c r="DX27" s="153"/>
      <c r="DY27" s="190"/>
      <c r="DZ27" s="190"/>
      <c r="EA27" s="176"/>
      <c r="EC27" s="193"/>
      <c r="EF27" s="192"/>
      <c r="EG27" s="176"/>
      <c r="EH27" s="191"/>
      <c r="EI27" s="191"/>
      <c r="EK27" s="191"/>
      <c r="EL27" s="191"/>
      <c r="EM27" s="167"/>
      <c r="EO27" s="176"/>
      <c r="EP27" s="190"/>
      <c r="EQ27" s="190"/>
      <c r="ER27" s="153"/>
      <c r="ES27" s="190"/>
      <c r="ET27" s="190"/>
      <c r="EU27" s="176"/>
      <c r="EV27" s="191"/>
      <c r="EW27" s="191"/>
      <c r="EZ27" s="192"/>
      <c r="FA27" s="176"/>
      <c r="FB27" s="191"/>
      <c r="FC27" s="191"/>
      <c r="FE27" s="191"/>
      <c r="FF27" s="191"/>
      <c r="FG27" s="167"/>
      <c r="FI27" s="176"/>
      <c r="FJ27" s="190"/>
      <c r="FK27" s="190"/>
      <c r="FL27" s="153"/>
      <c r="FM27" s="190"/>
      <c r="FN27" s="190"/>
      <c r="FO27" s="176"/>
      <c r="FP27" s="191"/>
      <c r="FQ27" s="191"/>
      <c r="FT27" s="192"/>
      <c r="FU27" s="176"/>
      <c r="FV27" s="191"/>
      <c r="FW27" s="191"/>
      <c r="FY27" s="191"/>
      <c r="FZ27" s="191"/>
      <c r="GA27" s="162"/>
      <c r="GB27" s="196"/>
      <c r="GC27" s="196"/>
      <c r="GD27" s="197"/>
      <c r="GE27" s="176"/>
      <c r="GF27" s="176"/>
      <c r="GG27" s="190"/>
      <c r="GH27" s="176"/>
      <c r="GI27" s="173"/>
      <c r="GJ27" s="153"/>
      <c r="GK27" s="153"/>
      <c r="GL27" s="153"/>
      <c r="GM27" s="153"/>
      <c r="GN27" s="174"/>
      <c r="GO27" s="153"/>
      <c r="GP27" s="153"/>
      <c r="GQ27" s="153"/>
      <c r="GR27" s="153"/>
      <c r="GS27" s="153"/>
      <c r="GT27" s="153"/>
      <c r="GU27" s="162"/>
      <c r="GV27" s="196"/>
      <c r="GW27" s="196"/>
      <c r="GX27" s="197"/>
      <c r="GY27" s="176"/>
      <c r="GZ27" s="176"/>
      <c r="HA27" s="190"/>
      <c r="HB27" s="176"/>
      <c r="HC27" s="173"/>
      <c r="HD27" s="153"/>
      <c r="HE27" s="153"/>
      <c r="HF27" s="153"/>
      <c r="HG27" s="153"/>
      <c r="HH27" s="174"/>
      <c r="HI27" s="153"/>
      <c r="HJ27" s="153"/>
      <c r="HK27" s="153"/>
      <c r="HL27" s="153"/>
      <c r="HM27" s="153"/>
      <c r="HN27" s="153"/>
      <c r="HO27" s="162"/>
      <c r="HP27" s="196"/>
      <c r="HQ27" s="196"/>
      <c r="HR27" s="197"/>
      <c r="HS27" s="176"/>
      <c r="HT27" s="176"/>
      <c r="HU27" s="190"/>
      <c r="HV27" s="176"/>
      <c r="HW27" s="173"/>
      <c r="HX27" s="153"/>
      <c r="HY27" s="153"/>
      <c r="HZ27" s="153"/>
      <c r="IA27" s="153"/>
      <c r="IB27" s="174"/>
      <c r="IC27" s="153"/>
      <c r="ID27" s="153"/>
      <c r="IE27" s="153"/>
      <c r="IF27" s="153"/>
      <c r="IG27" s="153"/>
      <c r="IH27" s="153"/>
      <c r="II27" s="162"/>
      <c r="IJ27" s="196"/>
      <c r="IK27" s="196"/>
      <c r="IL27" s="197"/>
      <c r="IM27" s="176"/>
      <c r="IN27" s="176"/>
      <c r="IO27" s="190"/>
      <c r="IP27" s="176"/>
      <c r="IQ27" s="173"/>
      <c r="IR27" s="153"/>
      <c r="IS27" s="153"/>
      <c r="IT27" s="153"/>
      <c r="IU27" s="153"/>
      <c r="IV27" s="174"/>
      <c r="IW27" s="153"/>
      <c r="IX27" s="153"/>
      <c r="IY27" s="153"/>
      <c r="IZ27" s="153"/>
      <c r="JA27" s="153"/>
      <c r="JB27" s="153"/>
    </row>
    <row r="28" spans="2:262" s="165" customFormat="1" ht="13.5" customHeight="1" x14ac:dyDescent="0.25">
      <c r="B28" s="153"/>
      <c r="C28" s="167"/>
      <c r="E28" s="176"/>
      <c r="F28" s="190"/>
      <c r="G28" s="191"/>
      <c r="H28" s="153"/>
      <c r="I28" s="190"/>
      <c r="J28" s="191"/>
      <c r="K28" s="191"/>
      <c r="L28" s="191"/>
      <c r="M28" s="191"/>
      <c r="P28" s="192"/>
      <c r="Q28" s="176"/>
      <c r="R28" s="191"/>
      <c r="S28" s="191"/>
      <c r="U28" s="191"/>
      <c r="V28" s="191"/>
      <c r="W28" s="167"/>
      <c r="Y28" s="176"/>
      <c r="Z28" s="190"/>
      <c r="AA28" s="190"/>
      <c r="AB28" s="153"/>
      <c r="AC28" s="190"/>
      <c r="AD28" s="190"/>
      <c r="AE28" s="176"/>
      <c r="AF28" s="191"/>
      <c r="AG28" s="191"/>
      <c r="AJ28" s="192"/>
      <c r="AK28" s="176"/>
      <c r="AM28" s="191"/>
      <c r="AO28" s="191"/>
      <c r="AP28" s="191"/>
      <c r="AQ28" s="167"/>
      <c r="AS28" s="176"/>
      <c r="AT28" s="190"/>
      <c r="AU28" s="190"/>
      <c r="AV28" s="153"/>
      <c r="AW28" s="190"/>
      <c r="AX28" s="190"/>
      <c r="AY28" s="176"/>
      <c r="AZ28" s="191"/>
      <c r="BA28" s="191"/>
      <c r="BD28" s="192"/>
      <c r="BE28" s="176"/>
      <c r="BF28" s="191"/>
      <c r="BG28" s="191"/>
      <c r="BI28" s="191"/>
      <c r="BJ28" s="191"/>
      <c r="BK28" s="167"/>
      <c r="BM28" s="176"/>
      <c r="BN28" s="190"/>
      <c r="BO28" s="190"/>
      <c r="BP28" s="153"/>
      <c r="BQ28" s="190"/>
      <c r="BR28" s="190"/>
      <c r="BS28" s="176"/>
      <c r="BT28" s="191"/>
      <c r="BU28" s="191"/>
      <c r="BX28" s="192"/>
      <c r="BY28" s="176"/>
      <c r="BZ28" s="191"/>
      <c r="CA28" s="191"/>
      <c r="CC28" s="191"/>
      <c r="CD28" s="191"/>
      <c r="CE28" s="176"/>
      <c r="CG28" s="176"/>
      <c r="CH28" s="190"/>
      <c r="CI28" s="190"/>
      <c r="CJ28" s="153"/>
      <c r="CK28" s="190"/>
      <c r="CL28" s="190"/>
      <c r="CM28" s="176"/>
      <c r="CN28" s="191"/>
      <c r="CO28" s="191"/>
      <c r="CR28" s="192"/>
      <c r="CS28" s="176"/>
      <c r="CT28" s="191"/>
      <c r="CU28" s="191"/>
      <c r="CW28" s="191"/>
      <c r="CX28" s="191"/>
      <c r="CY28" s="167"/>
      <c r="DA28" s="176"/>
      <c r="DB28" s="190"/>
      <c r="DC28" s="190"/>
      <c r="DD28" s="153"/>
      <c r="DE28" s="190"/>
      <c r="DF28" s="190"/>
      <c r="DG28" s="176"/>
      <c r="DH28" s="191"/>
      <c r="DI28" s="191"/>
      <c r="DL28" s="192"/>
      <c r="DM28" s="176"/>
      <c r="DN28" s="191"/>
      <c r="DO28" s="191"/>
      <c r="DQ28" s="191"/>
      <c r="DR28" s="191"/>
      <c r="DS28" s="167"/>
      <c r="DU28" s="176"/>
      <c r="DV28" s="190"/>
      <c r="DW28" s="190"/>
      <c r="DX28" s="153"/>
      <c r="DY28" s="190"/>
      <c r="DZ28" s="190"/>
      <c r="EA28" s="176"/>
      <c r="EC28" s="193"/>
      <c r="EF28" s="192"/>
      <c r="EG28" s="176"/>
      <c r="EH28" s="191"/>
      <c r="EI28" s="191"/>
      <c r="EK28" s="191"/>
      <c r="EL28" s="191"/>
      <c r="EM28" s="167"/>
      <c r="EO28" s="176"/>
      <c r="EP28" s="190"/>
      <c r="EQ28" s="190"/>
      <c r="ER28" s="153"/>
      <c r="ES28" s="190"/>
      <c r="ET28" s="190"/>
      <c r="EU28" s="176"/>
      <c r="EV28" s="191"/>
      <c r="EW28" s="191"/>
      <c r="EZ28" s="192"/>
      <c r="FA28" s="176"/>
      <c r="FB28" s="191"/>
      <c r="FC28" s="191"/>
      <c r="FE28" s="191"/>
      <c r="FF28" s="191"/>
      <c r="FG28" s="167"/>
      <c r="FI28" s="176"/>
      <c r="FJ28" s="190"/>
      <c r="FK28" s="190"/>
      <c r="FL28" s="153"/>
      <c r="FM28" s="190"/>
      <c r="FN28" s="190"/>
      <c r="FO28" s="176"/>
      <c r="FP28" s="191"/>
      <c r="FQ28" s="191"/>
      <c r="FT28" s="192"/>
      <c r="FU28" s="176"/>
      <c r="FV28" s="191"/>
      <c r="FW28" s="191"/>
      <c r="FY28" s="191"/>
      <c r="FZ28" s="191"/>
      <c r="GA28" s="162"/>
      <c r="GB28" s="196"/>
      <c r="GC28" s="196"/>
      <c r="GD28" s="197"/>
      <c r="GE28" s="176"/>
      <c r="GF28" s="176"/>
      <c r="GG28" s="190"/>
      <c r="GH28" s="176"/>
      <c r="GI28" s="173"/>
      <c r="GJ28" s="153"/>
      <c r="GK28" s="153"/>
      <c r="GL28" s="153"/>
      <c r="GM28" s="153"/>
      <c r="GN28" s="174"/>
      <c r="GO28" s="153"/>
      <c r="GP28" s="153"/>
      <c r="GQ28" s="153"/>
      <c r="GR28" s="153"/>
      <c r="GS28" s="153"/>
      <c r="GT28" s="153"/>
      <c r="GU28" s="162"/>
      <c r="GV28" s="196"/>
      <c r="GW28" s="196"/>
      <c r="GX28" s="197"/>
      <c r="GY28" s="176"/>
      <c r="GZ28" s="176"/>
      <c r="HA28" s="190"/>
      <c r="HB28" s="176"/>
      <c r="HC28" s="173"/>
      <c r="HD28" s="153"/>
      <c r="HE28" s="153"/>
      <c r="HF28" s="153"/>
      <c r="HG28" s="153"/>
      <c r="HH28" s="174"/>
      <c r="HI28" s="153"/>
      <c r="HJ28" s="153"/>
      <c r="HK28" s="153"/>
      <c r="HL28" s="153"/>
      <c r="HM28" s="153"/>
      <c r="HN28" s="153"/>
      <c r="HO28" s="162"/>
      <c r="HP28" s="196"/>
      <c r="HQ28" s="196"/>
      <c r="HR28" s="197"/>
      <c r="HS28" s="176"/>
      <c r="HT28" s="176"/>
      <c r="HU28" s="190"/>
      <c r="HV28" s="176"/>
      <c r="HW28" s="173"/>
      <c r="HX28" s="153"/>
      <c r="HY28" s="153"/>
      <c r="HZ28" s="153"/>
      <c r="IA28" s="153"/>
      <c r="IB28" s="174"/>
      <c r="IC28" s="153"/>
      <c r="ID28" s="153"/>
      <c r="IE28" s="153"/>
      <c r="IF28" s="153"/>
      <c r="IG28" s="153"/>
      <c r="IH28" s="153"/>
      <c r="II28" s="162"/>
      <c r="IJ28" s="196"/>
      <c r="IK28" s="196"/>
      <c r="IL28" s="197"/>
      <c r="IM28" s="176"/>
      <c r="IN28" s="176"/>
      <c r="IO28" s="190"/>
      <c r="IP28" s="176"/>
      <c r="IQ28" s="173"/>
      <c r="IR28" s="153"/>
      <c r="IS28" s="153"/>
      <c r="IT28" s="153"/>
      <c r="IU28" s="153"/>
      <c r="IV28" s="174"/>
      <c r="IW28" s="153"/>
      <c r="IX28" s="153"/>
      <c r="IY28" s="153"/>
      <c r="IZ28" s="153"/>
      <c r="JA28" s="153"/>
      <c r="JB28" s="153"/>
    </row>
    <row r="29" spans="2:262" s="165" customFormat="1" ht="13.5" customHeight="1" x14ac:dyDescent="0.25">
      <c r="B29" s="153"/>
      <c r="C29" s="167"/>
      <c r="E29" s="176"/>
      <c r="F29" s="190"/>
      <c r="G29" s="191"/>
      <c r="H29" s="153"/>
      <c r="I29" s="190"/>
      <c r="J29" s="191"/>
      <c r="K29" s="191"/>
      <c r="L29" s="191"/>
      <c r="M29" s="191"/>
      <c r="P29" s="192"/>
      <c r="Q29" s="176"/>
      <c r="R29" s="191"/>
      <c r="S29" s="191"/>
      <c r="U29" s="191"/>
      <c r="V29" s="191"/>
      <c r="W29" s="167"/>
      <c r="Y29" s="176"/>
      <c r="Z29" s="190"/>
      <c r="AA29" s="190"/>
      <c r="AB29" s="153"/>
      <c r="AC29" s="190"/>
      <c r="AD29" s="190"/>
      <c r="AE29" s="176"/>
      <c r="AF29" s="191"/>
      <c r="AG29" s="191"/>
      <c r="AJ29" s="192"/>
      <c r="AK29" s="176"/>
      <c r="AM29" s="191"/>
      <c r="AO29" s="191"/>
      <c r="AP29" s="191"/>
      <c r="AQ29" s="167"/>
      <c r="AS29" s="176"/>
      <c r="AT29" s="190"/>
      <c r="AU29" s="190"/>
      <c r="AV29" s="153"/>
      <c r="AW29" s="190"/>
      <c r="AX29" s="190"/>
      <c r="AY29" s="176"/>
      <c r="AZ29" s="191"/>
      <c r="BA29" s="191"/>
      <c r="BD29" s="192"/>
      <c r="BE29" s="176"/>
      <c r="BF29" s="191"/>
      <c r="BG29" s="191"/>
      <c r="BI29" s="191"/>
      <c r="BJ29" s="191"/>
      <c r="BK29" s="167"/>
      <c r="BM29" s="176"/>
      <c r="BN29" s="190"/>
      <c r="BO29" s="190"/>
      <c r="BP29" s="153"/>
      <c r="BQ29" s="190"/>
      <c r="BR29" s="190"/>
      <c r="BS29" s="176"/>
      <c r="BT29" s="191"/>
      <c r="BU29" s="191"/>
      <c r="BX29" s="192"/>
      <c r="BY29" s="176"/>
      <c r="BZ29" s="191"/>
      <c r="CA29" s="191"/>
      <c r="CC29" s="191"/>
      <c r="CD29" s="191"/>
      <c r="CE29" s="176"/>
      <c r="CG29" s="176"/>
      <c r="CH29" s="190"/>
      <c r="CI29" s="190"/>
      <c r="CJ29" s="153"/>
      <c r="CK29" s="190"/>
      <c r="CL29" s="190"/>
      <c r="CM29" s="176"/>
      <c r="CN29" s="191"/>
      <c r="CO29" s="191"/>
      <c r="CR29" s="192"/>
      <c r="CS29" s="176"/>
      <c r="CT29" s="191"/>
      <c r="CU29" s="191"/>
      <c r="CW29" s="191"/>
      <c r="CX29" s="191"/>
      <c r="CY29" s="167"/>
      <c r="DA29" s="176"/>
      <c r="DB29" s="190"/>
      <c r="DC29" s="190"/>
      <c r="DD29" s="153"/>
      <c r="DE29" s="190"/>
      <c r="DF29" s="190"/>
      <c r="DG29" s="176"/>
      <c r="DH29" s="191"/>
      <c r="DI29" s="191"/>
      <c r="DL29" s="192"/>
      <c r="DM29" s="176"/>
      <c r="DN29" s="191"/>
      <c r="DO29" s="191"/>
      <c r="DQ29" s="191"/>
      <c r="DR29" s="191"/>
      <c r="DS29" s="167"/>
      <c r="DU29" s="176"/>
      <c r="DV29" s="190"/>
      <c r="DW29" s="190"/>
      <c r="DX29" s="153"/>
      <c r="DY29" s="190"/>
      <c r="DZ29" s="190"/>
      <c r="EA29" s="176"/>
      <c r="EC29" s="193"/>
      <c r="EF29" s="192"/>
      <c r="EG29" s="176"/>
      <c r="EH29" s="191"/>
      <c r="EI29" s="191"/>
      <c r="EK29" s="191"/>
      <c r="EL29" s="191"/>
      <c r="EM29" s="167"/>
      <c r="EO29" s="176"/>
      <c r="EP29" s="190"/>
      <c r="EQ29" s="190"/>
      <c r="ER29" s="153"/>
      <c r="ES29" s="190"/>
      <c r="ET29" s="190"/>
      <c r="EU29" s="176"/>
      <c r="EV29" s="191"/>
      <c r="EW29" s="191"/>
      <c r="EZ29" s="192"/>
      <c r="FA29" s="176"/>
      <c r="FB29" s="191"/>
      <c r="FC29" s="191"/>
      <c r="FE29" s="191"/>
      <c r="FF29" s="191"/>
      <c r="FG29" s="167"/>
      <c r="FI29" s="176"/>
      <c r="FJ29" s="190"/>
      <c r="FK29" s="190"/>
      <c r="FL29" s="153"/>
      <c r="FM29" s="190"/>
      <c r="FN29" s="190"/>
      <c r="FO29" s="176"/>
      <c r="FP29" s="191"/>
      <c r="FQ29" s="191"/>
      <c r="FT29" s="192"/>
      <c r="FU29" s="176"/>
      <c r="FV29" s="191"/>
      <c r="FW29" s="191"/>
      <c r="FY29" s="191"/>
      <c r="FZ29" s="191"/>
      <c r="GA29" s="162"/>
      <c r="GB29" s="196"/>
      <c r="GC29" s="196"/>
      <c r="GD29" s="197"/>
      <c r="GE29" s="176"/>
      <c r="GF29" s="176"/>
      <c r="GG29" s="190"/>
      <c r="GH29" s="176"/>
      <c r="GI29" s="173"/>
      <c r="GJ29" s="153"/>
      <c r="GK29" s="153"/>
      <c r="GL29" s="153"/>
      <c r="GM29" s="153"/>
      <c r="GN29" s="174"/>
      <c r="GO29" s="153"/>
      <c r="GP29" s="153"/>
      <c r="GQ29" s="153"/>
      <c r="GR29" s="153"/>
      <c r="GS29" s="153"/>
      <c r="GT29" s="153"/>
      <c r="GU29" s="162"/>
      <c r="GV29" s="196"/>
      <c r="GW29" s="196"/>
      <c r="GX29" s="197"/>
      <c r="GY29" s="176"/>
      <c r="GZ29" s="176"/>
      <c r="HA29" s="190"/>
      <c r="HB29" s="176"/>
      <c r="HC29" s="173"/>
      <c r="HD29" s="153"/>
      <c r="HE29" s="153"/>
      <c r="HF29" s="153"/>
      <c r="HG29" s="153"/>
      <c r="HH29" s="174"/>
      <c r="HI29" s="153"/>
      <c r="HJ29" s="153"/>
      <c r="HK29" s="153"/>
      <c r="HL29" s="153"/>
      <c r="HM29" s="153"/>
      <c r="HN29" s="153"/>
      <c r="HO29" s="162"/>
      <c r="HP29" s="196"/>
      <c r="HQ29" s="196"/>
      <c r="HR29" s="197"/>
      <c r="HS29" s="176"/>
      <c r="HT29" s="176"/>
      <c r="HU29" s="190"/>
      <c r="HV29" s="176"/>
      <c r="HW29" s="173"/>
      <c r="HX29" s="153"/>
      <c r="HY29" s="153"/>
      <c r="HZ29" s="153"/>
      <c r="IA29" s="153"/>
      <c r="IB29" s="174"/>
      <c r="IC29" s="153"/>
      <c r="ID29" s="153"/>
      <c r="IE29" s="153"/>
      <c r="IF29" s="153"/>
      <c r="IG29" s="153"/>
      <c r="IH29" s="153"/>
      <c r="II29" s="162"/>
      <c r="IJ29" s="196"/>
      <c r="IK29" s="196"/>
      <c r="IL29" s="197"/>
      <c r="IM29" s="176"/>
      <c r="IN29" s="176"/>
      <c r="IO29" s="190"/>
      <c r="IP29" s="176"/>
      <c r="IQ29" s="173"/>
      <c r="IR29" s="153"/>
      <c r="IS29" s="153"/>
      <c r="IT29" s="153"/>
      <c r="IU29" s="153"/>
      <c r="IV29" s="174"/>
      <c r="IW29" s="153"/>
      <c r="IX29" s="153"/>
      <c r="IY29" s="153"/>
      <c r="IZ29" s="153"/>
      <c r="JA29" s="153"/>
      <c r="JB29" s="153"/>
    </row>
    <row r="30" spans="2:262" s="165" customFormat="1" ht="13.5" customHeight="1" x14ac:dyDescent="0.25">
      <c r="B30" s="153"/>
      <c r="C30" s="167"/>
      <c r="E30" s="176"/>
      <c r="F30" s="190"/>
      <c r="G30" s="191"/>
      <c r="H30" s="153"/>
      <c r="I30" s="190"/>
      <c r="J30" s="191"/>
      <c r="K30" s="191"/>
      <c r="L30" s="191"/>
      <c r="M30" s="191"/>
      <c r="P30" s="192"/>
      <c r="Q30" s="176"/>
      <c r="R30" s="191"/>
      <c r="S30" s="191"/>
      <c r="U30" s="191"/>
      <c r="V30" s="191"/>
      <c r="W30" s="167"/>
      <c r="Y30" s="176"/>
      <c r="Z30" s="190"/>
      <c r="AA30" s="190"/>
      <c r="AB30" s="153"/>
      <c r="AC30" s="190"/>
      <c r="AD30" s="190"/>
      <c r="AE30" s="176"/>
      <c r="AF30" s="191"/>
      <c r="AG30" s="191"/>
      <c r="AJ30" s="192"/>
      <c r="AK30" s="176"/>
      <c r="AM30" s="191"/>
      <c r="AO30" s="191"/>
      <c r="AP30" s="191"/>
      <c r="AQ30" s="167"/>
      <c r="AS30" s="176"/>
      <c r="AT30" s="190"/>
      <c r="AU30" s="190"/>
      <c r="AV30" s="153"/>
      <c r="AW30" s="190"/>
      <c r="AX30" s="190"/>
      <c r="AY30" s="176"/>
      <c r="AZ30" s="191"/>
      <c r="BA30" s="191"/>
      <c r="BD30" s="192"/>
      <c r="BE30" s="176"/>
      <c r="BF30" s="191"/>
      <c r="BG30" s="191"/>
      <c r="BI30" s="191"/>
      <c r="BJ30" s="191"/>
      <c r="BK30" s="167"/>
      <c r="BM30" s="176"/>
      <c r="BN30" s="190"/>
      <c r="BO30" s="190"/>
      <c r="BP30" s="153"/>
      <c r="BQ30" s="190"/>
      <c r="BR30" s="190"/>
      <c r="BS30" s="176"/>
      <c r="BT30" s="191"/>
      <c r="BU30" s="191"/>
      <c r="BX30" s="192"/>
      <c r="BY30" s="176"/>
      <c r="BZ30" s="191"/>
      <c r="CA30" s="191"/>
      <c r="CC30" s="191"/>
      <c r="CD30" s="191"/>
      <c r="CE30" s="176"/>
      <c r="CG30" s="176"/>
      <c r="CH30" s="190"/>
      <c r="CI30" s="190"/>
      <c r="CJ30" s="153"/>
      <c r="CK30" s="190"/>
      <c r="CL30" s="190"/>
      <c r="CM30" s="176"/>
      <c r="CN30" s="191"/>
      <c r="CO30" s="191"/>
      <c r="CR30" s="192"/>
      <c r="CS30" s="176"/>
      <c r="CT30" s="191"/>
      <c r="CU30" s="191"/>
      <c r="CW30" s="191"/>
      <c r="CX30" s="191"/>
      <c r="CY30" s="167"/>
      <c r="DA30" s="176"/>
      <c r="DB30" s="190"/>
      <c r="DC30" s="190"/>
      <c r="DD30" s="153"/>
      <c r="DE30" s="190"/>
      <c r="DF30" s="190"/>
      <c r="DG30" s="176"/>
      <c r="DH30" s="191"/>
      <c r="DI30" s="191"/>
      <c r="DL30" s="192"/>
      <c r="DM30" s="176"/>
      <c r="DN30" s="191"/>
      <c r="DO30" s="191"/>
      <c r="DQ30" s="191"/>
      <c r="DR30" s="191"/>
      <c r="DS30" s="167"/>
      <c r="DU30" s="176"/>
      <c r="DV30" s="190"/>
      <c r="DW30" s="190"/>
      <c r="DX30" s="153"/>
      <c r="DY30" s="190"/>
      <c r="DZ30" s="190"/>
      <c r="EA30" s="176"/>
      <c r="EC30" s="193"/>
      <c r="EF30" s="192"/>
      <c r="EG30" s="176"/>
      <c r="EH30" s="191"/>
      <c r="EI30" s="191"/>
      <c r="EK30" s="191"/>
      <c r="EL30" s="191"/>
      <c r="EM30" s="167"/>
      <c r="EO30" s="176"/>
      <c r="EP30" s="190"/>
      <c r="EQ30" s="190"/>
      <c r="ER30" s="153"/>
      <c r="ES30" s="190"/>
      <c r="ET30" s="190"/>
      <c r="EU30" s="176"/>
      <c r="EV30" s="191"/>
      <c r="EW30" s="191"/>
      <c r="EZ30" s="192"/>
      <c r="FA30" s="176"/>
      <c r="FB30" s="191"/>
      <c r="FC30" s="191"/>
      <c r="FE30" s="191"/>
      <c r="FF30" s="191"/>
      <c r="FG30" s="167"/>
      <c r="FI30" s="176"/>
      <c r="FJ30" s="190"/>
      <c r="FK30" s="190"/>
      <c r="FL30" s="153"/>
      <c r="FM30" s="190"/>
      <c r="FN30" s="190"/>
      <c r="FO30" s="176"/>
      <c r="FP30" s="191"/>
      <c r="FQ30" s="191"/>
      <c r="FT30" s="192"/>
      <c r="FU30" s="176"/>
      <c r="FV30" s="191"/>
      <c r="FW30" s="191"/>
      <c r="FY30" s="191"/>
      <c r="FZ30" s="191"/>
      <c r="GA30" s="162"/>
      <c r="GB30" s="196"/>
      <c r="GC30" s="196"/>
      <c r="GD30" s="197"/>
      <c r="GE30" s="176"/>
      <c r="GF30" s="176"/>
      <c r="GG30" s="190"/>
      <c r="GH30" s="176"/>
      <c r="GI30" s="173"/>
      <c r="GJ30" s="153"/>
      <c r="GK30" s="153"/>
      <c r="GL30" s="153"/>
      <c r="GM30" s="153"/>
      <c r="GN30" s="174"/>
      <c r="GO30" s="153"/>
      <c r="GP30" s="153"/>
      <c r="GQ30" s="153"/>
      <c r="GR30" s="153"/>
      <c r="GS30" s="153"/>
      <c r="GT30" s="153"/>
      <c r="GU30" s="162"/>
      <c r="GV30" s="196"/>
      <c r="GW30" s="196"/>
      <c r="GX30" s="197"/>
      <c r="GY30" s="176"/>
      <c r="GZ30" s="176"/>
      <c r="HA30" s="190"/>
      <c r="HB30" s="176"/>
      <c r="HC30" s="173"/>
      <c r="HD30" s="153"/>
      <c r="HE30" s="153"/>
      <c r="HF30" s="153"/>
      <c r="HG30" s="153"/>
      <c r="HH30" s="174"/>
      <c r="HI30" s="153"/>
      <c r="HJ30" s="153"/>
      <c r="HK30" s="153"/>
      <c r="HL30" s="153"/>
      <c r="HM30" s="153"/>
      <c r="HN30" s="153"/>
      <c r="HO30" s="162"/>
      <c r="HP30" s="196"/>
      <c r="HQ30" s="196"/>
      <c r="HR30" s="197"/>
      <c r="HS30" s="176"/>
      <c r="HT30" s="176"/>
      <c r="HU30" s="190"/>
      <c r="HV30" s="176"/>
      <c r="HW30" s="173"/>
      <c r="HX30" s="153"/>
      <c r="HY30" s="153"/>
      <c r="HZ30" s="153"/>
      <c r="IA30" s="153"/>
      <c r="IB30" s="174"/>
      <c r="IC30" s="153"/>
      <c r="ID30" s="153"/>
      <c r="IE30" s="153"/>
      <c r="IF30" s="153"/>
      <c r="IG30" s="153"/>
      <c r="IH30" s="153"/>
      <c r="II30" s="162"/>
      <c r="IJ30" s="196"/>
      <c r="IK30" s="196"/>
      <c r="IL30" s="197"/>
      <c r="IM30" s="176"/>
      <c r="IN30" s="176"/>
      <c r="IO30" s="190"/>
      <c r="IP30" s="176"/>
      <c r="IQ30" s="173"/>
      <c r="IR30" s="153"/>
      <c r="IS30" s="153"/>
      <c r="IT30" s="153"/>
      <c r="IU30" s="153"/>
      <c r="IV30" s="174"/>
      <c r="IW30" s="153"/>
      <c r="IX30" s="153"/>
      <c r="IY30" s="153"/>
      <c r="IZ30" s="153"/>
      <c r="JA30" s="153"/>
      <c r="JB30" s="153"/>
    </row>
    <row r="31" spans="2:262" s="165" customFormat="1" ht="13.5" customHeight="1" x14ac:dyDescent="0.25">
      <c r="B31" s="153"/>
      <c r="C31" s="167"/>
      <c r="E31" s="176"/>
      <c r="F31" s="190"/>
      <c r="G31" s="191"/>
      <c r="H31" s="153"/>
      <c r="I31" s="190"/>
      <c r="J31" s="191"/>
      <c r="K31" s="191"/>
      <c r="L31" s="191"/>
      <c r="M31" s="191"/>
      <c r="P31" s="192"/>
      <c r="Q31" s="176"/>
      <c r="R31" s="191"/>
      <c r="S31" s="191"/>
      <c r="U31" s="191"/>
      <c r="V31" s="191"/>
      <c r="W31" s="167"/>
      <c r="Y31" s="176"/>
      <c r="Z31" s="190"/>
      <c r="AA31" s="190"/>
      <c r="AB31" s="153"/>
      <c r="AC31" s="190"/>
      <c r="AD31" s="190"/>
      <c r="AE31" s="176"/>
      <c r="AF31" s="191"/>
      <c r="AG31" s="191"/>
      <c r="AJ31" s="192"/>
      <c r="AK31" s="176"/>
      <c r="AM31" s="191"/>
      <c r="AO31" s="191"/>
      <c r="AP31" s="191"/>
      <c r="AQ31" s="167"/>
      <c r="AS31" s="176"/>
      <c r="AT31" s="190"/>
      <c r="AU31" s="190"/>
      <c r="AV31" s="153"/>
      <c r="AW31" s="190"/>
      <c r="AX31" s="190"/>
      <c r="AY31" s="176"/>
      <c r="AZ31" s="191"/>
      <c r="BA31" s="191"/>
      <c r="BD31" s="192"/>
      <c r="BE31" s="176"/>
      <c r="BF31" s="191"/>
      <c r="BG31" s="191"/>
      <c r="BI31" s="191"/>
      <c r="BJ31" s="191"/>
      <c r="BK31" s="167"/>
      <c r="BM31" s="176"/>
      <c r="BN31" s="190"/>
      <c r="BO31" s="190"/>
      <c r="BP31" s="153"/>
      <c r="BQ31" s="190"/>
      <c r="BR31" s="190"/>
      <c r="BS31" s="176"/>
      <c r="BT31" s="191"/>
      <c r="BU31" s="191"/>
      <c r="BX31" s="192"/>
      <c r="BY31" s="176"/>
      <c r="BZ31" s="191"/>
      <c r="CA31" s="191"/>
      <c r="CC31" s="191"/>
      <c r="CD31" s="191"/>
      <c r="CE31" s="176"/>
      <c r="CG31" s="176"/>
      <c r="CH31" s="190"/>
      <c r="CI31" s="190"/>
      <c r="CJ31" s="153"/>
      <c r="CK31" s="190"/>
      <c r="CL31" s="190"/>
      <c r="CM31" s="176"/>
      <c r="CN31" s="191"/>
      <c r="CO31" s="191"/>
      <c r="CR31" s="192"/>
      <c r="CS31" s="176"/>
      <c r="CT31" s="191"/>
      <c r="CU31" s="191"/>
      <c r="CW31" s="191"/>
      <c r="CX31" s="191"/>
      <c r="CY31" s="167"/>
      <c r="DA31" s="176"/>
      <c r="DB31" s="190"/>
      <c r="DC31" s="190"/>
      <c r="DD31" s="153"/>
      <c r="DE31" s="190"/>
      <c r="DF31" s="190"/>
      <c r="DG31" s="176"/>
      <c r="DH31" s="191"/>
      <c r="DI31" s="191"/>
      <c r="DL31" s="192"/>
      <c r="DM31" s="176"/>
      <c r="DN31" s="191"/>
      <c r="DO31" s="191"/>
      <c r="DQ31" s="191"/>
      <c r="DR31" s="191"/>
      <c r="DS31" s="167"/>
      <c r="DU31" s="176"/>
      <c r="DV31" s="190"/>
      <c r="DW31" s="190"/>
      <c r="DX31" s="153"/>
      <c r="DY31" s="190"/>
      <c r="DZ31" s="190"/>
      <c r="EA31" s="176"/>
      <c r="EC31" s="193"/>
      <c r="EF31" s="192"/>
      <c r="EG31" s="176"/>
      <c r="EH31" s="191"/>
      <c r="EI31" s="191"/>
      <c r="EK31" s="191"/>
      <c r="EL31" s="191"/>
      <c r="EM31" s="167"/>
      <c r="EO31" s="176"/>
      <c r="EP31" s="190"/>
      <c r="EQ31" s="190"/>
      <c r="ER31" s="153"/>
      <c r="ES31" s="190"/>
      <c r="ET31" s="190"/>
      <c r="EU31" s="176"/>
      <c r="EV31" s="191"/>
      <c r="EW31" s="191"/>
      <c r="EZ31" s="192"/>
      <c r="FA31" s="176"/>
      <c r="FB31" s="191"/>
      <c r="FC31" s="191"/>
      <c r="FE31" s="191"/>
      <c r="FF31" s="191"/>
      <c r="FG31" s="167"/>
      <c r="FI31" s="176"/>
      <c r="FJ31" s="190"/>
      <c r="FK31" s="190"/>
      <c r="FL31" s="153"/>
      <c r="FM31" s="190"/>
      <c r="FN31" s="190"/>
      <c r="FO31" s="176"/>
      <c r="FP31" s="191"/>
      <c r="FQ31" s="191"/>
      <c r="FT31" s="192"/>
      <c r="FU31" s="176"/>
      <c r="FV31" s="191"/>
      <c r="FW31" s="191"/>
      <c r="FY31" s="191"/>
      <c r="FZ31" s="191"/>
      <c r="GA31" s="162"/>
      <c r="GB31" s="196"/>
      <c r="GC31" s="196"/>
      <c r="GD31" s="197"/>
      <c r="GE31" s="176"/>
      <c r="GF31" s="176"/>
      <c r="GG31" s="190"/>
      <c r="GH31" s="176"/>
      <c r="GI31" s="173"/>
      <c r="GJ31" s="153"/>
      <c r="GK31" s="153"/>
      <c r="GL31" s="153"/>
      <c r="GM31" s="153"/>
      <c r="GN31" s="174"/>
      <c r="GO31" s="153"/>
      <c r="GP31" s="153"/>
      <c r="GQ31" s="153"/>
      <c r="GR31" s="153"/>
      <c r="GS31" s="153"/>
      <c r="GT31" s="153"/>
      <c r="GU31" s="162"/>
      <c r="GV31" s="196"/>
      <c r="GW31" s="196"/>
      <c r="GX31" s="197"/>
      <c r="GY31" s="176"/>
      <c r="GZ31" s="176"/>
      <c r="HA31" s="190"/>
      <c r="HB31" s="176"/>
      <c r="HC31" s="173"/>
      <c r="HD31" s="153"/>
      <c r="HE31" s="153"/>
      <c r="HF31" s="153"/>
      <c r="HG31" s="153"/>
      <c r="HH31" s="174"/>
      <c r="HI31" s="153"/>
      <c r="HJ31" s="153"/>
      <c r="HK31" s="153"/>
      <c r="HL31" s="153"/>
      <c r="HM31" s="153"/>
      <c r="HN31" s="153"/>
      <c r="HO31" s="162"/>
      <c r="HP31" s="196"/>
      <c r="HQ31" s="196"/>
      <c r="HR31" s="197"/>
      <c r="HS31" s="176"/>
      <c r="HT31" s="176"/>
      <c r="HU31" s="190"/>
      <c r="HV31" s="176"/>
      <c r="HW31" s="173"/>
      <c r="HX31" s="153"/>
      <c r="HY31" s="153"/>
      <c r="HZ31" s="153"/>
      <c r="IA31" s="153"/>
      <c r="IB31" s="174"/>
      <c r="IC31" s="153"/>
      <c r="ID31" s="153"/>
      <c r="IE31" s="153"/>
      <c r="IF31" s="153"/>
      <c r="IG31" s="153"/>
      <c r="IH31" s="153"/>
      <c r="II31" s="162"/>
      <c r="IJ31" s="196"/>
      <c r="IK31" s="196"/>
      <c r="IL31" s="197"/>
      <c r="IM31" s="176"/>
      <c r="IN31" s="176"/>
      <c r="IO31" s="190"/>
      <c r="IP31" s="176"/>
      <c r="IQ31" s="173"/>
      <c r="IR31" s="153"/>
      <c r="IS31" s="153"/>
      <c r="IT31" s="153"/>
      <c r="IU31" s="153"/>
      <c r="IV31" s="174"/>
      <c r="IW31" s="153"/>
      <c r="IX31" s="153"/>
      <c r="IY31" s="153"/>
      <c r="IZ31" s="153"/>
      <c r="JA31" s="153"/>
      <c r="JB31" s="153"/>
    </row>
    <row r="32" spans="2:262" s="165" customFormat="1" ht="13.5" customHeight="1" x14ac:dyDescent="0.25">
      <c r="B32" s="153"/>
      <c r="C32" s="167"/>
      <c r="E32" s="176"/>
      <c r="F32" s="190"/>
      <c r="G32" s="191"/>
      <c r="H32" s="153"/>
      <c r="I32" s="190"/>
      <c r="J32" s="191"/>
      <c r="K32" s="191"/>
      <c r="L32" s="191"/>
      <c r="M32" s="191"/>
      <c r="P32" s="192"/>
      <c r="Q32" s="176"/>
      <c r="R32" s="191"/>
      <c r="S32" s="191"/>
      <c r="U32" s="191"/>
      <c r="V32" s="191"/>
      <c r="W32" s="167"/>
      <c r="Y32" s="176"/>
      <c r="Z32" s="190"/>
      <c r="AA32" s="190"/>
      <c r="AB32" s="153"/>
      <c r="AC32" s="190"/>
      <c r="AD32" s="190"/>
      <c r="AE32" s="176"/>
      <c r="AF32" s="191"/>
      <c r="AG32" s="191"/>
      <c r="AJ32" s="192"/>
      <c r="AK32" s="176"/>
      <c r="AM32" s="191"/>
      <c r="AO32" s="191"/>
      <c r="AP32" s="191"/>
      <c r="AQ32" s="167"/>
      <c r="AS32" s="176"/>
      <c r="AT32" s="190"/>
      <c r="AU32" s="190"/>
      <c r="AV32" s="153"/>
      <c r="AW32" s="190"/>
      <c r="AX32" s="190"/>
      <c r="AY32" s="176"/>
      <c r="AZ32" s="191"/>
      <c r="BA32" s="191"/>
      <c r="BD32" s="192"/>
      <c r="BE32" s="176"/>
      <c r="BF32" s="191"/>
      <c r="BG32" s="191"/>
      <c r="BI32" s="191"/>
      <c r="BJ32" s="191"/>
      <c r="BK32" s="167"/>
      <c r="BM32" s="176"/>
      <c r="BN32" s="190"/>
      <c r="BO32" s="190"/>
      <c r="BP32" s="153"/>
      <c r="BQ32" s="190"/>
      <c r="BR32" s="190"/>
      <c r="BS32" s="176"/>
      <c r="BT32" s="191"/>
      <c r="BU32" s="191"/>
      <c r="BX32" s="192"/>
      <c r="BY32" s="176"/>
      <c r="BZ32" s="191"/>
      <c r="CA32" s="191"/>
      <c r="CC32" s="191"/>
      <c r="CD32" s="191"/>
      <c r="CE32" s="176"/>
      <c r="CG32" s="176"/>
      <c r="CH32" s="190"/>
      <c r="CI32" s="190"/>
      <c r="CJ32" s="153"/>
      <c r="CK32" s="190"/>
      <c r="CL32" s="190"/>
      <c r="CM32" s="176"/>
      <c r="CN32" s="191"/>
      <c r="CO32" s="191"/>
      <c r="CR32" s="192"/>
      <c r="CS32" s="176"/>
      <c r="CT32" s="191"/>
      <c r="CU32" s="191"/>
      <c r="CW32" s="191"/>
      <c r="CX32" s="191"/>
      <c r="CY32" s="167"/>
      <c r="DA32" s="176"/>
      <c r="DB32" s="190"/>
      <c r="DC32" s="190"/>
      <c r="DD32" s="153"/>
      <c r="DE32" s="190"/>
      <c r="DF32" s="190"/>
      <c r="DG32" s="176"/>
      <c r="DH32" s="191"/>
      <c r="DI32" s="191"/>
      <c r="DL32" s="192"/>
      <c r="DM32" s="176"/>
      <c r="DN32" s="191"/>
      <c r="DO32" s="191"/>
      <c r="DQ32" s="191"/>
      <c r="DR32" s="191"/>
      <c r="DS32" s="167"/>
      <c r="DU32" s="176"/>
      <c r="DV32" s="190"/>
      <c r="DW32" s="190"/>
      <c r="DX32" s="153"/>
      <c r="DY32" s="190"/>
      <c r="DZ32" s="190"/>
      <c r="EA32" s="176"/>
      <c r="EC32" s="193"/>
      <c r="EF32" s="192"/>
      <c r="EG32" s="176"/>
      <c r="EH32" s="191"/>
      <c r="EI32" s="191"/>
      <c r="EK32" s="191"/>
      <c r="EL32" s="191"/>
      <c r="EM32" s="167"/>
      <c r="EO32" s="176"/>
      <c r="EP32" s="190"/>
      <c r="EQ32" s="190"/>
      <c r="ER32" s="153"/>
      <c r="ES32" s="190"/>
      <c r="ET32" s="190"/>
      <c r="EU32" s="176"/>
      <c r="EV32" s="191"/>
      <c r="EW32" s="191"/>
      <c r="EZ32" s="192"/>
      <c r="FA32" s="176"/>
      <c r="FB32" s="191"/>
      <c r="FC32" s="191"/>
      <c r="FE32" s="191"/>
      <c r="FF32" s="191"/>
      <c r="FG32" s="167"/>
      <c r="FI32" s="176"/>
      <c r="FJ32" s="190"/>
      <c r="FK32" s="190"/>
      <c r="FL32" s="153"/>
      <c r="FM32" s="190"/>
      <c r="FN32" s="190"/>
      <c r="FO32" s="176"/>
      <c r="FP32" s="191"/>
      <c r="FQ32" s="191"/>
      <c r="FT32" s="192"/>
      <c r="FU32" s="176"/>
      <c r="FV32" s="191"/>
      <c r="FW32" s="191"/>
      <c r="FY32" s="191"/>
      <c r="FZ32" s="191"/>
      <c r="GA32" s="162"/>
      <c r="GB32" s="196"/>
      <c r="GC32" s="196"/>
      <c r="GD32" s="197"/>
      <c r="GE32" s="153"/>
      <c r="GF32" s="198"/>
      <c r="GG32" s="197"/>
      <c r="GH32" s="153"/>
      <c r="GI32" s="173"/>
      <c r="GJ32" s="153"/>
      <c r="GK32" s="153"/>
      <c r="GL32" s="153"/>
      <c r="GM32" s="153"/>
      <c r="GN32" s="174"/>
      <c r="GO32" s="153"/>
      <c r="GP32" s="153"/>
      <c r="GQ32" s="153"/>
      <c r="GR32" s="153"/>
      <c r="GS32" s="153"/>
      <c r="GT32" s="153"/>
      <c r="GU32" s="162"/>
      <c r="GV32" s="196"/>
      <c r="GW32" s="196"/>
      <c r="GX32" s="197"/>
      <c r="GY32" s="153"/>
      <c r="GZ32" s="198"/>
      <c r="HA32" s="197"/>
      <c r="HB32" s="153"/>
      <c r="HC32" s="173"/>
      <c r="HD32" s="153"/>
      <c r="HE32" s="153"/>
      <c r="HF32" s="153"/>
      <c r="HG32" s="153"/>
      <c r="HH32" s="174"/>
      <c r="HI32" s="153"/>
      <c r="HJ32" s="153"/>
      <c r="HK32" s="153"/>
      <c r="HL32" s="153"/>
      <c r="HM32" s="153"/>
      <c r="HN32" s="153"/>
      <c r="HO32" s="162"/>
      <c r="HP32" s="196"/>
      <c r="HQ32" s="196"/>
      <c r="HR32" s="197"/>
      <c r="HS32" s="153"/>
      <c r="HT32" s="198"/>
      <c r="HU32" s="197"/>
      <c r="HV32" s="153"/>
      <c r="HW32" s="173"/>
      <c r="HX32" s="153"/>
      <c r="HY32" s="153"/>
      <c r="HZ32" s="153"/>
      <c r="IA32" s="153"/>
      <c r="IB32" s="174"/>
      <c r="IC32" s="153"/>
      <c r="ID32" s="153"/>
      <c r="IE32" s="153"/>
      <c r="IF32" s="153"/>
      <c r="IG32" s="153"/>
      <c r="IH32" s="153"/>
      <c r="II32" s="162"/>
      <c r="IJ32" s="196"/>
      <c r="IK32" s="196"/>
      <c r="IL32" s="197"/>
      <c r="IM32" s="153"/>
      <c r="IN32" s="198"/>
      <c r="IO32" s="197"/>
      <c r="IP32" s="153"/>
      <c r="IQ32" s="173"/>
      <c r="IR32" s="153"/>
      <c r="IS32" s="153"/>
      <c r="IT32" s="153"/>
      <c r="IU32" s="153"/>
      <c r="IV32" s="174"/>
      <c r="IW32" s="153"/>
      <c r="IX32" s="153"/>
      <c r="IY32" s="153"/>
      <c r="IZ32" s="153"/>
      <c r="JA32" s="153"/>
      <c r="JB32" s="153"/>
    </row>
    <row r="33" spans="2:262" s="165" customFormat="1" ht="13.5" customHeight="1" x14ac:dyDescent="0.25">
      <c r="B33" s="153"/>
      <c r="C33" s="167"/>
      <c r="E33" s="176"/>
      <c r="F33" s="190"/>
      <c r="G33" s="191"/>
      <c r="H33" s="153"/>
      <c r="I33" s="190"/>
      <c r="J33" s="191"/>
      <c r="K33" s="191"/>
      <c r="L33" s="191"/>
      <c r="M33" s="191"/>
      <c r="P33" s="192"/>
      <c r="Q33" s="176"/>
      <c r="R33" s="191"/>
      <c r="S33" s="191"/>
      <c r="U33" s="191"/>
      <c r="V33" s="191"/>
      <c r="W33" s="167"/>
      <c r="Y33" s="176"/>
      <c r="Z33" s="190"/>
      <c r="AA33" s="190"/>
      <c r="AB33" s="153"/>
      <c r="AC33" s="190"/>
      <c r="AD33" s="190"/>
      <c r="AE33" s="176"/>
      <c r="AF33" s="191"/>
      <c r="AG33" s="191"/>
      <c r="AJ33" s="192"/>
      <c r="AK33" s="176"/>
      <c r="AM33" s="191"/>
      <c r="AO33" s="191"/>
      <c r="AP33" s="191"/>
      <c r="AQ33" s="167"/>
      <c r="AS33" s="176"/>
      <c r="AT33" s="190"/>
      <c r="AU33" s="190"/>
      <c r="AV33" s="153"/>
      <c r="AW33" s="190"/>
      <c r="AX33" s="190"/>
      <c r="AY33" s="176"/>
      <c r="AZ33" s="191"/>
      <c r="BA33" s="191"/>
      <c r="BD33" s="192"/>
      <c r="BE33" s="176"/>
      <c r="BF33" s="191"/>
      <c r="BG33" s="191"/>
      <c r="BI33" s="191"/>
      <c r="BJ33" s="191"/>
      <c r="BK33" s="167"/>
      <c r="BM33" s="176"/>
      <c r="BN33" s="190"/>
      <c r="BO33" s="190"/>
      <c r="BP33" s="153"/>
      <c r="BQ33" s="190"/>
      <c r="BR33" s="190"/>
      <c r="BS33" s="176"/>
      <c r="BT33" s="191"/>
      <c r="BU33" s="191"/>
      <c r="BX33" s="192"/>
      <c r="BY33" s="176"/>
      <c r="BZ33" s="191"/>
      <c r="CA33" s="191"/>
      <c r="CC33" s="191"/>
      <c r="CD33" s="191"/>
      <c r="CE33" s="176"/>
      <c r="CG33" s="176"/>
      <c r="CH33" s="190"/>
      <c r="CI33" s="190"/>
      <c r="CJ33" s="153"/>
      <c r="CK33" s="190"/>
      <c r="CL33" s="190"/>
      <c r="CM33" s="176"/>
      <c r="CN33" s="191"/>
      <c r="CO33" s="191"/>
      <c r="CR33" s="192"/>
      <c r="CS33" s="176"/>
      <c r="CT33" s="191"/>
      <c r="CU33" s="191"/>
      <c r="CW33" s="191"/>
      <c r="CX33" s="191"/>
      <c r="CY33" s="167"/>
      <c r="DA33" s="176"/>
      <c r="DB33" s="190"/>
      <c r="DC33" s="190"/>
      <c r="DD33" s="153"/>
      <c r="DE33" s="190"/>
      <c r="DF33" s="190"/>
      <c r="DG33" s="176"/>
      <c r="DH33" s="191"/>
      <c r="DI33" s="191"/>
      <c r="DL33" s="192"/>
      <c r="DM33" s="176"/>
      <c r="DN33" s="191"/>
      <c r="DO33" s="191"/>
      <c r="DQ33" s="191"/>
      <c r="DR33" s="191"/>
      <c r="DS33" s="167"/>
      <c r="DU33" s="176"/>
      <c r="DV33" s="190"/>
      <c r="DW33" s="190"/>
      <c r="DX33" s="153"/>
      <c r="DY33" s="190"/>
      <c r="DZ33" s="190"/>
      <c r="EA33" s="176"/>
      <c r="EC33" s="193"/>
      <c r="EF33" s="192"/>
      <c r="EG33" s="176"/>
      <c r="EH33" s="191"/>
      <c r="EI33" s="191"/>
      <c r="EK33" s="191"/>
      <c r="EL33" s="191"/>
      <c r="EM33" s="167"/>
      <c r="EO33" s="176"/>
      <c r="EP33" s="190"/>
      <c r="EQ33" s="190"/>
      <c r="ER33" s="153"/>
      <c r="ES33" s="190"/>
      <c r="ET33" s="190"/>
      <c r="EU33" s="176"/>
      <c r="EV33" s="191"/>
      <c r="EW33" s="191"/>
      <c r="EZ33" s="192"/>
      <c r="FA33" s="176"/>
      <c r="FB33" s="191"/>
      <c r="FC33" s="191"/>
      <c r="FE33" s="191"/>
      <c r="FF33" s="191"/>
      <c r="FG33" s="167"/>
      <c r="FI33" s="176"/>
      <c r="FJ33" s="190"/>
      <c r="FK33" s="190"/>
      <c r="FL33" s="153"/>
      <c r="FM33" s="190"/>
      <c r="FN33" s="190"/>
      <c r="FO33" s="176"/>
      <c r="FP33" s="191"/>
      <c r="FQ33" s="191"/>
      <c r="FT33" s="192"/>
      <c r="FU33" s="176"/>
      <c r="FV33" s="191"/>
      <c r="FW33" s="191"/>
      <c r="FY33" s="191"/>
      <c r="FZ33" s="191"/>
      <c r="GA33" s="162"/>
      <c r="GB33" s="196"/>
      <c r="GC33" s="196"/>
      <c r="GD33" s="197"/>
      <c r="GE33" s="153"/>
      <c r="GF33" s="198"/>
      <c r="GG33" s="197"/>
      <c r="GH33" s="153"/>
      <c r="GI33" s="173"/>
      <c r="GJ33" s="153"/>
      <c r="GK33" s="153"/>
      <c r="GL33" s="153"/>
      <c r="GM33" s="153"/>
      <c r="GN33" s="174"/>
      <c r="GO33" s="153"/>
      <c r="GP33" s="153"/>
      <c r="GQ33" s="153"/>
      <c r="GR33" s="153"/>
      <c r="GS33" s="153"/>
      <c r="GT33" s="153"/>
      <c r="GU33" s="162"/>
      <c r="GV33" s="196"/>
      <c r="GW33" s="196"/>
      <c r="GX33" s="197"/>
      <c r="GY33" s="153"/>
      <c r="GZ33" s="198"/>
      <c r="HA33" s="197"/>
      <c r="HB33" s="153"/>
      <c r="HC33" s="173"/>
      <c r="HD33" s="153"/>
      <c r="HE33" s="153"/>
      <c r="HF33" s="153"/>
      <c r="HG33" s="153"/>
      <c r="HH33" s="174"/>
      <c r="HI33" s="153"/>
      <c r="HJ33" s="153"/>
      <c r="HK33" s="153"/>
      <c r="HL33" s="153"/>
      <c r="HM33" s="153"/>
      <c r="HN33" s="153"/>
      <c r="HO33" s="162"/>
      <c r="HP33" s="196"/>
      <c r="HQ33" s="196"/>
      <c r="HR33" s="197"/>
      <c r="HS33" s="153"/>
      <c r="HT33" s="198"/>
      <c r="HU33" s="197"/>
      <c r="HV33" s="153"/>
      <c r="HW33" s="173"/>
      <c r="HX33" s="153"/>
      <c r="HY33" s="153"/>
      <c r="HZ33" s="153"/>
      <c r="IA33" s="153"/>
      <c r="IB33" s="174"/>
      <c r="IC33" s="153"/>
      <c r="ID33" s="153"/>
      <c r="IE33" s="153"/>
      <c r="IF33" s="153"/>
      <c r="IG33" s="153"/>
      <c r="IH33" s="153"/>
      <c r="II33" s="162"/>
      <c r="IJ33" s="196"/>
      <c r="IK33" s="196"/>
      <c r="IL33" s="197"/>
      <c r="IM33" s="153"/>
      <c r="IN33" s="198"/>
      <c r="IO33" s="197"/>
      <c r="IP33" s="153"/>
      <c r="IQ33" s="173"/>
      <c r="IR33" s="153"/>
      <c r="IS33" s="153"/>
      <c r="IT33" s="153"/>
      <c r="IU33" s="153"/>
      <c r="IV33" s="174"/>
      <c r="IW33" s="153"/>
      <c r="IX33" s="153"/>
      <c r="IY33" s="153"/>
      <c r="IZ33" s="153"/>
      <c r="JA33" s="153"/>
      <c r="JB33" s="153"/>
    </row>
    <row r="34" spans="2:262" s="165" customFormat="1" ht="13.5" customHeight="1" x14ac:dyDescent="0.25">
      <c r="B34" s="153"/>
      <c r="C34" s="167"/>
      <c r="E34" s="176"/>
      <c r="F34" s="190"/>
      <c r="G34" s="191"/>
      <c r="H34" s="153"/>
      <c r="I34" s="190"/>
      <c r="J34" s="191"/>
      <c r="K34" s="191"/>
      <c r="L34" s="191"/>
      <c r="M34" s="191"/>
      <c r="P34" s="192"/>
      <c r="Q34" s="176"/>
      <c r="R34" s="191"/>
      <c r="S34" s="191"/>
      <c r="U34" s="191"/>
      <c r="V34" s="191"/>
      <c r="W34" s="167"/>
      <c r="Y34" s="176"/>
      <c r="Z34" s="190"/>
      <c r="AA34" s="190"/>
      <c r="AB34" s="153"/>
      <c r="AC34" s="190"/>
      <c r="AD34" s="190"/>
      <c r="AE34" s="176"/>
      <c r="AF34" s="191"/>
      <c r="AG34" s="191"/>
      <c r="AJ34" s="192"/>
      <c r="AK34" s="176"/>
      <c r="AM34" s="191"/>
      <c r="AO34" s="191"/>
      <c r="AP34" s="191"/>
      <c r="AQ34" s="167"/>
      <c r="AS34" s="176"/>
      <c r="AT34" s="190"/>
      <c r="AU34" s="190"/>
      <c r="AV34" s="153"/>
      <c r="AW34" s="190"/>
      <c r="AX34" s="190"/>
      <c r="AY34" s="176"/>
      <c r="AZ34" s="191"/>
      <c r="BA34" s="191"/>
      <c r="BD34" s="192"/>
      <c r="BE34" s="176"/>
      <c r="BF34" s="191"/>
      <c r="BG34" s="191"/>
      <c r="BI34" s="191"/>
      <c r="BJ34" s="191"/>
      <c r="BK34" s="167"/>
      <c r="BM34" s="176"/>
      <c r="BN34" s="190"/>
      <c r="BO34" s="190"/>
      <c r="BP34" s="153"/>
      <c r="BQ34" s="190"/>
      <c r="BR34" s="190"/>
      <c r="BS34" s="176"/>
      <c r="BT34" s="191"/>
      <c r="BU34" s="191"/>
      <c r="BX34" s="192"/>
      <c r="BY34" s="176"/>
      <c r="BZ34" s="191"/>
      <c r="CA34" s="191"/>
      <c r="CC34" s="191"/>
      <c r="CD34" s="191"/>
      <c r="CE34" s="176"/>
      <c r="CG34" s="176"/>
      <c r="CH34" s="190"/>
      <c r="CI34" s="190"/>
      <c r="CJ34" s="153"/>
      <c r="CK34" s="190"/>
      <c r="CL34" s="190"/>
      <c r="CM34" s="176"/>
      <c r="CN34" s="191"/>
      <c r="CO34" s="191"/>
      <c r="CR34" s="192"/>
      <c r="CS34" s="176"/>
      <c r="CT34" s="191"/>
      <c r="CU34" s="191"/>
      <c r="CW34" s="191"/>
      <c r="CX34" s="191"/>
      <c r="CY34" s="167"/>
      <c r="DA34" s="176"/>
      <c r="DB34" s="190"/>
      <c r="DC34" s="190"/>
      <c r="DD34" s="153"/>
      <c r="DE34" s="190"/>
      <c r="DF34" s="190"/>
      <c r="DG34" s="176"/>
      <c r="DH34" s="191"/>
      <c r="DI34" s="191"/>
      <c r="DL34" s="192"/>
      <c r="DM34" s="176"/>
      <c r="DN34" s="191"/>
      <c r="DO34" s="191"/>
      <c r="DQ34" s="191"/>
      <c r="DR34" s="191"/>
      <c r="DS34" s="167"/>
      <c r="DU34" s="176"/>
      <c r="DV34" s="190"/>
      <c r="DW34" s="190"/>
      <c r="DX34" s="153"/>
      <c r="DY34" s="190"/>
      <c r="DZ34" s="190"/>
      <c r="EA34" s="176"/>
      <c r="EC34" s="193"/>
      <c r="EF34" s="192"/>
      <c r="EG34" s="176"/>
      <c r="EH34" s="191"/>
      <c r="EI34" s="191"/>
      <c r="EK34" s="191"/>
      <c r="EL34" s="191"/>
      <c r="EM34" s="167"/>
      <c r="EO34" s="176"/>
      <c r="EP34" s="190"/>
      <c r="EQ34" s="190"/>
      <c r="ER34" s="153"/>
      <c r="ES34" s="190"/>
      <c r="ET34" s="190"/>
      <c r="EU34" s="176"/>
      <c r="EV34" s="191"/>
      <c r="EW34" s="191"/>
      <c r="EZ34" s="192"/>
      <c r="FA34" s="176"/>
      <c r="FB34" s="191"/>
      <c r="FC34" s="191"/>
      <c r="FE34" s="191"/>
      <c r="FF34" s="191"/>
      <c r="FG34" s="167"/>
      <c r="FI34" s="176"/>
      <c r="FJ34" s="190"/>
      <c r="FK34" s="190"/>
      <c r="FL34" s="153"/>
      <c r="FM34" s="190"/>
      <c r="FN34" s="190"/>
      <c r="FO34" s="176"/>
      <c r="FP34" s="191"/>
      <c r="FQ34" s="191"/>
      <c r="FT34" s="192"/>
      <c r="FU34" s="176"/>
      <c r="FV34" s="191"/>
      <c r="FW34" s="191"/>
      <c r="FY34" s="191"/>
      <c r="FZ34" s="191"/>
      <c r="GA34" s="162"/>
      <c r="GB34" s="196"/>
      <c r="GC34" s="196"/>
      <c r="GD34" s="197"/>
      <c r="GE34" s="153"/>
      <c r="GF34" s="198"/>
      <c r="GG34" s="197"/>
      <c r="GH34" s="153"/>
      <c r="GI34" s="173"/>
      <c r="GJ34" s="153"/>
      <c r="GK34" s="153"/>
      <c r="GL34" s="153"/>
      <c r="GM34" s="153"/>
      <c r="GN34" s="174"/>
      <c r="GO34" s="153"/>
      <c r="GP34" s="153"/>
      <c r="GQ34" s="153"/>
      <c r="GR34" s="153"/>
      <c r="GS34" s="153"/>
      <c r="GT34" s="153"/>
      <c r="GU34" s="162"/>
      <c r="GV34" s="196"/>
      <c r="GW34" s="196"/>
      <c r="GX34" s="197"/>
      <c r="GY34" s="153"/>
      <c r="GZ34" s="198"/>
      <c r="HA34" s="197"/>
      <c r="HB34" s="153"/>
      <c r="HC34" s="173"/>
      <c r="HD34" s="153"/>
      <c r="HE34" s="153"/>
      <c r="HF34" s="153"/>
      <c r="HG34" s="153"/>
      <c r="HH34" s="174"/>
      <c r="HI34" s="153"/>
      <c r="HJ34" s="153"/>
      <c r="HK34" s="153"/>
      <c r="HL34" s="153"/>
      <c r="HM34" s="153"/>
      <c r="HN34" s="153"/>
      <c r="HO34" s="162"/>
      <c r="HP34" s="196"/>
      <c r="HQ34" s="196"/>
      <c r="HR34" s="197"/>
      <c r="HS34" s="153"/>
      <c r="HT34" s="198"/>
      <c r="HU34" s="197"/>
      <c r="HV34" s="153"/>
      <c r="HW34" s="173"/>
      <c r="HX34" s="153"/>
      <c r="HY34" s="153"/>
      <c r="HZ34" s="153"/>
      <c r="IA34" s="153"/>
      <c r="IB34" s="174"/>
      <c r="IC34" s="153"/>
      <c r="ID34" s="153"/>
      <c r="IE34" s="153"/>
      <c r="IF34" s="153"/>
      <c r="IG34" s="153"/>
      <c r="IH34" s="153"/>
      <c r="II34" s="162"/>
      <c r="IJ34" s="196"/>
      <c r="IK34" s="196"/>
      <c r="IL34" s="197"/>
      <c r="IM34" s="153"/>
      <c r="IN34" s="198"/>
      <c r="IO34" s="197"/>
      <c r="IP34" s="153"/>
      <c r="IQ34" s="173"/>
      <c r="IR34" s="153"/>
      <c r="IS34" s="153"/>
      <c r="IT34" s="153"/>
      <c r="IU34" s="153"/>
      <c r="IV34" s="174"/>
      <c r="IW34" s="153"/>
      <c r="IX34" s="153"/>
      <c r="IY34" s="153"/>
      <c r="IZ34" s="153"/>
      <c r="JA34" s="153"/>
      <c r="JB34" s="153"/>
    </row>
    <row r="35" spans="2:262" s="165" customFormat="1" ht="13.5" customHeight="1" x14ac:dyDescent="0.25">
      <c r="B35" s="153"/>
      <c r="C35" s="167"/>
      <c r="E35" s="176"/>
      <c r="F35" s="190"/>
      <c r="G35" s="191"/>
      <c r="H35" s="153"/>
      <c r="I35" s="190"/>
      <c r="J35" s="191"/>
      <c r="K35" s="191"/>
      <c r="L35" s="191"/>
      <c r="M35" s="191"/>
      <c r="P35" s="192"/>
      <c r="Q35" s="176"/>
      <c r="R35" s="191"/>
      <c r="S35" s="191"/>
      <c r="U35" s="191"/>
      <c r="V35" s="191"/>
      <c r="W35" s="167"/>
      <c r="Y35" s="176"/>
      <c r="Z35" s="190"/>
      <c r="AA35" s="190"/>
      <c r="AB35" s="153"/>
      <c r="AC35" s="190"/>
      <c r="AD35" s="190"/>
      <c r="AE35" s="176"/>
      <c r="AF35" s="191"/>
      <c r="AG35" s="191"/>
      <c r="AJ35" s="192"/>
      <c r="AK35" s="176"/>
      <c r="AM35" s="191"/>
      <c r="AO35" s="191"/>
      <c r="AP35" s="191"/>
      <c r="AQ35" s="167"/>
      <c r="AS35" s="176"/>
      <c r="AT35" s="190"/>
      <c r="AU35" s="190"/>
      <c r="AV35" s="153"/>
      <c r="AW35" s="190"/>
      <c r="AX35" s="190"/>
      <c r="AY35" s="176"/>
      <c r="AZ35" s="191"/>
      <c r="BA35" s="191"/>
      <c r="BD35" s="192"/>
      <c r="BE35" s="176"/>
      <c r="BF35" s="191"/>
      <c r="BG35" s="191"/>
      <c r="BI35" s="191"/>
      <c r="BJ35" s="191"/>
      <c r="BK35" s="167"/>
      <c r="BM35" s="176"/>
      <c r="BN35" s="190"/>
      <c r="BO35" s="190"/>
      <c r="BP35" s="153"/>
      <c r="BQ35" s="190"/>
      <c r="BR35" s="190"/>
      <c r="BS35" s="176"/>
      <c r="BT35" s="191"/>
      <c r="BU35" s="191"/>
      <c r="BX35" s="192"/>
      <c r="BY35" s="176"/>
      <c r="BZ35" s="191"/>
      <c r="CA35" s="191"/>
      <c r="CC35" s="191"/>
      <c r="CD35" s="191"/>
      <c r="CE35" s="176"/>
      <c r="CG35" s="176"/>
      <c r="CH35" s="190"/>
      <c r="CI35" s="190"/>
      <c r="CJ35" s="153"/>
      <c r="CK35" s="190"/>
      <c r="CL35" s="190"/>
      <c r="CM35" s="176"/>
      <c r="CN35" s="191"/>
      <c r="CO35" s="191"/>
      <c r="CR35" s="192"/>
      <c r="CS35" s="176"/>
      <c r="CT35" s="191"/>
      <c r="CU35" s="191"/>
      <c r="CW35" s="191"/>
      <c r="CX35" s="191"/>
      <c r="CY35" s="167"/>
      <c r="DA35" s="176"/>
      <c r="DB35" s="190"/>
      <c r="DC35" s="190"/>
      <c r="DD35" s="153"/>
      <c r="DE35" s="190"/>
      <c r="DF35" s="190"/>
      <c r="DG35" s="176"/>
      <c r="DH35" s="191"/>
      <c r="DI35" s="191"/>
      <c r="DL35" s="192"/>
      <c r="DM35" s="176"/>
      <c r="DN35" s="191"/>
      <c r="DO35" s="191"/>
      <c r="DQ35" s="191"/>
      <c r="DR35" s="191"/>
      <c r="DS35" s="167"/>
      <c r="DU35" s="176"/>
      <c r="DV35" s="190"/>
      <c r="DW35" s="190"/>
      <c r="DX35" s="153"/>
      <c r="DY35" s="190"/>
      <c r="DZ35" s="190"/>
      <c r="EA35" s="176"/>
      <c r="EC35" s="193"/>
      <c r="EF35" s="192"/>
      <c r="EG35" s="176"/>
      <c r="EH35" s="191"/>
      <c r="EI35" s="191"/>
      <c r="EK35" s="191"/>
      <c r="EL35" s="191"/>
      <c r="EM35" s="167"/>
      <c r="EO35" s="176"/>
      <c r="EP35" s="190"/>
      <c r="EQ35" s="190"/>
      <c r="ER35" s="153"/>
      <c r="ES35" s="190"/>
      <c r="ET35" s="190"/>
      <c r="EU35" s="176"/>
      <c r="EV35" s="191"/>
      <c r="EW35" s="191"/>
      <c r="EZ35" s="192"/>
      <c r="FA35" s="176"/>
      <c r="FB35" s="191"/>
      <c r="FC35" s="191"/>
      <c r="FE35" s="191"/>
      <c r="FF35" s="191"/>
      <c r="FG35" s="167"/>
      <c r="FI35" s="176"/>
      <c r="FJ35" s="190"/>
      <c r="FK35" s="190"/>
      <c r="FL35" s="153"/>
      <c r="FM35" s="190"/>
      <c r="FN35" s="190"/>
      <c r="FO35" s="176"/>
      <c r="FP35" s="191"/>
      <c r="FQ35" s="191"/>
      <c r="FT35" s="192"/>
      <c r="FU35" s="176"/>
      <c r="FV35" s="191"/>
      <c r="FW35" s="191"/>
      <c r="FY35" s="191"/>
      <c r="FZ35" s="191"/>
      <c r="GA35" s="162"/>
      <c r="GB35" s="196"/>
      <c r="GC35" s="196"/>
      <c r="GD35" s="197"/>
      <c r="GE35" s="153"/>
      <c r="GF35" s="198"/>
      <c r="GG35" s="197"/>
      <c r="GH35" s="153"/>
      <c r="GI35" s="173"/>
      <c r="GJ35" s="153"/>
      <c r="GK35" s="153"/>
      <c r="GL35" s="153"/>
      <c r="GM35" s="153"/>
      <c r="GN35" s="174"/>
      <c r="GO35" s="153"/>
      <c r="GP35" s="153"/>
      <c r="GQ35" s="153"/>
      <c r="GR35" s="153"/>
      <c r="GS35" s="153"/>
      <c r="GT35" s="153"/>
      <c r="GU35" s="162"/>
      <c r="GV35" s="196"/>
      <c r="GW35" s="196"/>
      <c r="GX35" s="197"/>
      <c r="GY35" s="153"/>
      <c r="GZ35" s="198"/>
      <c r="HA35" s="197"/>
      <c r="HB35" s="153"/>
      <c r="HC35" s="173"/>
      <c r="HD35" s="153"/>
      <c r="HE35" s="153"/>
      <c r="HF35" s="153"/>
      <c r="HG35" s="153"/>
      <c r="HH35" s="174"/>
      <c r="HI35" s="153"/>
      <c r="HJ35" s="153"/>
      <c r="HK35" s="153"/>
      <c r="HL35" s="153"/>
      <c r="HM35" s="153"/>
      <c r="HN35" s="153"/>
      <c r="HO35" s="162"/>
      <c r="HP35" s="196"/>
      <c r="HQ35" s="196"/>
      <c r="HR35" s="197"/>
      <c r="HS35" s="153"/>
      <c r="HT35" s="198"/>
      <c r="HU35" s="197"/>
      <c r="HV35" s="153"/>
      <c r="HW35" s="173"/>
      <c r="HX35" s="153"/>
      <c r="HY35" s="153"/>
      <c r="HZ35" s="153"/>
      <c r="IA35" s="153"/>
      <c r="IB35" s="174"/>
      <c r="IC35" s="153"/>
      <c r="ID35" s="153"/>
      <c r="IE35" s="153"/>
      <c r="IF35" s="153"/>
      <c r="IG35" s="153"/>
      <c r="IH35" s="153"/>
      <c r="II35" s="162"/>
      <c r="IJ35" s="196"/>
      <c r="IK35" s="196"/>
      <c r="IL35" s="197"/>
      <c r="IM35" s="153"/>
      <c r="IN35" s="198"/>
      <c r="IO35" s="197"/>
      <c r="IP35" s="153"/>
      <c r="IQ35" s="173"/>
      <c r="IR35" s="153"/>
      <c r="IS35" s="153"/>
      <c r="IT35" s="153"/>
      <c r="IU35" s="153"/>
      <c r="IV35" s="174"/>
      <c r="IW35" s="153"/>
      <c r="IX35" s="153"/>
      <c r="IY35" s="153"/>
      <c r="IZ35" s="153"/>
      <c r="JA35" s="153"/>
      <c r="JB35" s="153"/>
    </row>
    <row r="36" spans="2:262" s="165" customFormat="1" ht="13.5" customHeight="1" x14ac:dyDescent="0.25">
      <c r="B36" s="153"/>
      <c r="C36" s="167"/>
      <c r="E36" s="176"/>
      <c r="F36" s="190"/>
      <c r="G36" s="191"/>
      <c r="H36" s="153"/>
      <c r="I36" s="190"/>
      <c r="J36" s="191"/>
      <c r="K36" s="191"/>
      <c r="L36" s="191"/>
      <c r="M36" s="191"/>
      <c r="P36" s="192"/>
      <c r="Q36" s="176"/>
      <c r="R36" s="191"/>
      <c r="S36" s="191"/>
      <c r="U36" s="191"/>
      <c r="V36" s="191"/>
      <c r="W36" s="167"/>
      <c r="Y36" s="176"/>
      <c r="Z36" s="190"/>
      <c r="AA36" s="190"/>
      <c r="AB36" s="153"/>
      <c r="AC36" s="190"/>
      <c r="AD36" s="190"/>
      <c r="AE36" s="176"/>
      <c r="AF36" s="191"/>
      <c r="AG36" s="191"/>
      <c r="AJ36" s="192"/>
      <c r="AK36" s="176"/>
      <c r="AM36" s="191"/>
      <c r="AO36" s="191"/>
      <c r="AP36" s="191"/>
      <c r="AQ36" s="167"/>
      <c r="AS36" s="176"/>
      <c r="AT36" s="190"/>
      <c r="AU36" s="190"/>
      <c r="AV36" s="153"/>
      <c r="AW36" s="190"/>
      <c r="AX36" s="190"/>
      <c r="AY36" s="176"/>
      <c r="AZ36" s="191"/>
      <c r="BA36" s="191"/>
      <c r="BD36" s="192"/>
      <c r="BE36" s="176"/>
      <c r="BF36" s="191"/>
      <c r="BG36" s="191"/>
      <c r="BI36" s="191"/>
      <c r="BJ36" s="191"/>
      <c r="BK36" s="167"/>
      <c r="BM36" s="176"/>
      <c r="BN36" s="190"/>
      <c r="BO36" s="190"/>
      <c r="BP36" s="153"/>
      <c r="BQ36" s="190"/>
      <c r="BR36" s="190"/>
      <c r="BS36" s="176"/>
      <c r="BT36" s="191"/>
      <c r="BU36" s="191"/>
      <c r="BX36" s="192"/>
      <c r="BY36" s="176"/>
      <c r="BZ36" s="191"/>
      <c r="CA36" s="191"/>
      <c r="CC36" s="191"/>
      <c r="CD36" s="191"/>
      <c r="CE36" s="176"/>
      <c r="CG36" s="176"/>
      <c r="CH36" s="190"/>
      <c r="CI36" s="190"/>
      <c r="CJ36" s="153"/>
      <c r="CK36" s="190"/>
      <c r="CL36" s="190"/>
      <c r="CM36" s="176"/>
      <c r="CN36" s="191"/>
      <c r="CO36" s="191"/>
      <c r="CR36" s="192"/>
      <c r="CS36" s="176"/>
      <c r="CT36" s="191"/>
      <c r="CU36" s="191"/>
      <c r="CW36" s="191"/>
      <c r="CX36" s="191"/>
      <c r="CY36" s="167"/>
      <c r="DA36" s="176"/>
      <c r="DB36" s="190"/>
      <c r="DC36" s="190"/>
      <c r="DD36" s="153"/>
      <c r="DE36" s="190"/>
      <c r="DF36" s="190"/>
      <c r="DG36" s="176"/>
      <c r="DH36" s="191"/>
      <c r="DI36" s="191"/>
      <c r="DL36" s="192"/>
      <c r="DM36" s="176"/>
      <c r="DN36" s="191"/>
      <c r="DO36" s="191"/>
      <c r="DQ36" s="191"/>
      <c r="DR36" s="191"/>
      <c r="DS36" s="167"/>
      <c r="DU36" s="176"/>
      <c r="DV36" s="190"/>
      <c r="DW36" s="190"/>
      <c r="DX36" s="153"/>
      <c r="DY36" s="190"/>
      <c r="DZ36" s="190"/>
      <c r="EA36" s="176"/>
      <c r="EC36" s="193"/>
      <c r="EF36" s="192"/>
      <c r="EG36" s="176"/>
      <c r="EH36" s="191"/>
      <c r="EI36" s="191"/>
      <c r="EK36" s="191"/>
      <c r="EL36" s="191"/>
      <c r="EM36" s="167"/>
      <c r="EO36" s="176"/>
      <c r="EP36" s="190"/>
      <c r="EQ36" s="190"/>
      <c r="ER36" s="153"/>
      <c r="ES36" s="190"/>
      <c r="ET36" s="190"/>
      <c r="EU36" s="176"/>
      <c r="EV36" s="191"/>
      <c r="EW36" s="191"/>
      <c r="EZ36" s="192"/>
      <c r="FA36" s="176"/>
      <c r="FB36" s="191"/>
      <c r="FC36" s="191"/>
      <c r="FE36" s="191"/>
      <c r="FF36" s="191"/>
      <c r="FG36" s="167"/>
      <c r="FI36" s="176"/>
      <c r="FJ36" s="190"/>
      <c r="FK36" s="190"/>
      <c r="FL36" s="153"/>
      <c r="FM36" s="190"/>
      <c r="FN36" s="190"/>
      <c r="FO36" s="176"/>
      <c r="FP36" s="191"/>
      <c r="FQ36" s="191"/>
      <c r="FT36" s="192"/>
      <c r="FU36" s="176"/>
      <c r="FV36" s="191"/>
      <c r="FW36" s="191"/>
      <c r="FY36" s="191"/>
      <c r="FZ36" s="191"/>
      <c r="GA36" s="162"/>
      <c r="GB36" s="196"/>
      <c r="GC36" s="196"/>
      <c r="GD36" s="197"/>
      <c r="GE36" s="153"/>
      <c r="GF36" s="198"/>
      <c r="GG36" s="197"/>
      <c r="GH36" s="153"/>
      <c r="GI36" s="173"/>
      <c r="GJ36" s="153"/>
      <c r="GK36" s="153"/>
      <c r="GL36" s="153"/>
      <c r="GM36" s="153"/>
      <c r="GN36" s="174"/>
      <c r="GO36" s="153"/>
      <c r="GP36" s="153"/>
      <c r="GQ36" s="153"/>
      <c r="GR36" s="153"/>
      <c r="GS36" s="153"/>
      <c r="GT36" s="153"/>
      <c r="GU36" s="162"/>
      <c r="GV36" s="196"/>
      <c r="GW36" s="196"/>
      <c r="GX36" s="197"/>
      <c r="GY36" s="153"/>
      <c r="GZ36" s="198"/>
      <c r="HA36" s="197"/>
      <c r="HB36" s="153"/>
      <c r="HC36" s="173"/>
      <c r="HD36" s="153"/>
      <c r="HE36" s="153"/>
      <c r="HF36" s="153"/>
      <c r="HG36" s="153"/>
      <c r="HH36" s="174"/>
      <c r="HI36" s="153"/>
      <c r="HJ36" s="153"/>
      <c r="HK36" s="153"/>
      <c r="HL36" s="153"/>
      <c r="HM36" s="153"/>
      <c r="HN36" s="153"/>
      <c r="HO36" s="162"/>
      <c r="HP36" s="196"/>
      <c r="HQ36" s="196"/>
      <c r="HR36" s="197"/>
      <c r="HS36" s="153"/>
      <c r="HT36" s="198"/>
      <c r="HU36" s="197"/>
      <c r="HV36" s="153"/>
      <c r="HW36" s="173"/>
      <c r="HX36" s="153"/>
      <c r="HY36" s="153"/>
      <c r="HZ36" s="153"/>
      <c r="IA36" s="153"/>
      <c r="IB36" s="174"/>
      <c r="IC36" s="153"/>
      <c r="ID36" s="153"/>
      <c r="IE36" s="153"/>
      <c r="IF36" s="153"/>
      <c r="IG36" s="153"/>
      <c r="IH36" s="153"/>
      <c r="II36" s="162"/>
      <c r="IJ36" s="196"/>
      <c r="IK36" s="196"/>
      <c r="IL36" s="197"/>
      <c r="IM36" s="153"/>
      <c r="IN36" s="198"/>
      <c r="IO36" s="197"/>
      <c r="IP36" s="153"/>
      <c r="IQ36" s="173"/>
      <c r="IR36" s="153"/>
      <c r="IS36" s="153"/>
      <c r="IT36" s="153"/>
      <c r="IU36" s="153"/>
      <c r="IV36" s="174"/>
      <c r="IW36" s="153"/>
      <c r="IX36" s="153"/>
      <c r="IY36" s="153"/>
      <c r="IZ36" s="153"/>
      <c r="JA36" s="153"/>
      <c r="JB36" s="153"/>
    </row>
    <row r="37" spans="2:262" s="165" customFormat="1" ht="13.5" customHeight="1" x14ac:dyDescent="0.25">
      <c r="B37" s="153"/>
      <c r="C37" s="167"/>
      <c r="E37" s="176"/>
      <c r="F37" s="190"/>
      <c r="G37" s="191"/>
      <c r="H37" s="153"/>
      <c r="I37" s="190"/>
      <c r="J37" s="191"/>
      <c r="K37" s="176"/>
      <c r="L37" s="191"/>
      <c r="M37" s="191"/>
      <c r="P37" s="192"/>
      <c r="Q37" s="176"/>
      <c r="R37" s="191"/>
      <c r="S37" s="191"/>
      <c r="U37" s="191"/>
      <c r="V37" s="191"/>
      <c r="W37" s="167"/>
      <c r="Y37" s="176"/>
      <c r="Z37" s="190"/>
      <c r="AA37" s="190"/>
      <c r="AB37" s="153"/>
      <c r="AC37" s="190"/>
      <c r="AD37" s="190"/>
      <c r="AE37" s="176"/>
      <c r="AF37" s="191"/>
      <c r="AG37" s="191"/>
      <c r="AJ37" s="192"/>
      <c r="AK37" s="176"/>
      <c r="AM37" s="191"/>
      <c r="AO37" s="191"/>
      <c r="AP37" s="191"/>
      <c r="AQ37" s="167"/>
      <c r="AS37" s="176"/>
      <c r="AT37" s="190"/>
      <c r="AU37" s="190"/>
      <c r="AV37" s="153"/>
      <c r="AW37" s="190"/>
      <c r="AX37" s="190"/>
      <c r="AY37" s="176"/>
      <c r="AZ37" s="191"/>
      <c r="BA37" s="191"/>
      <c r="BD37" s="192"/>
      <c r="BE37" s="176"/>
      <c r="BF37" s="191"/>
      <c r="BG37" s="191"/>
      <c r="BI37" s="191"/>
      <c r="BJ37" s="191"/>
      <c r="BK37" s="167"/>
      <c r="BM37" s="176"/>
      <c r="BN37" s="190"/>
      <c r="BO37" s="190"/>
      <c r="BP37" s="153"/>
      <c r="BQ37" s="190"/>
      <c r="BR37" s="190"/>
      <c r="BS37" s="176"/>
      <c r="BT37" s="191"/>
      <c r="BU37" s="191"/>
      <c r="BX37" s="192"/>
      <c r="BY37" s="176"/>
      <c r="BZ37" s="191"/>
      <c r="CA37" s="191"/>
      <c r="CC37" s="191"/>
      <c r="CD37" s="191"/>
      <c r="CE37" s="176"/>
      <c r="CG37" s="176"/>
      <c r="CH37" s="190"/>
      <c r="CI37" s="190"/>
      <c r="CJ37" s="153"/>
      <c r="CK37" s="190"/>
      <c r="CL37" s="190"/>
      <c r="CM37" s="176"/>
      <c r="CN37" s="191"/>
      <c r="CO37" s="191"/>
      <c r="CR37" s="192"/>
      <c r="CS37" s="176"/>
      <c r="CT37" s="191"/>
      <c r="CU37" s="191"/>
      <c r="CW37" s="191"/>
      <c r="CX37" s="191"/>
      <c r="CY37" s="167"/>
      <c r="DA37" s="176"/>
      <c r="DB37" s="190"/>
      <c r="DC37" s="190"/>
      <c r="DD37" s="153"/>
      <c r="DE37" s="190"/>
      <c r="DF37" s="190"/>
      <c r="DG37" s="176"/>
      <c r="DH37" s="191"/>
      <c r="DI37" s="191"/>
      <c r="DL37" s="192"/>
      <c r="DM37" s="176"/>
      <c r="DN37" s="191"/>
      <c r="DO37" s="191"/>
      <c r="DQ37" s="191"/>
      <c r="DR37" s="191"/>
      <c r="DS37" s="167"/>
      <c r="DU37" s="176"/>
      <c r="DV37" s="190"/>
      <c r="DW37" s="190"/>
      <c r="DX37" s="153"/>
      <c r="DY37" s="190"/>
      <c r="DZ37" s="190"/>
      <c r="EA37" s="176"/>
      <c r="EC37" s="193"/>
      <c r="EF37" s="192"/>
      <c r="EG37" s="176"/>
      <c r="EH37" s="191"/>
      <c r="EI37" s="191"/>
      <c r="EK37" s="191"/>
      <c r="EL37" s="191"/>
      <c r="EM37" s="167"/>
      <c r="EO37" s="176"/>
      <c r="EP37" s="190"/>
      <c r="EQ37" s="190"/>
      <c r="ER37" s="153"/>
      <c r="ES37" s="190"/>
      <c r="ET37" s="190"/>
      <c r="EU37" s="176"/>
      <c r="EV37" s="191"/>
      <c r="EW37" s="191"/>
      <c r="EZ37" s="192"/>
      <c r="FA37" s="176"/>
      <c r="FB37" s="191"/>
      <c r="FC37" s="191"/>
      <c r="FE37" s="191"/>
      <c r="FF37" s="191"/>
      <c r="FG37" s="167"/>
      <c r="FI37" s="176"/>
      <c r="FJ37" s="190"/>
      <c r="FK37" s="190"/>
      <c r="FL37" s="153"/>
      <c r="FM37" s="190"/>
      <c r="FN37" s="190"/>
      <c r="FO37" s="176"/>
      <c r="FP37" s="191"/>
      <c r="FQ37" s="191"/>
      <c r="FT37" s="192"/>
      <c r="FU37" s="176"/>
      <c r="FV37" s="191"/>
      <c r="FW37" s="191"/>
      <c r="FY37" s="191"/>
      <c r="FZ37" s="191"/>
      <c r="GA37" s="162"/>
      <c r="GB37" s="196"/>
      <c r="GC37" s="196"/>
      <c r="GD37" s="197"/>
      <c r="GE37" s="153"/>
      <c r="GF37" s="198"/>
      <c r="GG37" s="197"/>
      <c r="GH37" s="153"/>
      <c r="GI37" s="173"/>
      <c r="GJ37" s="153"/>
      <c r="GK37" s="153"/>
      <c r="GL37" s="153"/>
      <c r="GM37" s="153"/>
      <c r="GN37" s="174"/>
      <c r="GO37" s="153"/>
      <c r="GP37" s="153"/>
      <c r="GQ37" s="153"/>
      <c r="GR37" s="153"/>
      <c r="GS37" s="153"/>
      <c r="GT37" s="153"/>
      <c r="GU37" s="162"/>
      <c r="GV37" s="196"/>
      <c r="GW37" s="196"/>
      <c r="GX37" s="197"/>
      <c r="GY37" s="153"/>
      <c r="GZ37" s="198"/>
      <c r="HA37" s="197"/>
      <c r="HB37" s="153"/>
      <c r="HC37" s="173"/>
      <c r="HD37" s="153"/>
      <c r="HE37" s="153"/>
      <c r="HF37" s="153"/>
      <c r="HG37" s="153"/>
      <c r="HH37" s="174"/>
      <c r="HI37" s="153"/>
      <c r="HJ37" s="153"/>
      <c r="HK37" s="153"/>
      <c r="HL37" s="153"/>
      <c r="HM37" s="153"/>
      <c r="HN37" s="153"/>
      <c r="HO37" s="162"/>
      <c r="HP37" s="196"/>
      <c r="HQ37" s="196"/>
      <c r="HR37" s="197"/>
      <c r="HS37" s="153"/>
      <c r="HT37" s="198"/>
      <c r="HU37" s="197"/>
      <c r="HV37" s="153"/>
      <c r="HW37" s="173"/>
      <c r="HX37" s="153"/>
      <c r="HY37" s="153"/>
      <c r="HZ37" s="153"/>
      <c r="IA37" s="153"/>
      <c r="IB37" s="174"/>
      <c r="IC37" s="153"/>
      <c r="ID37" s="153"/>
      <c r="IE37" s="153"/>
      <c r="IF37" s="153"/>
      <c r="IG37" s="153"/>
      <c r="IH37" s="153"/>
      <c r="II37" s="162"/>
      <c r="IJ37" s="196"/>
      <c r="IK37" s="196"/>
      <c r="IL37" s="197"/>
      <c r="IM37" s="153"/>
      <c r="IN37" s="198"/>
      <c r="IO37" s="197"/>
      <c r="IP37" s="153"/>
      <c r="IQ37" s="173"/>
      <c r="IR37" s="153"/>
      <c r="IS37" s="153"/>
      <c r="IT37" s="153"/>
      <c r="IU37" s="153"/>
      <c r="IV37" s="174"/>
      <c r="IW37" s="153"/>
      <c r="IX37" s="153"/>
      <c r="IY37" s="153"/>
      <c r="IZ37" s="153"/>
      <c r="JA37" s="153"/>
      <c r="JB37" s="153"/>
    </row>
    <row r="38" spans="2:262" s="165" customFormat="1" ht="13.5" customHeight="1" x14ac:dyDescent="0.25">
      <c r="B38" s="153"/>
      <c r="C38" s="167"/>
      <c r="E38" s="176"/>
      <c r="F38" s="190"/>
      <c r="G38" s="191"/>
      <c r="H38" s="153"/>
      <c r="I38" s="190"/>
      <c r="J38" s="191"/>
      <c r="K38" s="176"/>
      <c r="L38" s="191"/>
      <c r="M38" s="191"/>
      <c r="P38" s="192"/>
      <c r="Q38" s="176"/>
      <c r="R38" s="191"/>
      <c r="S38" s="191"/>
      <c r="U38" s="191"/>
      <c r="V38" s="191"/>
      <c r="W38" s="167"/>
      <c r="Y38" s="176"/>
      <c r="Z38" s="190"/>
      <c r="AA38" s="190"/>
      <c r="AB38" s="153"/>
      <c r="AC38" s="190"/>
      <c r="AD38" s="190"/>
      <c r="AE38" s="176"/>
      <c r="AF38" s="191"/>
      <c r="AG38" s="191"/>
      <c r="AJ38" s="192"/>
      <c r="AK38" s="176"/>
      <c r="AM38" s="191"/>
      <c r="AO38" s="191"/>
      <c r="AP38" s="191"/>
      <c r="AQ38" s="167"/>
      <c r="AS38" s="176"/>
      <c r="AT38" s="190"/>
      <c r="AU38" s="190"/>
      <c r="AV38" s="153"/>
      <c r="AW38" s="190"/>
      <c r="AX38" s="190"/>
      <c r="AY38" s="176"/>
      <c r="AZ38" s="191"/>
      <c r="BA38" s="191"/>
      <c r="BD38" s="192"/>
      <c r="BE38" s="176"/>
      <c r="BF38" s="191"/>
      <c r="BG38" s="191"/>
      <c r="BI38" s="191"/>
      <c r="BJ38" s="191"/>
      <c r="BK38" s="167"/>
      <c r="BM38" s="176"/>
      <c r="BN38" s="190"/>
      <c r="BO38" s="190"/>
      <c r="BP38" s="153"/>
      <c r="BQ38" s="190"/>
      <c r="BR38" s="190"/>
      <c r="BS38" s="176"/>
      <c r="BT38" s="191"/>
      <c r="BU38" s="191"/>
      <c r="BX38" s="192"/>
      <c r="BY38" s="176"/>
      <c r="BZ38" s="191"/>
      <c r="CA38" s="191"/>
      <c r="CC38" s="191"/>
      <c r="CD38" s="191"/>
      <c r="CE38" s="176"/>
      <c r="CG38" s="176"/>
      <c r="CH38" s="190"/>
      <c r="CI38" s="190"/>
      <c r="CJ38" s="153"/>
      <c r="CK38" s="190"/>
      <c r="CL38" s="190"/>
      <c r="CM38" s="176"/>
      <c r="CN38" s="191"/>
      <c r="CO38" s="191"/>
      <c r="CR38" s="192"/>
      <c r="CS38" s="176"/>
      <c r="CT38" s="191"/>
      <c r="CU38" s="191"/>
      <c r="CW38" s="191"/>
      <c r="CX38" s="191"/>
      <c r="CY38" s="167"/>
      <c r="DA38" s="176"/>
      <c r="DB38" s="190"/>
      <c r="DC38" s="190"/>
      <c r="DD38" s="153"/>
      <c r="DE38" s="190"/>
      <c r="DF38" s="190"/>
      <c r="DG38" s="176"/>
      <c r="DH38" s="191"/>
      <c r="DI38" s="191"/>
      <c r="DL38" s="192"/>
      <c r="DM38" s="176"/>
      <c r="DN38" s="191"/>
      <c r="DO38" s="191"/>
      <c r="DQ38" s="191"/>
      <c r="DR38" s="191"/>
      <c r="DS38" s="167"/>
      <c r="DU38" s="176"/>
      <c r="DV38" s="190"/>
      <c r="DW38" s="190"/>
      <c r="DX38" s="153"/>
      <c r="DY38" s="190"/>
      <c r="DZ38" s="190"/>
      <c r="EA38" s="176"/>
      <c r="EC38" s="193"/>
      <c r="EF38" s="192"/>
      <c r="EG38" s="176"/>
      <c r="EH38" s="191"/>
      <c r="EI38" s="191"/>
      <c r="EK38" s="191"/>
      <c r="EL38" s="191"/>
      <c r="EM38" s="167"/>
      <c r="EO38" s="176"/>
      <c r="EP38" s="190"/>
      <c r="EQ38" s="190"/>
      <c r="ER38" s="153"/>
      <c r="ES38" s="190"/>
      <c r="ET38" s="190"/>
      <c r="EU38" s="176"/>
      <c r="EV38" s="191"/>
      <c r="EW38" s="191"/>
      <c r="EZ38" s="192"/>
      <c r="FA38" s="176"/>
      <c r="FB38" s="191"/>
      <c r="FC38" s="191"/>
      <c r="FE38" s="191"/>
      <c r="FF38" s="191"/>
      <c r="FG38" s="167"/>
      <c r="FI38" s="176"/>
      <c r="FJ38" s="190"/>
      <c r="FK38" s="190"/>
      <c r="FL38" s="153"/>
      <c r="FM38" s="190"/>
      <c r="FN38" s="190"/>
      <c r="FO38" s="176"/>
      <c r="FP38" s="191"/>
      <c r="FQ38" s="191"/>
      <c r="FT38" s="192"/>
      <c r="FU38" s="176"/>
      <c r="FV38" s="191"/>
      <c r="FW38" s="191"/>
      <c r="FY38" s="191"/>
      <c r="FZ38" s="191"/>
      <c r="GA38" s="162"/>
      <c r="GB38" s="196"/>
      <c r="GC38" s="196"/>
      <c r="GD38" s="197"/>
      <c r="GE38" s="153"/>
      <c r="GF38" s="198"/>
      <c r="GG38" s="197"/>
      <c r="GH38" s="153"/>
      <c r="GI38" s="173"/>
      <c r="GJ38" s="153"/>
      <c r="GK38" s="153"/>
      <c r="GL38" s="153"/>
      <c r="GM38" s="153"/>
      <c r="GN38" s="174"/>
      <c r="GO38" s="153"/>
      <c r="GP38" s="153"/>
      <c r="GQ38" s="153"/>
      <c r="GR38" s="153"/>
      <c r="GS38" s="153"/>
      <c r="GT38" s="153"/>
      <c r="GU38" s="162"/>
      <c r="GV38" s="196"/>
      <c r="GW38" s="196"/>
      <c r="GX38" s="197"/>
      <c r="GY38" s="153"/>
      <c r="GZ38" s="198"/>
      <c r="HA38" s="197"/>
      <c r="HB38" s="153"/>
      <c r="HC38" s="173"/>
      <c r="HD38" s="153"/>
      <c r="HE38" s="153"/>
      <c r="HF38" s="153"/>
      <c r="HG38" s="153"/>
      <c r="HH38" s="174"/>
      <c r="HI38" s="153"/>
      <c r="HJ38" s="153"/>
      <c r="HK38" s="153"/>
      <c r="HL38" s="153"/>
      <c r="HM38" s="153"/>
      <c r="HN38" s="153"/>
      <c r="HO38" s="162"/>
      <c r="HP38" s="196"/>
      <c r="HQ38" s="196"/>
      <c r="HR38" s="197"/>
      <c r="HS38" s="153"/>
      <c r="HT38" s="198"/>
      <c r="HU38" s="197"/>
      <c r="HV38" s="153"/>
      <c r="HW38" s="173"/>
      <c r="HX38" s="153"/>
      <c r="HY38" s="153"/>
      <c r="HZ38" s="153"/>
      <c r="IA38" s="153"/>
      <c r="IB38" s="174"/>
      <c r="IC38" s="153"/>
      <c r="ID38" s="153"/>
      <c r="IE38" s="153"/>
      <c r="IF38" s="153"/>
      <c r="IG38" s="153"/>
      <c r="IH38" s="153"/>
      <c r="II38" s="162"/>
      <c r="IJ38" s="196"/>
      <c r="IK38" s="196"/>
      <c r="IL38" s="197"/>
      <c r="IM38" s="153"/>
      <c r="IN38" s="198"/>
      <c r="IO38" s="197"/>
      <c r="IP38" s="153"/>
      <c r="IQ38" s="173"/>
      <c r="IR38" s="153"/>
      <c r="IS38" s="153"/>
      <c r="IT38" s="153"/>
      <c r="IU38" s="153"/>
      <c r="IV38" s="174"/>
      <c r="IW38" s="153"/>
      <c r="IX38" s="153"/>
      <c r="IY38" s="153"/>
      <c r="IZ38" s="153"/>
      <c r="JA38" s="153"/>
      <c r="JB38" s="153"/>
    </row>
    <row r="39" spans="2:262" s="165" customFormat="1" ht="13.5" customHeight="1" x14ac:dyDescent="0.25">
      <c r="B39" s="153"/>
      <c r="C39" s="167"/>
      <c r="E39" s="176"/>
      <c r="F39" s="190"/>
      <c r="G39" s="191"/>
      <c r="H39" s="153"/>
      <c r="I39" s="190"/>
      <c r="J39" s="191"/>
      <c r="K39" s="176"/>
      <c r="L39" s="191"/>
      <c r="M39" s="191"/>
      <c r="P39" s="192"/>
      <c r="Q39" s="176"/>
      <c r="R39" s="191"/>
      <c r="S39" s="191"/>
      <c r="U39" s="191"/>
      <c r="V39" s="191"/>
      <c r="W39" s="167"/>
      <c r="Y39" s="176"/>
      <c r="Z39" s="190"/>
      <c r="AA39" s="190"/>
      <c r="AB39" s="153"/>
      <c r="AC39" s="190"/>
      <c r="AD39" s="190"/>
      <c r="AE39" s="176"/>
      <c r="AF39" s="191"/>
      <c r="AG39" s="191"/>
      <c r="AJ39" s="192"/>
      <c r="AK39" s="176"/>
      <c r="AM39" s="191"/>
      <c r="AO39" s="191"/>
      <c r="AP39" s="191"/>
      <c r="AQ39" s="167"/>
      <c r="AS39" s="176"/>
      <c r="AT39" s="190"/>
      <c r="AU39" s="190"/>
      <c r="AV39" s="153"/>
      <c r="AW39" s="190"/>
      <c r="AX39" s="190"/>
      <c r="AY39" s="176"/>
      <c r="AZ39" s="191"/>
      <c r="BA39" s="191"/>
      <c r="BD39" s="192"/>
      <c r="BE39" s="176"/>
      <c r="BF39" s="191"/>
      <c r="BG39" s="191"/>
      <c r="BI39" s="191"/>
      <c r="BJ39" s="191"/>
      <c r="BK39" s="167"/>
      <c r="BM39" s="176"/>
      <c r="BN39" s="190"/>
      <c r="BO39" s="190"/>
      <c r="BP39" s="153"/>
      <c r="BQ39" s="190"/>
      <c r="BR39" s="190"/>
      <c r="BS39" s="176"/>
      <c r="BT39" s="191"/>
      <c r="BU39" s="191"/>
      <c r="BX39" s="192"/>
      <c r="BY39" s="176"/>
      <c r="BZ39" s="191"/>
      <c r="CA39" s="191"/>
      <c r="CC39" s="191"/>
      <c r="CD39" s="191"/>
      <c r="CE39" s="176"/>
      <c r="CG39" s="176"/>
      <c r="CH39" s="190"/>
      <c r="CI39" s="190"/>
      <c r="CJ39" s="153"/>
      <c r="CK39" s="190"/>
      <c r="CL39" s="190"/>
      <c r="CM39" s="176"/>
      <c r="CN39" s="191"/>
      <c r="CO39" s="191"/>
      <c r="CR39" s="192"/>
      <c r="CS39" s="176"/>
      <c r="CT39" s="191"/>
      <c r="CU39" s="191"/>
      <c r="CW39" s="191"/>
      <c r="CX39" s="191"/>
      <c r="CY39" s="167"/>
      <c r="DA39" s="176"/>
      <c r="DB39" s="190"/>
      <c r="DC39" s="190"/>
      <c r="DD39" s="153"/>
      <c r="DE39" s="190"/>
      <c r="DF39" s="190"/>
      <c r="DG39" s="176"/>
      <c r="DH39" s="191"/>
      <c r="DI39" s="191"/>
      <c r="DL39" s="192"/>
      <c r="DM39" s="176"/>
      <c r="DN39" s="191"/>
      <c r="DO39" s="191"/>
      <c r="DQ39" s="191"/>
      <c r="DR39" s="191"/>
      <c r="DS39" s="167"/>
      <c r="DU39" s="176"/>
      <c r="DV39" s="190"/>
      <c r="DW39" s="190"/>
      <c r="DX39" s="153"/>
      <c r="DY39" s="190"/>
      <c r="DZ39" s="190"/>
      <c r="EA39" s="176"/>
      <c r="EC39" s="193"/>
      <c r="EF39" s="192"/>
      <c r="EG39" s="176"/>
      <c r="EH39" s="191"/>
      <c r="EI39" s="191"/>
      <c r="EK39" s="191"/>
      <c r="EL39" s="191"/>
      <c r="EM39" s="167"/>
      <c r="EO39" s="176"/>
      <c r="EP39" s="190"/>
      <c r="EQ39" s="190"/>
      <c r="ER39" s="153"/>
      <c r="ES39" s="190"/>
      <c r="ET39" s="190"/>
      <c r="EU39" s="176"/>
      <c r="EV39" s="191"/>
      <c r="EW39" s="191"/>
      <c r="EZ39" s="192"/>
      <c r="FA39" s="176"/>
      <c r="FB39" s="191"/>
      <c r="FC39" s="191"/>
      <c r="FE39" s="191"/>
      <c r="FF39" s="191"/>
      <c r="FG39" s="167"/>
      <c r="FI39" s="176"/>
      <c r="FJ39" s="190"/>
      <c r="FK39" s="190"/>
      <c r="FL39" s="153"/>
      <c r="FM39" s="190"/>
      <c r="FN39" s="190"/>
      <c r="FO39" s="176"/>
      <c r="FP39" s="191"/>
      <c r="FQ39" s="191"/>
      <c r="FT39" s="192"/>
      <c r="FU39" s="176"/>
      <c r="FV39" s="191"/>
      <c r="FW39" s="191"/>
      <c r="FY39" s="191"/>
      <c r="FZ39" s="191"/>
      <c r="GA39" s="162"/>
      <c r="GB39" s="196"/>
      <c r="GC39" s="196"/>
      <c r="GD39" s="197"/>
      <c r="GE39" s="153"/>
      <c r="GF39" s="198"/>
      <c r="GG39" s="197"/>
      <c r="GH39" s="153"/>
      <c r="GI39" s="173"/>
      <c r="GJ39" s="153"/>
      <c r="GK39" s="153"/>
      <c r="GL39" s="153"/>
      <c r="GM39" s="153"/>
      <c r="GN39" s="174"/>
      <c r="GO39" s="153"/>
      <c r="GP39" s="153"/>
      <c r="GQ39" s="153"/>
      <c r="GR39" s="153"/>
      <c r="GS39" s="153"/>
      <c r="GT39" s="153"/>
      <c r="GU39" s="162"/>
      <c r="GV39" s="196"/>
      <c r="GW39" s="196"/>
      <c r="GX39" s="197"/>
      <c r="GY39" s="153"/>
      <c r="GZ39" s="198"/>
      <c r="HA39" s="197"/>
      <c r="HB39" s="153"/>
      <c r="HC39" s="173"/>
      <c r="HD39" s="153"/>
      <c r="HE39" s="153"/>
      <c r="HF39" s="153"/>
      <c r="HG39" s="153"/>
      <c r="HH39" s="174"/>
      <c r="HI39" s="153"/>
      <c r="HJ39" s="153"/>
      <c r="HK39" s="153"/>
      <c r="HL39" s="153"/>
      <c r="HM39" s="153"/>
      <c r="HN39" s="153"/>
      <c r="HO39" s="162"/>
      <c r="HP39" s="196"/>
      <c r="HQ39" s="196"/>
      <c r="HR39" s="197"/>
      <c r="HS39" s="153"/>
      <c r="HT39" s="198"/>
      <c r="HU39" s="197"/>
      <c r="HV39" s="153"/>
      <c r="HW39" s="173"/>
      <c r="HX39" s="153"/>
      <c r="HY39" s="153"/>
      <c r="HZ39" s="153"/>
      <c r="IA39" s="153"/>
      <c r="IB39" s="174"/>
      <c r="IC39" s="153"/>
      <c r="ID39" s="153"/>
      <c r="IE39" s="153"/>
      <c r="IF39" s="153"/>
      <c r="IG39" s="153"/>
      <c r="IH39" s="153"/>
      <c r="II39" s="162"/>
      <c r="IJ39" s="196"/>
      <c r="IK39" s="196"/>
      <c r="IL39" s="197"/>
      <c r="IM39" s="153"/>
      <c r="IN39" s="198"/>
      <c r="IO39" s="197"/>
      <c r="IP39" s="153"/>
      <c r="IQ39" s="173"/>
      <c r="IR39" s="153"/>
      <c r="IS39" s="153"/>
      <c r="IT39" s="153"/>
      <c r="IU39" s="153"/>
      <c r="IV39" s="174"/>
      <c r="IW39" s="153"/>
      <c r="IX39" s="153"/>
      <c r="IY39" s="153"/>
      <c r="IZ39" s="153"/>
      <c r="JA39" s="153"/>
      <c r="JB39" s="153"/>
    </row>
    <row r="40" spans="2:262" s="165" customFormat="1" ht="13.5" customHeight="1" x14ac:dyDescent="0.25">
      <c r="B40" s="153"/>
      <c r="C40" s="167"/>
      <c r="E40" s="176"/>
      <c r="F40" s="190"/>
      <c r="G40" s="191"/>
      <c r="H40" s="153"/>
      <c r="I40" s="190"/>
      <c r="J40" s="191"/>
      <c r="K40" s="176"/>
      <c r="L40" s="191"/>
      <c r="M40" s="191"/>
      <c r="P40" s="192"/>
      <c r="Q40" s="176"/>
      <c r="R40" s="191"/>
      <c r="S40" s="191"/>
      <c r="U40" s="191"/>
      <c r="V40" s="191"/>
      <c r="W40" s="167"/>
      <c r="Y40" s="176"/>
      <c r="Z40" s="190"/>
      <c r="AA40" s="190"/>
      <c r="AB40" s="153"/>
      <c r="AC40" s="190"/>
      <c r="AD40" s="190"/>
      <c r="AE40" s="176"/>
      <c r="AF40" s="191"/>
      <c r="AG40" s="191"/>
      <c r="AJ40" s="192"/>
      <c r="AK40" s="176"/>
      <c r="AM40" s="191"/>
      <c r="AO40" s="191"/>
      <c r="AP40" s="191"/>
      <c r="AQ40" s="167"/>
      <c r="AS40" s="176"/>
      <c r="AT40" s="190"/>
      <c r="AU40" s="190"/>
      <c r="AV40" s="153"/>
      <c r="AW40" s="190"/>
      <c r="AX40" s="190"/>
      <c r="AY40" s="176"/>
      <c r="AZ40" s="191"/>
      <c r="BA40" s="191"/>
      <c r="BD40" s="192"/>
      <c r="BE40" s="176"/>
      <c r="BF40" s="191"/>
      <c r="BG40" s="191"/>
      <c r="BI40" s="191"/>
      <c r="BJ40" s="191"/>
      <c r="BK40" s="167"/>
      <c r="BM40" s="176"/>
      <c r="BN40" s="190"/>
      <c r="BO40" s="190"/>
      <c r="BP40" s="153"/>
      <c r="BQ40" s="190"/>
      <c r="BR40" s="190"/>
      <c r="BS40" s="176"/>
      <c r="BT40" s="191"/>
      <c r="BU40" s="191"/>
      <c r="BX40" s="192"/>
      <c r="BY40" s="176"/>
      <c r="BZ40" s="191"/>
      <c r="CA40" s="191"/>
      <c r="CC40" s="191"/>
      <c r="CD40" s="191"/>
      <c r="CE40" s="176"/>
      <c r="CG40" s="176"/>
      <c r="CH40" s="190"/>
      <c r="CI40" s="190"/>
      <c r="CJ40" s="153"/>
      <c r="CK40" s="190"/>
      <c r="CL40" s="190"/>
      <c r="CM40" s="176"/>
      <c r="CN40" s="191"/>
      <c r="CO40" s="191"/>
      <c r="CR40" s="192"/>
      <c r="CS40" s="176"/>
      <c r="CT40" s="191"/>
      <c r="CU40" s="191"/>
      <c r="CW40" s="191"/>
      <c r="CX40" s="191"/>
      <c r="CY40" s="167"/>
      <c r="DA40" s="176"/>
      <c r="DB40" s="190"/>
      <c r="DC40" s="190"/>
      <c r="DD40" s="153"/>
      <c r="DE40" s="190"/>
      <c r="DF40" s="190"/>
      <c r="DG40" s="176"/>
      <c r="DH40" s="191"/>
      <c r="DI40" s="191"/>
      <c r="DL40" s="192"/>
      <c r="DM40" s="176"/>
      <c r="DN40" s="191"/>
      <c r="DO40" s="191"/>
      <c r="DQ40" s="191"/>
      <c r="DR40" s="191"/>
      <c r="DS40" s="167"/>
      <c r="DU40" s="176"/>
      <c r="DV40" s="190"/>
      <c r="DW40" s="190"/>
      <c r="DX40" s="153"/>
      <c r="DY40" s="190"/>
      <c r="DZ40" s="190"/>
      <c r="EA40" s="176"/>
      <c r="EC40" s="193"/>
      <c r="EF40" s="192"/>
      <c r="EG40" s="176"/>
      <c r="EH40" s="191"/>
      <c r="EI40" s="191"/>
      <c r="EK40" s="191"/>
      <c r="EL40" s="191"/>
      <c r="EM40" s="167"/>
      <c r="EO40" s="176"/>
      <c r="EP40" s="190"/>
      <c r="EQ40" s="190"/>
      <c r="ER40" s="153"/>
      <c r="ES40" s="190"/>
      <c r="ET40" s="190"/>
      <c r="EU40" s="176"/>
      <c r="EV40" s="191"/>
      <c r="EW40" s="191"/>
      <c r="EZ40" s="192"/>
      <c r="FA40" s="176"/>
      <c r="FB40" s="191"/>
      <c r="FC40" s="191"/>
      <c r="FE40" s="191"/>
      <c r="FF40" s="191"/>
      <c r="FG40" s="167"/>
      <c r="FI40" s="176"/>
      <c r="FJ40" s="190"/>
      <c r="FK40" s="190"/>
      <c r="FL40" s="153"/>
      <c r="FM40" s="190"/>
      <c r="FN40" s="190"/>
      <c r="FO40" s="176"/>
      <c r="FP40" s="191"/>
      <c r="FQ40" s="191"/>
      <c r="FT40" s="192"/>
      <c r="FU40" s="176"/>
      <c r="FV40" s="191"/>
      <c r="FW40" s="191"/>
      <c r="FY40" s="191"/>
      <c r="FZ40" s="191"/>
      <c r="GA40" s="162"/>
      <c r="GB40" s="196"/>
      <c r="GC40" s="196"/>
      <c r="GD40" s="197"/>
      <c r="GE40" s="153"/>
      <c r="GF40" s="198"/>
      <c r="GG40" s="197"/>
      <c r="GH40" s="153"/>
      <c r="GI40" s="173"/>
      <c r="GJ40" s="153"/>
      <c r="GK40" s="153"/>
      <c r="GL40" s="153"/>
      <c r="GM40" s="153"/>
      <c r="GN40" s="174"/>
      <c r="GO40" s="153"/>
      <c r="GP40" s="153"/>
      <c r="GQ40" s="153"/>
      <c r="GR40" s="153"/>
      <c r="GS40" s="153"/>
      <c r="GT40" s="153"/>
      <c r="GU40" s="162"/>
      <c r="GV40" s="196"/>
      <c r="GW40" s="196"/>
      <c r="GX40" s="197"/>
      <c r="GY40" s="153"/>
      <c r="GZ40" s="198"/>
      <c r="HA40" s="197"/>
      <c r="HB40" s="153"/>
      <c r="HC40" s="173"/>
      <c r="HD40" s="153"/>
      <c r="HE40" s="153"/>
      <c r="HF40" s="153"/>
      <c r="HG40" s="153"/>
      <c r="HH40" s="174"/>
      <c r="HI40" s="153"/>
      <c r="HJ40" s="153"/>
      <c r="HK40" s="153"/>
      <c r="HL40" s="153"/>
      <c r="HM40" s="153"/>
      <c r="HN40" s="153"/>
      <c r="HO40" s="162"/>
      <c r="HP40" s="196"/>
      <c r="HQ40" s="196"/>
      <c r="HR40" s="197"/>
      <c r="HS40" s="153"/>
      <c r="HT40" s="198"/>
      <c r="HU40" s="197"/>
      <c r="HV40" s="153"/>
      <c r="HW40" s="173"/>
      <c r="HX40" s="153"/>
      <c r="HY40" s="153"/>
      <c r="HZ40" s="153"/>
      <c r="IA40" s="153"/>
      <c r="IB40" s="174"/>
      <c r="IC40" s="153"/>
      <c r="ID40" s="153"/>
      <c r="IE40" s="153"/>
      <c r="IF40" s="153"/>
      <c r="IG40" s="153"/>
      <c r="IH40" s="153"/>
      <c r="II40" s="162"/>
      <c r="IJ40" s="196"/>
      <c r="IK40" s="196"/>
      <c r="IL40" s="197"/>
      <c r="IM40" s="153"/>
      <c r="IN40" s="198"/>
      <c r="IO40" s="197"/>
      <c r="IP40" s="153"/>
      <c r="IQ40" s="173"/>
      <c r="IR40" s="153"/>
      <c r="IS40" s="153"/>
      <c r="IT40" s="153"/>
      <c r="IU40" s="153"/>
      <c r="IV40" s="174"/>
      <c r="IW40" s="153"/>
      <c r="IX40" s="153"/>
      <c r="IY40" s="153"/>
      <c r="IZ40" s="153"/>
      <c r="JA40" s="153"/>
      <c r="JB40" s="153"/>
    </row>
    <row r="41" spans="2:262" s="165" customFormat="1" ht="13.5" customHeight="1" x14ac:dyDescent="0.25">
      <c r="B41" s="153"/>
      <c r="C41" s="167"/>
      <c r="E41" s="176"/>
      <c r="F41" s="190"/>
      <c r="G41" s="191"/>
      <c r="H41" s="153"/>
      <c r="I41" s="190"/>
      <c r="J41" s="191"/>
      <c r="K41" s="176"/>
      <c r="L41" s="191"/>
      <c r="M41" s="191"/>
      <c r="P41" s="192"/>
      <c r="Q41" s="176"/>
      <c r="R41" s="191"/>
      <c r="S41" s="191"/>
      <c r="U41" s="191"/>
      <c r="V41" s="191"/>
      <c r="W41" s="167"/>
      <c r="Y41" s="176"/>
      <c r="Z41" s="190"/>
      <c r="AA41" s="190"/>
      <c r="AB41" s="153"/>
      <c r="AC41" s="190"/>
      <c r="AD41" s="190"/>
      <c r="AE41" s="176"/>
      <c r="AF41" s="191"/>
      <c r="AG41" s="191"/>
      <c r="AJ41" s="192"/>
      <c r="AK41" s="176"/>
      <c r="AM41" s="191"/>
      <c r="AO41" s="191"/>
      <c r="AP41" s="191"/>
      <c r="AQ41" s="167"/>
      <c r="AS41" s="176"/>
      <c r="AT41" s="190"/>
      <c r="AU41" s="190"/>
      <c r="AV41" s="153"/>
      <c r="AW41" s="190"/>
      <c r="AX41" s="190"/>
      <c r="AY41" s="176"/>
      <c r="AZ41" s="191"/>
      <c r="BA41" s="191"/>
      <c r="BD41" s="192"/>
      <c r="BE41" s="176"/>
      <c r="BF41" s="191"/>
      <c r="BG41" s="191"/>
      <c r="BI41" s="191"/>
      <c r="BJ41" s="191"/>
      <c r="BK41" s="167"/>
      <c r="BM41" s="176"/>
      <c r="BN41" s="190"/>
      <c r="BO41" s="190"/>
      <c r="BP41" s="153"/>
      <c r="BQ41" s="190"/>
      <c r="BR41" s="190"/>
      <c r="BS41" s="176"/>
      <c r="BT41" s="191"/>
      <c r="BU41" s="191"/>
      <c r="BX41" s="192"/>
      <c r="BY41" s="176"/>
      <c r="BZ41" s="191"/>
      <c r="CA41" s="191"/>
      <c r="CC41" s="191"/>
      <c r="CD41" s="191"/>
      <c r="CE41" s="176"/>
      <c r="CG41" s="176"/>
      <c r="CH41" s="190"/>
      <c r="CI41" s="190"/>
      <c r="CJ41" s="153"/>
      <c r="CK41" s="190"/>
      <c r="CL41" s="190"/>
      <c r="CM41" s="176"/>
      <c r="CN41" s="191"/>
      <c r="CO41" s="191"/>
      <c r="CR41" s="192"/>
      <c r="CS41" s="176"/>
      <c r="CT41" s="191"/>
      <c r="CU41" s="191"/>
      <c r="CW41" s="191"/>
      <c r="CX41" s="191"/>
      <c r="CY41" s="167"/>
      <c r="DA41" s="176"/>
      <c r="DB41" s="190"/>
      <c r="DC41" s="190"/>
      <c r="DD41" s="153"/>
      <c r="DE41" s="190"/>
      <c r="DF41" s="190"/>
      <c r="DG41" s="176"/>
      <c r="DH41" s="191"/>
      <c r="DI41" s="191"/>
      <c r="DL41" s="192"/>
      <c r="DM41" s="176"/>
      <c r="DN41" s="191"/>
      <c r="DO41" s="191"/>
      <c r="DQ41" s="191"/>
      <c r="DR41" s="191"/>
      <c r="DS41" s="167"/>
      <c r="DU41" s="176"/>
      <c r="DV41" s="190"/>
      <c r="DW41" s="190"/>
      <c r="DX41" s="153"/>
      <c r="DY41" s="190"/>
      <c r="DZ41" s="190"/>
      <c r="EA41" s="176"/>
      <c r="EC41" s="193"/>
      <c r="EF41" s="192"/>
      <c r="EG41" s="176"/>
      <c r="EH41" s="191"/>
      <c r="EI41" s="191"/>
      <c r="EK41" s="191"/>
      <c r="EL41" s="191"/>
      <c r="EM41" s="167"/>
      <c r="EO41" s="176"/>
      <c r="EP41" s="190"/>
      <c r="EQ41" s="190"/>
      <c r="ER41" s="153"/>
      <c r="ES41" s="190"/>
      <c r="ET41" s="190"/>
      <c r="EU41" s="176"/>
      <c r="EV41" s="191"/>
      <c r="EW41" s="191"/>
      <c r="EZ41" s="192"/>
      <c r="FA41" s="176"/>
      <c r="FB41" s="191"/>
      <c r="FC41" s="191"/>
      <c r="FE41" s="191"/>
      <c r="FF41" s="191"/>
      <c r="FG41" s="167"/>
      <c r="FI41" s="176"/>
      <c r="FJ41" s="190"/>
      <c r="FK41" s="190"/>
      <c r="FL41" s="153"/>
      <c r="FM41" s="190"/>
      <c r="FN41" s="190"/>
      <c r="FO41" s="176"/>
      <c r="FP41" s="191"/>
      <c r="FQ41" s="191"/>
      <c r="FT41" s="192"/>
      <c r="FU41" s="176"/>
      <c r="FV41" s="191"/>
      <c r="FW41" s="191"/>
      <c r="FY41" s="191"/>
      <c r="FZ41" s="191"/>
      <c r="GA41" s="162"/>
      <c r="GB41" s="196"/>
      <c r="GC41" s="196"/>
      <c r="GD41" s="197"/>
      <c r="GE41" s="153"/>
      <c r="GF41" s="198"/>
      <c r="GG41" s="197"/>
      <c r="GH41" s="153"/>
      <c r="GI41" s="173"/>
      <c r="GJ41" s="153"/>
      <c r="GK41" s="153"/>
      <c r="GL41" s="153"/>
      <c r="GM41" s="153"/>
      <c r="GN41" s="174"/>
      <c r="GO41" s="153"/>
      <c r="GP41" s="153"/>
      <c r="GQ41" s="153"/>
      <c r="GR41" s="153"/>
      <c r="GS41" s="153"/>
      <c r="GT41" s="153"/>
      <c r="GU41" s="162"/>
      <c r="GV41" s="196"/>
      <c r="GW41" s="196"/>
      <c r="GX41" s="197"/>
      <c r="GY41" s="153"/>
      <c r="GZ41" s="198"/>
      <c r="HA41" s="197"/>
      <c r="HB41" s="153"/>
      <c r="HC41" s="173"/>
      <c r="HD41" s="153"/>
      <c r="HE41" s="153"/>
      <c r="HF41" s="153"/>
      <c r="HG41" s="153"/>
      <c r="HH41" s="174"/>
      <c r="HI41" s="153"/>
      <c r="HJ41" s="153"/>
      <c r="HK41" s="153"/>
      <c r="HL41" s="153"/>
      <c r="HM41" s="153"/>
      <c r="HN41" s="153"/>
      <c r="HO41" s="162"/>
      <c r="HP41" s="196"/>
      <c r="HQ41" s="196"/>
      <c r="HR41" s="197"/>
      <c r="HS41" s="153"/>
      <c r="HT41" s="198"/>
      <c r="HU41" s="197"/>
      <c r="HV41" s="153"/>
      <c r="HW41" s="173"/>
      <c r="HX41" s="153"/>
      <c r="HY41" s="153"/>
      <c r="HZ41" s="153"/>
      <c r="IA41" s="153"/>
      <c r="IB41" s="174"/>
      <c r="IC41" s="153"/>
      <c r="ID41" s="153"/>
      <c r="IE41" s="153"/>
      <c r="IF41" s="153"/>
      <c r="IG41" s="153"/>
      <c r="IH41" s="153"/>
      <c r="II41" s="162"/>
      <c r="IJ41" s="196"/>
      <c r="IK41" s="196"/>
      <c r="IL41" s="197"/>
      <c r="IM41" s="153"/>
      <c r="IN41" s="198"/>
      <c r="IO41" s="197"/>
      <c r="IP41" s="153"/>
      <c r="IQ41" s="173"/>
      <c r="IR41" s="153"/>
      <c r="IS41" s="153"/>
      <c r="IT41" s="153"/>
      <c r="IU41" s="153"/>
      <c r="IV41" s="174"/>
      <c r="IW41" s="153"/>
      <c r="IX41" s="153"/>
      <c r="IY41" s="153"/>
      <c r="IZ41" s="153"/>
      <c r="JA41" s="153"/>
      <c r="JB41" s="153"/>
    </row>
    <row r="42" spans="2:262" s="165" customFormat="1" ht="13.5" customHeight="1" x14ac:dyDescent="0.25">
      <c r="B42" s="153"/>
      <c r="C42" s="167"/>
      <c r="E42" s="176"/>
      <c r="F42" s="190"/>
      <c r="G42" s="191"/>
      <c r="H42" s="153"/>
      <c r="I42" s="190"/>
      <c r="J42" s="191"/>
      <c r="K42" s="176"/>
      <c r="L42" s="191"/>
      <c r="M42" s="191"/>
      <c r="P42" s="192"/>
      <c r="Q42" s="176"/>
      <c r="R42" s="191"/>
      <c r="S42" s="191"/>
      <c r="U42" s="191"/>
      <c r="V42" s="191"/>
      <c r="W42" s="167"/>
      <c r="Y42" s="176"/>
      <c r="Z42" s="190"/>
      <c r="AA42" s="190"/>
      <c r="AB42" s="153"/>
      <c r="AC42" s="190"/>
      <c r="AD42" s="190"/>
      <c r="AE42" s="176"/>
      <c r="AF42" s="191"/>
      <c r="AG42" s="191"/>
      <c r="AJ42" s="192"/>
      <c r="AK42" s="176"/>
      <c r="AM42" s="191"/>
      <c r="AO42" s="191"/>
      <c r="AP42" s="191"/>
      <c r="AQ42" s="167"/>
      <c r="AS42" s="176"/>
      <c r="AT42" s="190"/>
      <c r="AU42" s="190"/>
      <c r="AV42" s="153"/>
      <c r="AW42" s="190"/>
      <c r="AX42" s="190"/>
      <c r="AY42" s="176"/>
      <c r="AZ42" s="191"/>
      <c r="BA42" s="191"/>
      <c r="BD42" s="192"/>
      <c r="BE42" s="176"/>
      <c r="BF42" s="191"/>
      <c r="BG42" s="191"/>
      <c r="BI42" s="191"/>
      <c r="BJ42" s="191"/>
      <c r="BK42" s="167"/>
      <c r="BM42" s="176"/>
      <c r="BN42" s="190"/>
      <c r="BO42" s="190"/>
      <c r="BP42" s="153"/>
      <c r="BQ42" s="190"/>
      <c r="BR42" s="190"/>
      <c r="BS42" s="176"/>
      <c r="BT42" s="191"/>
      <c r="BU42" s="191"/>
      <c r="BX42" s="192"/>
      <c r="BY42" s="176"/>
      <c r="BZ42" s="191"/>
      <c r="CA42" s="191"/>
      <c r="CC42" s="191"/>
      <c r="CD42" s="191"/>
      <c r="CE42" s="176"/>
      <c r="CG42" s="176"/>
      <c r="CH42" s="190"/>
      <c r="CI42" s="190"/>
      <c r="CJ42" s="153"/>
      <c r="CK42" s="190"/>
      <c r="CL42" s="190"/>
      <c r="CM42" s="176"/>
      <c r="CN42" s="191"/>
      <c r="CO42" s="191"/>
      <c r="CR42" s="192"/>
      <c r="CS42" s="176"/>
      <c r="CT42" s="191"/>
      <c r="CU42" s="191"/>
      <c r="CW42" s="191"/>
      <c r="CX42" s="191"/>
      <c r="CY42" s="167"/>
      <c r="DA42" s="176"/>
      <c r="DB42" s="190"/>
      <c r="DC42" s="190"/>
      <c r="DD42" s="153"/>
      <c r="DE42" s="190"/>
      <c r="DF42" s="190"/>
      <c r="DG42" s="176"/>
      <c r="DH42" s="191"/>
      <c r="DI42" s="191"/>
      <c r="DL42" s="192"/>
      <c r="DM42" s="176"/>
      <c r="DN42" s="191"/>
      <c r="DO42" s="191"/>
      <c r="DQ42" s="191"/>
      <c r="DR42" s="191"/>
      <c r="DS42" s="167"/>
      <c r="DU42" s="176"/>
      <c r="DV42" s="190"/>
      <c r="DW42" s="190"/>
      <c r="DX42" s="153"/>
      <c r="DY42" s="190"/>
      <c r="DZ42" s="190"/>
      <c r="EA42" s="176"/>
      <c r="EC42" s="193"/>
      <c r="EF42" s="192"/>
      <c r="EG42" s="176"/>
      <c r="EH42" s="191"/>
      <c r="EI42" s="191"/>
      <c r="EK42" s="191"/>
      <c r="EL42" s="191"/>
      <c r="EM42" s="167"/>
      <c r="EO42" s="176"/>
      <c r="EP42" s="190"/>
      <c r="EQ42" s="190"/>
      <c r="ER42" s="153"/>
      <c r="ES42" s="190"/>
      <c r="ET42" s="190"/>
      <c r="EU42" s="176"/>
      <c r="EV42" s="191"/>
      <c r="EW42" s="191"/>
      <c r="EZ42" s="192"/>
      <c r="FA42" s="176"/>
      <c r="FB42" s="191"/>
      <c r="FC42" s="191"/>
      <c r="FE42" s="191"/>
      <c r="FF42" s="191"/>
      <c r="FG42" s="167"/>
      <c r="FI42" s="176"/>
      <c r="FJ42" s="190"/>
      <c r="FK42" s="190"/>
      <c r="FL42" s="153"/>
      <c r="FM42" s="190"/>
      <c r="FN42" s="190"/>
      <c r="FO42" s="176"/>
      <c r="FP42" s="191"/>
      <c r="FQ42" s="191"/>
      <c r="FT42" s="192"/>
      <c r="FU42" s="176"/>
      <c r="FV42" s="191"/>
      <c r="FW42" s="191"/>
      <c r="FY42" s="191"/>
      <c r="FZ42" s="191"/>
      <c r="GA42" s="162"/>
      <c r="GB42" s="196"/>
      <c r="GC42" s="196"/>
      <c r="GD42" s="197"/>
      <c r="GE42" s="153"/>
      <c r="GF42" s="198"/>
      <c r="GG42" s="197"/>
      <c r="GH42" s="153"/>
      <c r="GI42" s="173"/>
      <c r="GJ42" s="153"/>
      <c r="GK42" s="153"/>
      <c r="GL42" s="153"/>
      <c r="GM42" s="153"/>
      <c r="GN42" s="174"/>
      <c r="GO42" s="153"/>
      <c r="GP42" s="153"/>
      <c r="GQ42" s="153"/>
      <c r="GR42" s="153"/>
      <c r="GS42" s="153"/>
      <c r="GT42" s="153"/>
      <c r="GU42" s="162"/>
      <c r="GV42" s="196"/>
      <c r="GW42" s="196"/>
      <c r="GX42" s="197"/>
      <c r="GY42" s="153"/>
      <c r="GZ42" s="198"/>
      <c r="HA42" s="197"/>
      <c r="HB42" s="153"/>
      <c r="HC42" s="173"/>
      <c r="HD42" s="153"/>
      <c r="HE42" s="153"/>
      <c r="HF42" s="153"/>
      <c r="HG42" s="153"/>
      <c r="HH42" s="174"/>
      <c r="HI42" s="153"/>
      <c r="HJ42" s="153"/>
      <c r="HK42" s="153"/>
      <c r="HL42" s="153"/>
      <c r="HM42" s="153"/>
      <c r="HN42" s="153"/>
      <c r="HO42" s="162"/>
      <c r="HP42" s="196"/>
      <c r="HQ42" s="196"/>
      <c r="HR42" s="197"/>
      <c r="HS42" s="153"/>
      <c r="HT42" s="198"/>
      <c r="HU42" s="197"/>
      <c r="HV42" s="153"/>
      <c r="HW42" s="173"/>
      <c r="HX42" s="153"/>
      <c r="HY42" s="153"/>
      <c r="HZ42" s="153"/>
      <c r="IA42" s="153"/>
      <c r="IB42" s="174"/>
      <c r="IC42" s="153"/>
      <c r="ID42" s="153"/>
      <c r="IE42" s="153"/>
      <c r="IF42" s="153"/>
      <c r="IG42" s="153"/>
      <c r="IH42" s="153"/>
      <c r="II42" s="162"/>
      <c r="IJ42" s="196"/>
      <c r="IK42" s="196"/>
      <c r="IL42" s="197"/>
      <c r="IM42" s="153"/>
      <c r="IN42" s="198"/>
      <c r="IO42" s="197"/>
      <c r="IP42" s="153"/>
      <c r="IQ42" s="173"/>
      <c r="IR42" s="153"/>
      <c r="IS42" s="153"/>
      <c r="IT42" s="153"/>
      <c r="IU42" s="153"/>
      <c r="IV42" s="174"/>
      <c r="IW42" s="153"/>
      <c r="IX42" s="153"/>
      <c r="IY42" s="153"/>
      <c r="IZ42" s="153"/>
      <c r="JA42" s="153"/>
      <c r="JB42" s="153"/>
    </row>
    <row r="43" spans="2:262" s="165" customFormat="1" ht="13.5" customHeight="1" x14ac:dyDescent="0.25">
      <c r="B43" s="153"/>
      <c r="C43" s="167"/>
      <c r="E43" s="176"/>
      <c r="F43" s="190"/>
      <c r="G43" s="191"/>
      <c r="H43" s="153"/>
      <c r="I43" s="190"/>
      <c r="J43" s="191"/>
      <c r="K43" s="176"/>
      <c r="L43" s="191"/>
      <c r="M43" s="191"/>
      <c r="P43" s="192"/>
      <c r="Q43" s="176"/>
      <c r="R43" s="191"/>
      <c r="S43" s="191"/>
      <c r="U43" s="191"/>
      <c r="V43" s="191"/>
      <c r="W43" s="167"/>
      <c r="Y43" s="176"/>
      <c r="Z43" s="190"/>
      <c r="AA43" s="190"/>
      <c r="AB43" s="153"/>
      <c r="AC43" s="190"/>
      <c r="AD43" s="190"/>
      <c r="AE43" s="176"/>
      <c r="AF43" s="191"/>
      <c r="AG43" s="191"/>
      <c r="AJ43" s="192"/>
      <c r="AK43" s="176"/>
      <c r="AM43" s="191"/>
      <c r="AO43" s="191"/>
      <c r="AP43" s="191"/>
      <c r="AQ43" s="167"/>
      <c r="AS43" s="176"/>
      <c r="AT43" s="190"/>
      <c r="AU43" s="190"/>
      <c r="AV43" s="153"/>
      <c r="AW43" s="190"/>
      <c r="AX43" s="190"/>
      <c r="AY43" s="176"/>
      <c r="AZ43" s="191"/>
      <c r="BA43" s="191"/>
      <c r="BD43" s="192"/>
      <c r="BE43" s="176"/>
      <c r="BF43" s="191"/>
      <c r="BG43" s="191"/>
      <c r="BI43" s="191"/>
      <c r="BJ43" s="191"/>
      <c r="BK43" s="167"/>
      <c r="BM43" s="176"/>
      <c r="BN43" s="190"/>
      <c r="BO43" s="190"/>
      <c r="BP43" s="153"/>
      <c r="BQ43" s="190"/>
      <c r="BR43" s="190"/>
      <c r="BS43" s="176"/>
      <c r="BT43" s="191"/>
      <c r="BU43" s="191"/>
      <c r="BX43" s="192"/>
      <c r="BY43" s="176"/>
      <c r="BZ43" s="191"/>
      <c r="CA43" s="191"/>
      <c r="CC43" s="191"/>
      <c r="CD43" s="191"/>
      <c r="CE43" s="176"/>
      <c r="CG43" s="176"/>
      <c r="CH43" s="190"/>
      <c r="CI43" s="190"/>
      <c r="CJ43" s="153"/>
      <c r="CK43" s="190"/>
      <c r="CL43" s="190"/>
      <c r="CM43" s="176"/>
      <c r="CN43" s="191"/>
      <c r="CO43" s="191"/>
      <c r="CR43" s="192"/>
      <c r="CS43" s="176"/>
      <c r="CT43" s="191"/>
      <c r="CU43" s="191"/>
      <c r="CW43" s="191"/>
      <c r="CX43" s="191"/>
      <c r="CY43" s="167"/>
      <c r="DA43" s="176"/>
      <c r="DB43" s="190"/>
      <c r="DC43" s="190"/>
      <c r="DD43" s="153"/>
      <c r="DE43" s="190"/>
      <c r="DF43" s="190"/>
      <c r="DG43" s="176"/>
      <c r="DH43" s="191"/>
      <c r="DI43" s="191"/>
      <c r="DL43" s="192"/>
      <c r="DM43" s="176"/>
      <c r="DN43" s="191"/>
      <c r="DO43" s="191"/>
      <c r="DQ43" s="191"/>
      <c r="DR43" s="191"/>
      <c r="DS43" s="167"/>
      <c r="DU43" s="176"/>
      <c r="DV43" s="190"/>
      <c r="DW43" s="190"/>
      <c r="DX43" s="153"/>
      <c r="DY43" s="190"/>
      <c r="DZ43" s="190"/>
      <c r="EA43" s="176"/>
      <c r="EC43" s="193"/>
      <c r="EF43" s="192"/>
      <c r="EG43" s="176"/>
      <c r="EH43" s="191"/>
      <c r="EI43" s="191"/>
      <c r="EK43" s="191"/>
      <c r="EL43" s="191"/>
      <c r="EM43" s="167"/>
      <c r="EO43" s="176"/>
      <c r="EP43" s="190"/>
      <c r="EQ43" s="190"/>
      <c r="ER43" s="153"/>
      <c r="ES43" s="190"/>
      <c r="ET43" s="190"/>
      <c r="EU43" s="176"/>
      <c r="EV43" s="191"/>
      <c r="EW43" s="191"/>
      <c r="EZ43" s="192"/>
      <c r="FA43" s="176"/>
      <c r="FB43" s="191"/>
      <c r="FC43" s="191"/>
      <c r="FE43" s="191"/>
      <c r="FF43" s="191"/>
      <c r="FG43" s="167"/>
      <c r="FI43" s="176"/>
      <c r="FJ43" s="190"/>
      <c r="FK43" s="190"/>
      <c r="FL43" s="153"/>
      <c r="FM43" s="190"/>
      <c r="FN43" s="190"/>
      <c r="FO43" s="176"/>
      <c r="FP43" s="191"/>
      <c r="FQ43" s="191"/>
      <c r="FT43" s="192"/>
      <c r="FU43" s="176"/>
      <c r="FV43" s="191"/>
      <c r="FW43" s="191"/>
      <c r="FY43" s="191"/>
      <c r="FZ43" s="191"/>
      <c r="GA43" s="162"/>
      <c r="GB43" s="196"/>
      <c r="GC43" s="196"/>
      <c r="GD43" s="197"/>
      <c r="GE43" s="176"/>
      <c r="GF43" s="176"/>
      <c r="GG43" s="190"/>
      <c r="GH43" s="176"/>
      <c r="GI43" s="173"/>
      <c r="GJ43" s="153"/>
      <c r="GK43" s="153"/>
      <c r="GL43" s="153"/>
      <c r="GM43" s="153"/>
      <c r="GN43" s="174"/>
      <c r="GO43" s="153"/>
      <c r="GP43" s="153"/>
      <c r="GQ43" s="153"/>
      <c r="GR43" s="153"/>
      <c r="GS43" s="153"/>
      <c r="GT43" s="153"/>
      <c r="GU43" s="162"/>
      <c r="GV43" s="196"/>
      <c r="GW43" s="196"/>
      <c r="GX43" s="197"/>
      <c r="GY43" s="176"/>
      <c r="GZ43" s="176"/>
      <c r="HA43" s="190"/>
      <c r="HB43" s="176"/>
      <c r="HC43" s="173"/>
      <c r="HD43" s="153"/>
      <c r="HE43" s="153"/>
      <c r="HF43" s="153"/>
      <c r="HG43" s="153"/>
      <c r="HH43" s="174"/>
      <c r="HI43" s="153"/>
      <c r="HJ43" s="153"/>
      <c r="HK43" s="153"/>
      <c r="HL43" s="153"/>
      <c r="HM43" s="153"/>
      <c r="HN43" s="153"/>
      <c r="HO43" s="162"/>
      <c r="HP43" s="196"/>
      <c r="HQ43" s="196"/>
      <c r="HR43" s="197"/>
      <c r="HS43" s="176"/>
      <c r="HT43" s="176"/>
      <c r="HU43" s="190"/>
      <c r="HV43" s="176"/>
      <c r="HW43" s="173"/>
      <c r="HX43" s="153"/>
      <c r="HY43" s="153"/>
      <c r="HZ43" s="153"/>
      <c r="IA43" s="153"/>
      <c r="IB43" s="174"/>
      <c r="IC43" s="153"/>
      <c r="ID43" s="153"/>
      <c r="IE43" s="153"/>
      <c r="IF43" s="153"/>
      <c r="IG43" s="153"/>
      <c r="IH43" s="153"/>
      <c r="II43" s="162"/>
      <c r="IJ43" s="196"/>
      <c r="IK43" s="196"/>
      <c r="IL43" s="197"/>
      <c r="IM43" s="176"/>
      <c r="IN43" s="176"/>
      <c r="IO43" s="190"/>
      <c r="IP43" s="176"/>
      <c r="IQ43" s="173"/>
      <c r="IR43" s="153"/>
      <c r="IS43" s="153"/>
      <c r="IT43" s="153"/>
      <c r="IU43" s="153"/>
      <c r="IV43" s="174"/>
      <c r="IW43" s="153"/>
      <c r="IX43" s="153"/>
      <c r="IY43" s="153"/>
      <c r="IZ43" s="153"/>
      <c r="JA43" s="153"/>
      <c r="JB43" s="153"/>
    </row>
    <row r="44" spans="2:262" s="165" customFormat="1" ht="13.5" customHeight="1" x14ac:dyDescent="0.25">
      <c r="B44" s="153"/>
      <c r="C44" s="167"/>
      <c r="E44" s="176"/>
      <c r="F44" s="190"/>
      <c r="G44" s="191"/>
      <c r="H44" s="153"/>
      <c r="I44" s="190"/>
      <c r="J44" s="191"/>
      <c r="K44" s="176"/>
      <c r="L44" s="191"/>
      <c r="M44" s="191"/>
      <c r="P44" s="192"/>
      <c r="Q44" s="176"/>
      <c r="R44" s="191"/>
      <c r="S44" s="191"/>
      <c r="U44" s="191"/>
      <c r="V44" s="191"/>
      <c r="W44" s="167"/>
      <c r="Y44" s="176"/>
      <c r="Z44" s="190"/>
      <c r="AA44" s="190"/>
      <c r="AB44" s="153"/>
      <c r="AC44" s="190"/>
      <c r="AD44" s="190"/>
      <c r="AE44" s="176"/>
      <c r="AF44" s="191"/>
      <c r="AG44" s="191"/>
      <c r="AJ44" s="192"/>
      <c r="AK44" s="176"/>
      <c r="AM44" s="191"/>
      <c r="AO44" s="191"/>
      <c r="AP44" s="191"/>
      <c r="AQ44" s="167"/>
      <c r="AS44" s="176"/>
      <c r="AT44" s="190"/>
      <c r="AU44" s="190"/>
      <c r="AV44" s="153"/>
      <c r="AW44" s="190"/>
      <c r="AX44" s="190"/>
      <c r="AY44" s="176"/>
      <c r="AZ44" s="191"/>
      <c r="BA44" s="191"/>
      <c r="BD44" s="192"/>
      <c r="BE44" s="176"/>
      <c r="BF44" s="191"/>
      <c r="BG44" s="191"/>
      <c r="BI44" s="191"/>
      <c r="BJ44" s="191"/>
      <c r="BK44" s="167"/>
      <c r="BM44" s="176"/>
      <c r="BN44" s="190"/>
      <c r="BO44" s="190"/>
      <c r="BP44" s="153"/>
      <c r="BQ44" s="190"/>
      <c r="BR44" s="190"/>
      <c r="BS44" s="176"/>
      <c r="BT44" s="191"/>
      <c r="BU44" s="191"/>
      <c r="BX44" s="192"/>
      <c r="BY44" s="176"/>
      <c r="BZ44" s="191"/>
      <c r="CA44" s="191"/>
      <c r="CC44" s="191"/>
      <c r="CD44" s="191"/>
      <c r="CE44" s="176"/>
      <c r="CG44" s="176"/>
      <c r="CH44" s="190"/>
      <c r="CI44" s="190"/>
      <c r="CJ44" s="153"/>
      <c r="CK44" s="190"/>
      <c r="CL44" s="190"/>
      <c r="CM44" s="176"/>
      <c r="CN44" s="191"/>
      <c r="CO44" s="191"/>
      <c r="CR44" s="192"/>
      <c r="CS44" s="176"/>
      <c r="CT44" s="191"/>
      <c r="CU44" s="191"/>
      <c r="CW44" s="191"/>
      <c r="CX44" s="191"/>
      <c r="CY44" s="167"/>
      <c r="DA44" s="176"/>
      <c r="DB44" s="190"/>
      <c r="DC44" s="190"/>
      <c r="DD44" s="153"/>
      <c r="DE44" s="190"/>
      <c r="DF44" s="190"/>
      <c r="DG44" s="176"/>
      <c r="DH44" s="191"/>
      <c r="DI44" s="191"/>
      <c r="DL44" s="192"/>
      <c r="DM44" s="176"/>
      <c r="DN44" s="191"/>
      <c r="DO44" s="191"/>
      <c r="DQ44" s="191"/>
      <c r="DR44" s="191"/>
      <c r="DS44" s="167"/>
      <c r="DU44" s="176"/>
      <c r="DV44" s="190"/>
      <c r="DW44" s="190"/>
      <c r="DX44" s="153"/>
      <c r="DY44" s="190"/>
      <c r="DZ44" s="190"/>
      <c r="EA44" s="176"/>
      <c r="EC44" s="193"/>
      <c r="EF44" s="192"/>
      <c r="EG44" s="176"/>
      <c r="EH44" s="191"/>
      <c r="EI44" s="191"/>
      <c r="EK44" s="191"/>
      <c r="EL44" s="191"/>
      <c r="EM44" s="167"/>
      <c r="EO44" s="176"/>
      <c r="EP44" s="190"/>
      <c r="EQ44" s="190"/>
      <c r="ER44" s="153"/>
      <c r="ES44" s="190"/>
      <c r="ET44" s="190"/>
      <c r="EU44" s="176"/>
      <c r="EV44" s="191"/>
      <c r="EW44" s="191"/>
      <c r="EZ44" s="192"/>
      <c r="FA44" s="176"/>
      <c r="FB44" s="191"/>
      <c r="FC44" s="191"/>
      <c r="FE44" s="191"/>
      <c r="FF44" s="191"/>
      <c r="FG44" s="167"/>
      <c r="FI44" s="176"/>
      <c r="FJ44" s="190"/>
      <c r="FK44" s="190"/>
      <c r="FL44" s="153"/>
      <c r="FM44" s="190"/>
      <c r="FN44" s="190"/>
      <c r="FO44" s="176"/>
      <c r="FP44" s="191"/>
      <c r="FQ44" s="191"/>
      <c r="FT44" s="192"/>
      <c r="FU44" s="176"/>
      <c r="FV44" s="191"/>
      <c r="FW44" s="191"/>
      <c r="FY44" s="191"/>
      <c r="FZ44" s="191"/>
      <c r="GA44" s="162"/>
      <c r="GB44" s="196"/>
      <c r="GC44" s="196"/>
      <c r="GD44" s="197"/>
      <c r="GE44" s="153"/>
      <c r="GF44" s="198"/>
      <c r="GG44" s="197"/>
      <c r="GH44" s="153"/>
      <c r="GI44" s="173"/>
      <c r="GJ44" s="153"/>
      <c r="GK44" s="153"/>
      <c r="GL44" s="153"/>
      <c r="GM44" s="153"/>
      <c r="GN44" s="174"/>
      <c r="GO44" s="153"/>
      <c r="GP44" s="153"/>
      <c r="GQ44" s="153"/>
      <c r="GR44" s="153"/>
      <c r="GS44" s="153"/>
      <c r="GT44" s="153"/>
      <c r="GU44" s="162"/>
      <c r="GV44" s="196"/>
      <c r="GW44" s="196"/>
      <c r="GX44" s="197"/>
      <c r="GY44" s="153"/>
      <c r="GZ44" s="198"/>
      <c r="HA44" s="197"/>
      <c r="HB44" s="153"/>
      <c r="HC44" s="173"/>
      <c r="HD44" s="153"/>
      <c r="HE44" s="153"/>
      <c r="HF44" s="153"/>
      <c r="HG44" s="153"/>
      <c r="HH44" s="174"/>
      <c r="HI44" s="153"/>
      <c r="HJ44" s="153"/>
      <c r="HK44" s="153"/>
      <c r="HL44" s="153"/>
      <c r="HM44" s="153"/>
      <c r="HN44" s="153"/>
      <c r="HO44" s="162"/>
      <c r="HP44" s="196"/>
      <c r="HQ44" s="196"/>
      <c r="HR44" s="197"/>
      <c r="HS44" s="153"/>
      <c r="HT44" s="198"/>
      <c r="HU44" s="197"/>
      <c r="HV44" s="153"/>
      <c r="HW44" s="173"/>
      <c r="HX44" s="153"/>
      <c r="HY44" s="153"/>
      <c r="HZ44" s="153"/>
      <c r="IA44" s="153"/>
      <c r="IB44" s="174"/>
      <c r="IC44" s="153"/>
      <c r="ID44" s="153"/>
      <c r="IE44" s="153"/>
      <c r="IF44" s="153"/>
      <c r="IG44" s="153"/>
      <c r="IH44" s="153"/>
      <c r="II44" s="162"/>
      <c r="IJ44" s="196"/>
      <c r="IK44" s="196"/>
      <c r="IL44" s="197"/>
      <c r="IM44" s="153"/>
      <c r="IN44" s="198"/>
      <c r="IO44" s="197"/>
      <c r="IP44" s="153"/>
      <c r="IQ44" s="173"/>
      <c r="IR44" s="153"/>
      <c r="IS44" s="153"/>
      <c r="IT44" s="153"/>
      <c r="IU44" s="153"/>
      <c r="IV44" s="174"/>
      <c r="IW44" s="153"/>
      <c r="IX44" s="153"/>
      <c r="IY44" s="153"/>
      <c r="IZ44" s="153"/>
      <c r="JA44" s="153"/>
      <c r="JB44" s="153"/>
    </row>
    <row r="45" spans="2:262" s="165" customFormat="1" ht="13.5" customHeight="1" x14ac:dyDescent="0.25">
      <c r="B45" s="153"/>
      <c r="C45" s="167"/>
      <c r="E45" s="176"/>
      <c r="F45" s="190"/>
      <c r="G45" s="191"/>
      <c r="H45" s="153"/>
      <c r="I45" s="190"/>
      <c r="J45" s="191"/>
      <c r="K45" s="176"/>
      <c r="L45" s="191"/>
      <c r="M45" s="191"/>
      <c r="P45" s="192"/>
      <c r="Q45" s="176"/>
      <c r="R45" s="191"/>
      <c r="S45" s="191"/>
      <c r="U45" s="191"/>
      <c r="V45" s="191"/>
      <c r="W45" s="167"/>
      <c r="Y45" s="176"/>
      <c r="Z45" s="190"/>
      <c r="AA45" s="190"/>
      <c r="AB45" s="153"/>
      <c r="AC45" s="190"/>
      <c r="AD45" s="190"/>
      <c r="AE45" s="176"/>
      <c r="AF45" s="191"/>
      <c r="AG45" s="191"/>
      <c r="AJ45" s="192"/>
      <c r="AK45" s="176"/>
      <c r="AM45" s="191"/>
      <c r="AO45" s="191"/>
      <c r="AP45" s="191"/>
      <c r="AQ45" s="167"/>
      <c r="AS45" s="176"/>
      <c r="AT45" s="190"/>
      <c r="AU45" s="190"/>
      <c r="AV45" s="153"/>
      <c r="AW45" s="190"/>
      <c r="AX45" s="190"/>
      <c r="AY45" s="176"/>
      <c r="AZ45" s="191"/>
      <c r="BA45" s="191"/>
      <c r="BD45" s="192"/>
      <c r="BE45" s="176"/>
      <c r="BF45" s="191"/>
      <c r="BG45" s="191"/>
      <c r="BI45" s="191"/>
      <c r="BJ45" s="191"/>
      <c r="BK45" s="167"/>
      <c r="BM45" s="176"/>
      <c r="BN45" s="190"/>
      <c r="BO45" s="190"/>
      <c r="BP45" s="153"/>
      <c r="BQ45" s="190"/>
      <c r="BR45" s="190"/>
      <c r="BS45" s="176"/>
      <c r="BT45" s="191"/>
      <c r="BU45" s="191"/>
      <c r="BX45" s="192"/>
      <c r="BY45" s="176"/>
      <c r="BZ45" s="191"/>
      <c r="CA45" s="191"/>
      <c r="CC45" s="191"/>
      <c r="CD45" s="191"/>
      <c r="CE45" s="176"/>
      <c r="CG45" s="176"/>
      <c r="CH45" s="190"/>
      <c r="CI45" s="190"/>
      <c r="CJ45" s="153"/>
      <c r="CK45" s="190"/>
      <c r="CL45" s="190"/>
      <c r="CM45" s="176"/>
      <c r="CN45" s="191"/>
      <c r="CO45" s="191"/>
      <c r="CR45" s="192"/>
      <c r="CS45" s="176"/>
      <c r="CT45" s="191"/>
      <c r="CU45" s="191"/>
      <c r="CW45" s="191"/>
      <c r="CX45" s="191"/>
      <c r="CY45" s="167"/>
      <c r="DA45" s="176"/>
      <c r="DB45" s="190"/>
      <c r="DC45" s="190"/>
      <c r="DD45" s="153"/>
      <c r="DE45" s="190"/>
      <c r="DF45" s="190"/>
      <c r="DG45" s="176"/>
      <c r="DH45" s="191"/>
      <c r="DI45" s="191"/>
      <c r="DL45" s="192"/>
      <c r="DM45" s="176"/>
      <c r="DN45" s="191"/>
      <c r="DO45" s="191"/>
      <c r="DQ45" s="191"/>
      <c r="DR45" s="191"/>
      <c r="DS45" s="167"/>
      <c r="DU45" s="176"/>
      <c r="DV45" s="190"/>
      <c r="DW45" s="190"/>
      <c r="DX45" s="153"/>
      <c r="DY45" s="190"/>
      <c r="DZ45" s="190"/>
      <c r="EA45" s="176"/>
      <c r="EC45" s="193"/>
      <c r="EF45" s="192"/>
      <c r="EG45" s="176"/>
      <c r="EH45" s="191"/>
      <c r="EI45" s="191"/>
      <c r="EK45" s="191"/>
      <c r="EL45" s="191"/>
      <c r="EM45" s="167"/>
      <c r="EO45" s="176"/>
      <c r="EP45" s="190"/>
      <c r="EQ45" s="190"/>
      <c r="ER45" s="153"/>
      <c r="ES45" s="190"/>
      <c r="ET45" s="190"/>
      <c r="EU45" s="176"/>
      <c r="EV45" s="191"/>
      <c r="EW45" s="191"/>
      <c r="EZ45" s="192"/>
      <c r="FA45" s="176"/>
      <c r="FB45" s="191"/>
      <c r="FC45" s="191"/>
      <c r="FE45" s="191"/>
      <c r="FF45" s="191"/>
      <c r="FG45" s="167"/>
      <c r="FI45" s="176"/>
      <c r="FJ45" s="190"/>
      <c r="FK45" s="190"/>
      <c r="FL45" s="153"/>
      <c r="FM45" s="190"/>
      <c r="FN45" s="190"/>
      <c r="FO45" s="176"/>
      <c r="FP45" s="191"/>
      <c r="FQ45" s="191"/>
      <c r="FT45" s="192"/>
      <c r="FU45" s="176"/>
      <c r="FV45" s="191"/>
      <c r="FW45" s="191"/>
      <c r="FY45" s="191"/>
      <c r="FZ45" s="191"/>
      <c r="GA45" s="162"/>
      <c r="GB45" s="196"/>
      <c r="GC45" s="196"/>
      <c r="GD45" s="197"/>
      <c r="GE45" s="153"/>
      <c r="GF45" s="198"/>
      <c r="GG45" s="197"/>
      <c r="GH45" s="153"/>
      <c r="GI45" s="173"/>
      <c r="GJ45" s="153"/>
      <c r="GK45" s="153"/>
      <c r="GL45" s="153"/>
      <c r="GM45" s="153"/>
      <c r="GN45" s="174"/>
      <c r="GO45" s="153"/>
      <c r="GP45" s="153"/>
      <c r="GQ45" s="153"/>
      <c r="GR45" s="153"/>
      <c r="GS45" s="153"/>
      <c r="GT45" s="153"/>
      <c r="GU45" s="162"/>
      <c r="GV45" s="196"/>
      <c r="GW45" s="196"/>
      <c r="GX45" s="197"/>
      <c r="GY45" s="153"/>
      <c r="GZ45" s="198"/>
      <c r="HA45" s="197"/>
      <c r="HB45" s="153"/>
      <c r="HC45" s="173"/>
      <c r="HD45" s="153"/>
      <c r="HE45" s="153"/>
      <c r="HF45" s="153"/>
      <c r="HG45" s="153"/>
      <c r="HH45" s="174"/>
      <c r="HI45" s="153"/>
      <c r="HJ45" s="153"/>
      <c r="HK45" s="153"/>
      <c r="HL45" s="153"/>
      <c r="HM45" s="153"/>
      <c r="HN45" s="153"/>
      <c r="HO45" s="162"/>
      <c r="HP45" s="196"/>
      <c r="HQ45" s="196"/>
      <c r="HR45" s="197"/>
      <c r="HS45" s="153"/>
      <c r="HT45" s="198"/>
      <c r="HU45" s="197"/>
      <c r="HV45" s="153"/>
      <c r="HW45" s="173"/>
      <c r="HX45" s="153"/>
      <c r="HY45" s="153"/>
      <c r="HZ45" s="153"/>
      <c r="IA45" s="153"/>
      <c r="IB45" s="174"/>
      <c r="IC45" s="153"/>
      <c r="ID45" s="153"/>
      <c r="IE45" s="153"/>
      <c r="IF45" s="153"/>
      <c r="IG45" s="153"/>
      <c r="IH45" s="153"/>
      <c r="II45" s="162"/>
      <c r="IJ45" s="196"/>
      <c r="IK45" s="196"/>
      <c r="IL45" s="197"/>
      <c r="IM45" s="153"/>
      <c r="IN45" s="198"/>
      <c r="IO45" s="197"/>
      <c r="IP45" s="153"/>
      <c r="IQ45" s="173"/>
      <c r="IR45" s="153"/>
      <c r="IS45" s="153"/>
      <c r="IT45" s="153"/>
      <c r="IU45" s="153"/>
      <c r="IV45" s="174"/>
      <c r="IW45" s="153"/>
      <c r="IX45" s="153"/>
      <c r="IY45" s="153"/>
      <c r="IZ45" s="153"/>
      <c r="JA45" s="153"/>
      <c r="JB45" s="153"/>
    </row>
    <row r="46" spans="2:262" s="165" customFormat="1" ht="13.5" customHeight="1" x14ac:dyDescent="0.25">
      <c r="B46" s="153"/>
      <c r="C46" s="167"/>
      <c r="E46" s="176"/>
      <c r="F46" s="190"/>
      <c r="G46" s="191"/>
      <c r="H46" s="153"/>
      <c r="I46" s="190"/>
      <c r="J46" s="191"/>
      <c r="K46" s="176"/>
      <c r="L46" s="191"/>
      <c r="M46" s="191"/>
      <c r="P46" s="192"/>
      <c r="Q46" s="176"/>
      <c r="R46" s="191"/>
      <c r="S46" s="191"/>
      <c r="U46" s="191"/>
      <c r="V46" s="191"/>
      <c r="W46" s="167"/>
      <c r="Y46" s="176"/>
      <c r="Z46" s="190"/>
      <c r="AA46" s="190"/>
      <c r="AB46" s="153"/>
      <c r="AC46" s="190"/>
      <c r="AD46" s="190"/>
      <c r="AE46" s="176"/>
      <c r="AF46" s="191"/>
      <c r="AG46" s="191"/>
      <c r="AJ46" s="192"/>
      <c r="AK46" s="176"/>
      <c r="AM46" s="191"/>
      <c r="AO46" s="191"/>
      <c r="AP46" s="191"/>
      <c r="AQ46" s="167"/>
      <c r="AS46" s="176"/>
      <c r="AT46" s="190"/>
      <c r="AU46" s="190"/>
      <c r="AV46" s="153"/>
      <c r="AW46" s="190"/>
      <c r="AX46" s="190"/>
      <c r="AY46" s="176"/>
      <c r="AZ46" s="191"/>
      <c r="BA46" s="191"/>
      <c r="BD46" s="192"/>
      <c r="BE46" s="176"/>
      <c r="BF46" s="191"/>
      <c r="BG46" s="191"/>
      <c r="BI46" s="191"/>
      <c r="BJ46" s="191"/>
      <c r="BK46" s="167"/>
      <c r="BM46" s="176"/>
      <c r="BN46" s="190"/>
      <c r="BO46" s="190"/>
      <c r="BP46" s="153"/>
      <c r="BQ46" s="190"/>
      <c r="BR46" s="190"/>
      <c r="BS46" s="176"/>
      <c r="BT46" s="191"/>
      <c r="BU46" s="191"/>
      <c r="BX46" s="192"/>
      <c r="BY46" s="176"/>
      <c r="BZ46" s="191"/>
      <c r="CA46" s="191"/>
      <c r="CC46" s="191"/>
      <c r="CD46" s="191"/>
      <c r="CE46" s="176"/>
      <c r="CG46" s="176"/>
      <c r="CH46" s="190"/>
      <c r="CI46" s="190"/>
      <c r="CJ46" s="153"/>
      <c r="CK46" s="190"/>
      <c r="CL46" s="190"/>
      <c r="CM46" s="176"/>
      <c r="CN46" s="191"/>
      <c r="CO46" s="191"/>
      <c r="CR46" s="192"/>
      <c r="CS46" s="176"/>
      <c r="CT46" s="191"/>
      <c r="CU46" s="191"/>
      <c r="CW46" s="191"/>
      <c r="CX46" s="191"/>
      <c r="CY46" s="167"/>
      <c r="DA46" s="176"/>
      <c r="DB46" s="190"/>
      <c r="DC46" s="190"/>
      <c r="DD46" s="153"/>
      <c r="DE46" s="190"/>
      <c r="DF46" s="190"/>
      <c r="DG46" s="176"/>
      <c r="DH46" s="191"/>
      <c r="DI46" s="191"/>
      <c r="DL46" s="192"/>
      <c r="DM46" s="176"/>
      <c r="DN46" s="191"/>
      <c r="DO46" s="191"/>
      <c r="DQ46" s="191"/>
      <c r="DR46" s="191"/>
      <c r="DS46" s="167"/>
      <c r="DU46" s="176"/>
      <c r="DV46" s="190"/>
      <c r="DW46" s="190"/>
      <c r="DX46" s="153"/>
      <c r="DY46" s="190"/>
      <c r="DZ46" s="190"/>
      <c r="EA46" s="176"/>
      <c r="EC46" s="193"/>
      <c r="EF46" s="192"/>
      <c r="EG46" s="176"/>
      <c r="EH46" s="191"/>
      <c r="EI46" s="191"/>
      <c r="EK46" s="191"/>
      <c r="EL46" s="191"/>
      <c r="EM46" s="167"/>
      <c r="EO46" s="176"/>
      <c r="EP46" s="190"/>
      <c r="EQ46" s="190"/>
      <c r="ER46" s="153"/>
      <c r="ES46" s="190"/>
      <c r="ET46" s="190"/>
      <c r="EU46" s="176"/>
      <c r="EV46" s="191"/>
      <c r="EW46" s="191"/>
      <c r="EZ46" s="192"/>
      <c r="FA46" s="176"/>
      <c r="FB46" s="191"/>
      <c r="FC46" s="191"/>
      <c r="FE46" s="191"/>
      <c r="FF46" s="191"/>
      <c r="FG46" s="167"/>
      <c r="FI46" s="176"/>
      <c r="FJ46" s="190"/>
      <c r="FK46" s="190"/>
      <c r="FL46" s="153"/>
      <c r="FM46" s="190"/>
      <c r="FN46" s="190"/>
      <c r="FO46" s="176"/>
      <c r="FP46" s="191"/>
      <c r="FQ46" s="191"/>
      <c r="FT46" s="192"/>
      <c r="FU46" s="176"/>
      <c r="FV46" s="191"/>
      <c r="FW46" s="191"/>
      <c r="FY46" s="191"/>
      <c r="FZ46" s="191"/>
      <c r="GA46" s="162"/>
      <c r="GB46" s="196"/>
      <c r="GC46" s="196"/>
      <c r="GD46" s="197"/>
      <c r="GE46" s="153"/>
      <c r="GF46" s="198"/>
      <c r="GG46" s="197"/>
      <c r="GH46" s="153"/>
      <c r="GI46" s="173"/>
      <c r="GJ46" s="153"/>
      <c r="GK46" s="153"/>
      <c r="GL46" s="153"/>
      <c r="GM46" s="153"/>
      <c r="GN46" s="174"/>
      <c r="GO46" s="153"/>
      <c r="GP46" s="153"/>
      <c r="GQ46" s="153"/>
      <c r="GR46" s="153"/>
      <c r="GS46" s="153"/>
      <c r="GT46" s="153"/>
      <c r="GU46" s="162"/>
      <c r="GV46" s="196"/>
      <c r="GW46" s="196"/>
      <c r="GX46" s="197"/>
      <c r="GY46" s="153"/>
      <c r="GZ46" s="198"/>
      <c r="HA46" s="197"/>
      <c r="HB46" s="153"/>
      <c r="HC46" s="173"/>
      <c r="HD46" s="153"/>
      <c r="HE46" s="153"/>
      <c r="HF46" s="153"/>
      <c r="HG46" s="153"/>
      <c r="HH46" s="174"/>
      <c r="HI46" s="153"/>
      <c r="HJ46" s="153"/>
      <c r="HK46" s="153"/>
      <c r="HL46" s="153"/>
      <c r="HM46" s="153"/>
      <c r="HN46" s="153"/>
      <c r="HO46" s="162"/>
      <c r="HP46" s="196"/>
      <c r="HQ46" s="196"/>
      <c r="HR46" s="197"/>
      <c r="HS46" s="153"/>
      <c r="HT46" s="198"/>
      <c r="HU46" s="197"/>
      <c r="HV46" s="153"/>
      <c r="HW46" s="173"/>
      <c r="HX46" s="153"/>
      <c r="HY46" s="153"/>
      <c r="HZ46" s="153"/>
      <c r="IA46" s="153"/>
      <c r="IB46" s="174"/>
      <c r="IC46" s="153"/>
      <c r="ID46" s="153"/>
      <c r="IE46" s="153"/>
      <c r="IF46" s="153"/>
      <c r="IG46" s="153"/>
      <c r="IH46" s="153"/>
      <c r="II46" s="162"/>
      <c r="IJ46" s="196"/>
      <c r="IK46" s="196"/>
      <c r="IL46" s="197"/>
      <c r="IM46" s="153"/>
      <c r="IN46" s="198"/>
      <c r="IO46" s="197"/>
      <c r="IP46" s="153"/>
      <c r="IQ46" s="173"/>
      <c r="IR46" s="153"/>
      <c r="IS46" s="153"/>
      <c r="IT46" s="153"/>
      <c r="IU46" s="153"/>
      <c r="IV46" s="174"/>
      <c r="IW46" s="153"/>
      <c r="IX46" s="153"/>
      <c r="IY46" s="153"/>
      <c r="IZ46" s="153"/>
      <c r="JA46" s="153"/>
      <c r="JB46" s="153"/>
    </row>
    <row r="47" spans="2:262" s="165" customFormat="1" ht="13.5" customHeight="1" x14ac:dyDescent="0.25">
      <c r="B47" s="153"/>
      <c r="C47" s="167"/>
      <c r="E47" s="176"/>
      <c r="F47" s="190"/>
      <c r="G47" s="191"/>
      <c r="H47" s="153"/>
      <c r="I47" s="190"/>
      <c r="J47" s="191"/>
      <c r="K47" s="176"/>
      <c r="L47" s="191"/>
      <c r="M47" s="191"/>
      <c r="P47" s="192"/>
      <c r="Q47" s="176"/>
      <c r="R47" s="191"/>
      <c r="S47" s="191"/>
      <c r="U47" s="191"/>
      <c r="V47" s="191"/>
      <c r="W47" s="167"/>
      <c r="Y47" s="176"/>
      <c r="Z47" s="190"/>
      <c r="AA47" s="190"/>
      <c r="AB47" s="153"/>
      <c r="AC47" s="190"/>
      <c r="AD47" s="190"/>
      <c r="AE47" s="176"/>
      <c r="AF47" s="191"/>
      <c r="AG47" s="191"/>
      <c r="AJ47" s="192"/>
      <c r="AK47" s="176"/>
      <c r="AM47" s="191"/>
      <c r="AO47" s="191"/>
      <c r="AP47" s="191"/>
      <c r="AQ47" s="167"/>
      <c r="AS47" s="176"/>
      <c r="AT47" s="190"/>
      <c r="AU47" s="190"/>
      <c r="AV47" s="153"/>
      <c r="AW47" s="190"/>
      <c r="AX47" s="190"/>
      <c r="AY47" s="176"/>
      <c r="AZ47" s="191"/>
      <c r="BA47" s="191"/>
      <c r="BD47" s="192"/>
      <c r="BE47" s="176"/>
      <c r="BF47" s="191"/>
      <c r="BG47" s="191"/>
      <c r="BI47" s="191"/>
      <c r="BJ47" s="191"/>
      <c r="BK47" s="167"/>
      <c r="BM47" s="176"/>
      <c r="BN47" s="190"/>
      <c r="BO47" s="190"/>
      <c r="BP47" s="153"/>
      <c r="BQ47" s="190"/>
      <c r="BR47" s="190"/>
      <c r="BS47" s="176"/>
      <c r="BT47" s="191"/>
      <c r="BU47" s="191"/>
      <c r="BX47" s="192"/>
      <c r="BY47" s="176"/>
      <c r="BZ47" s="191"/>
      <c r="CA47" s="191"/>
      <c r="CC47" s="191"/>
      <c r="CD47" s="191"/>
      <c r="CE47" s="176"/>
      <c r="CG47" s="176"/>
      <c r="CH47" s="190"/>
      <c r="CI47" s="190"/>
      <c r="CJ47" s="153"/>
      <c r="CK47" s="190"/>
      <c r="CL47" s="190"/>
      <c r="CM47" s="176"/>
      <c r="CN47" s="191"/>
      <c r="CO47" s="191"/>
      <c r="CR47" s="192"/>
      <c r="CS47" s="176"/>
      <c r="CT47" s="191"/>
      <c r="CU47" s="191"/>
      <c r="CW47" s="191"/>
      <c r="CX47" s="191"/>
      <c r="CY47" s="167"/>
      <c r="DA47" s="176"/>
      <c r="DB47" s="190"/>
      <c r="DC47" s="190"/>
      <c r="DD47" s="153"/>
      <c r="DE47" s="190"/>
      <c r="DF47" s="190"/>
      <c r="DG47" s="176"/>
      <c r="DH47" s="191"/>
      <c r="DI47" s="191"/>
      <c r="DL47" s="192"/>
      <c r="DM47" s="176"/>
      <c r="DN47" s="191"/>
      <c r="DO47" s="191"/>
      <c r="DQ47" s="191"/>
      <c r="DR47" s="191"/>
      <c r="DS47" s="167"/>
      <c r="DU47" s="176"/>
      <c r="DV47" s="190"/>
      <c r="DW47" s="190"/>
      <c r="DX47" s="153"/>
      <c r="DY47" s="190"/>
      <c r="DZ47" s="190"/>
      <c r="EA47" s="176"/>
      <c r="EC47" s="193"/>
      <c r="EF47" s="192"/>
      <c r="EG47" s="176"/>
      <c r="EH47" s="191"/>
      <c r="EI47" s="191"/>
      <c r="EK47" s="191"/>
      <c r="EL47" s="191"/>
      <c r="EM47" s="167"/>
      <c r="EO47" s="176"/>
      <c r="EP47" s="190"/>
      <c r="EQ47" s="190"/>
      <c r="ER47" s="153"/>
      <c r="ES47" s="190"/>
      <c r="ET47" s="190"/>
      <c r="EU47" s="176"/>
      <c r="EV47" s="191"/>
      <c r="EW47" s="191"/>
      <c r="EZ47" s="192"/>
      <c r="FA47" s="176"/>
      <c r="FB47" s="191"/>
      <c r="FC47" s="191"/>
      <c r="FE47" s="191"/>
      <c r="FF47" s="191"/>
      <c r="FG47" s="167"/>
      <c r="FI47" s="176"/>
      <c r="FJ47" s="190"/>
      <c r="FK47" s="190"/>
      <c r="FL47" s="153"/>
      <c r="FM47" s="190"/>
      <c r="FN47" s="190"/>
      <c r="FO47" s="176"/>
      <c r="FP47" s="191"/>
      <c r="FQ47" s="191"/>
      <c r="FT47" s="192"/>
      <c r="FU47" s="176"/>
      <c r="FV47" s="191"/>
      <c r="FW47" s="191"/>
      <c r="FY47" s="191"/>
      <c r="FZ47" s="191"/>
      <c r="GA47" s="162"/>
      <c r="GB47" s="196"/>
      <c r="GC47" s="196"/>
      <c r="GD47" s="197"/>
      <c r="GE47" s="153"/>
      <c r="GF47" s="198"/>
      <c r="GG47" s="197"/>
      <c r="GH47" s="153"/>
      <c r="GI47" s="173"/>
      <c r="GJ47" s="153"/>
      <c r="GK47" s="153"/>
      <c r="GL47" s="153"/>
      <c r="GM47" s="153"/>
      <c r="GN47" s="174"/>
      <c r="GO47" s="153"/>
      <c r="GP47" s="153"/>
      <c r="GQ47" s="153"/>
      <c r="GR47" s="153"/>
      <c r="GS47" s="153"/>
      <c r="GT47" s="153"/>
      <c r="GU47" s="162"/>
      <c r="GV47" s="196"/>
      <c r="GW47" s="196"/>
      <c r="GX47" s="197"/>
      <c r="GY47" s="153"/>
      <c r="GZ47" s="198"/>
      <c r="HA47" s="197"/>
      <c r="HB47" s="153"/>
      <c r="HC47" s="173"/>
      <c r="HD47" s="153"/>
      <c r="HE47" s="153"/>
      <c r="HF47" s="153"/>
      <c r="HG47" s="153"/>
      <c r="HH47" s="174"/>
      <c r="HI47" s="153"/>
      <c r="HJ47" s="153"/>
      <c r="HK47" s="153"/>
      <c r="HL47" s="153"/>
      <c r="HM47" s="153"/>
      <c r="HN47" s="153"/>
      <c r="HO47" s="162"/>
      <c r="HP47" s="196"/>
      <c r="HQ47" s="196"/>
      <c r="HR47" s="197"/>
      <c r="HS47" s="153"/>
      <c r="HT47" s="198"/>
      <c r="HU47" s="197"/>
      <c r="HV47" s="153"/>
      <c r="HW47" s="173"/>
      <c r="HX47" s="153"/>
      <c r="HY47" s="153"/>
      <c r="HZ47" s="153"/>
      <c r="IA47" s="153"/>
      <c r="IB47" s="174"/>
      <c r="IC47" s="153"/>
      <c r="ID47" s="153"/>
      <c r="IE47" s="153"/>
      <c r="IF47" s="153"/>
      <c r="IG47" s="153"/>
      <c r="IH47" s="153"/>
      <c r="II47" s="162"/>
      <c r="IJ47" s="196"/>
      <c r="IK47" s="196"/>
      <c r="IL47" s="197"/>
      <c r="IM47" s="153"/>
      <c r="IN47" s="198"/>
      <c r="IO47" s="197"/>
      <c r="IP47" s="153"/>
      <c r="IQ47" s="173"/>
      <c r="IR47" s="153"/>
      <c r="IS47" s="153"/>
      <c r="IT47" s="153"/>
      <c r="IU47" s="153"/>
      <c r="IV47" s="174"/>
      <c r="IW47" s="153"/>
      <c r="IX47" s="153"/>
      <c r="IY47" s="153"/>
      <c r="IZ47" s="153"/>
      <c r="JA47" s="153"/>
      <c r="JB47" s="153"/>
    </row>
    <row r="48" spans="2:262" s="165" customFormat="1" ht="13.5" customHeight="1" x14ac:dyDescent="0.25">
      <c r="B48" s="153"/>
      <c r="C48" s="167"/>
      <c r="E48" s="176"/>
      <c r="F48" s="190"/>
      <c r="G48" s="191"/>
      <c r="H48" s="153"/>
      <c r="I48" s="190"/>
      <c r="J48" s="191"/>
      <c r="K48" s="176"/>
      <c r="L48" s="191"/>
      <c r="M48" s="191"/>
      <c r="P48" s="192"/>
      <c r="Q48" s="176"/>
      <c r="R48" s="191"/>
      <c r="S48" s="191"/>
      <c r="U48" s="191"/>
      <c r="V48" s="191"/>
      <c r="W48" s="167"/>
      <c r="Y48" s="176"/>
      <c r="Z48" s="190"/>
      <c r="AA48" s="190"/>
      <c r="AB48" s="153"/>
      <c r="AC48" s="190"/>
      <c r="AD48" s="190"/>
      <c r="AE48" s="176"/>
      <c r="AF48" s="191"/>
      <c r="AG48" s="191"/>
      <c r="AJ48" s="192"/>
      <c r="AK48" s="176"/>
      <c r="AM48" s="191"/>
      <c r="AO48" s="191"/>
      <c r="AP48" s="191"/>
      <c r="AQ48" s="167"/>
      <c r="AS48" s="176"/>
      <c r="AT48" s="190"/>
      <c r="AU48" s="190"/>
      <c r="AV48" s="153"/>
      <c r="AW48" s="190"/>
      <c r="AX48" s="190"/>
      <c r="AY48" s="176"/>
      <c r="AZ48" s="191"/>
      <c r="BA48" s="191"/>
      <c r="BD48" s="192"/>
      <c r="BE48" s="176"/>
      <c r="BF48" s="191"/>
      <c r="BG48" s="191"/>
      <c r="BI48" s="191"/>
      <c r="BJ48" s="191"/>
      <c r="BK48" s="167"/>
      <c r="BM48" s="176"/>
      <c r="BN48" s="190"/>
      <c r="BO48" s="190"/>
      <c r="BP48" s="153"/>
      <c r="BQ48" s="190"/>
      <c r="BR48" s="190"/>
      <c r="BS48" s="176"/>
      <c r="BT48" s="191"/>
      <c r="BU48" s="191"/>
      <c r="BX48" s="192"/>
      <c r="BY48" s="176"/>
      <c r="BZ48" s="191"/>
      <c r="CA48" s="191"/>
      <c r="CC48" s="191"/>
      <c r="CD48" s="191"/>
      <c r="CE48" s="176"/>
      <c r="CG48" s="176"/>
      <c r="CH48" s="190"/>
      <c r="CI48" s="190"/>
      <c r="CJ48" s="153"/>
      <c r="CK48" s="190"/>
      <c r="CL48" s="190"/>
      <c r="CM48" s="176"/>
      <c r="CN48" s="191"/>
      <c r="CO48" s="191"/>
      <c r="CR48" s="192"/>
      <c r="CS48" s="176"/>
      <c r="CT48" s="191"/>
      <c r="CU48" s="191"/>
      <c r="CW48" s="191"/>
      <c r="CX48" s="191"/>
      <c r="CY48" s="167"/>
      <c r="DA48" s="176"/>
      <c r="DB48" s="190"/>
      <c r="DC48" s="190"/>
      <c r="DD48" s="153"/>
      <c r="DE48" s="190"/>
      <c r="DF48" s="190"/>
      <c r="DG48" s="176"/>
      <c r="DH48" s="191"/>
      <c r="DI48" s="191"/>
      <c r="DL48" s="192"/>
      <c r="DM48" s="176"/>
      <c r="DN48" s="191"/>
      <c r="DO48" s="191"/>
      <c r="DQ48" s="191"/>
      <c r="DR48" s="191"/>
      <c r="DS48" s="167"/>
      <c r="DU48" s="176"/>
      <c r="DV48" s="190"/>
      <c r="DW48" s="190"/>
      <c r="DX48" s="153"/>
      <c r="DY48" s="190"/>
      <c r="DZ48" s="190"/>
      <c r="EA48" s="176"/>
      <c r="EC48" s="193"/>
      <c r="EF48" s="192"/>
      <c r="EG48" s="176"/>
      <c r="EH48" s="191"/>
      <c r="EI48" s="191"/>
      <c r="EK48" s="191"/>
      <c r="EL48" s="191"/>
      <c r="EM48" s="167"/>
      <c r="EO48" s="176"/>
      <c r="EP48" s="190"/>
      <c r="EQ48" s="190"/>
      <c r="ER48" s="153"/>
      <c r="ES48" s="190"/>
      <c r="ET48" s="190"/>
      <c r="EU48" s="176"/>
      <c r="EV48" s="191"/>
      <c r="EW48" s="191"/>
      <c r="EZ48" s="192"/>
      <c r="FA48" s="176"/>
      <c r="FB48" s="191"/>
      <c r="FC48" s="191"/>
      <c r="FE48" s="191"/>
      <c r="FF48" s="191"/>
      <c r="FG48" s="167"/>
      <c r="FI48" s="176"/>
      <c r="FJ48" s="190"/>
      <c r="FK48" s="190"/>
      <c r="FL48" s="153"/>
      <c r="FM48" s="190"/>
      <c r="FN48" s="190"/>
      <c r="FO48" s="176"/>
      <c r="FP48" s="191"/>
      <c r="FQ48" s="191"/>
      <c r="FT48" s="192"/>
      <c r="FU48" s="176"/>
      <c r="FV48" s="191"/>
      <c r="FW48" s="191"/>
      <c r="FY48" s="191"/>
      <c r="FZ48" s="191"/>
      <c r="GA48" s="162"/>
      <c r="GB48" s="196"/>
      <c r="GC48" s="196"/>
      <c r="GD48" s="197"/>
      <c r="GE48" s="153"/>
      <c r="GF48" s="198"/>
      <c r="GG48" s="197"/>
      <c r="GH48" s="153"/>
      <c r="GI48" s="173"/>
      <c r="GJ48" s="153"/>
      <c r="GK48" s="153"/>
      <c r="GL48" s="153"/>
      <c r="GM48" s="153"/>
      <c r="GN48" s="174"/>
      <c r="GO48" s="153"/>
      <c r="GP48" s="153"/>
      <c r="GQ48" s="153"/>
      <c r="GR48" s="153"/>
      <c r="GS48" s="153"/>
      <c r="GT48" s="153"/>
      <c r="GU48" s="162"/>
      <c r="GV48" s="196"/>
      <c r="GW48" s="196"/>
      <c r="GX48" s="197"/>
      <c r="GY48" s="153"/>
      <c r="GZ48" s="198"/>
      <c r="HA48" s="197"/>
      <c r="HB48" s="153"/>
      <c r="HC48" s="173"/>
      <c r="HD48" s="153"/>
      <c r="HE48" s="153"/>
      <c r="HF48" s="153"/>
      <c r="HG48" s="153"/>
      <c r="HH48" s="174"/>
      <c r="HI48" s="153"/>
      <c r="HJ48" s="153"/>
      <c r="HK48" s="153"/>
      <c r="HL48" s="153"/>
      <c r="HM48" s="153"/>
      <c r="HN48" s="153"/>
      <c r="HO48" s="162"/>
      <c r="HP48" s="196"/>
      <c r="HQ48" s="196"/>
      <c r="HR48" s="197"/>
      <c r="HS48" s="153"/>
      <c r="HT48" s="198"/>
      <c r="HU48" s="197"/>
      <c r="HV48" s="153"/>
      <c r="HW48" s="173"/>
      <c r="HX48" s="153"/>
      <c r="HY48" s="153"/>
      <c r="HZ48" s="153"/>
      <c r="IA48" s="153"/>
      <c r="IB48" s="174"/>
      <c r="IC48" s="153"/>
      <c r="ID48" s="153"/>
      <c r="IE48" s="153"/>
      <c r="IF48" s="153"/>
      <c r="IG48" s="153"/>
      <c r="IH48" s="153"/>
      <c r="II48" s="162"/>
      <c r="IJ48" s="196"/>
      <c r="IK48" s="196"/>
      <c r="IL48" s="197"/>
      <c r="IM48" s="153"/>
      <c r="IN48" s="198"/>
      <c r="IO48" s="197"/>
      <c r="IP48" s="153"/>
      <c r="IQ48" s="173"/>
      <c r="IR48" s="153"/>
      <c r="IS48" s="153"/>
      <c r="IT48" s="153"/>
      <c r="IU48" s="153"/>
      <c r="IV48" s="174"/>
      <c r="IW48" s="153"/>
      <c r="IX48" s="153"/>
      <c r="IY48" s="153"/>
      <c r="IZ48" s="153"/>
      <c r="JA48" s="153"/>
      <c r="JB48" s="153"/>
    </row>
    <row r="49" spans="2:262" s="165" customFormat="1" ht="13.5" customHeight="1" x14ac:dyDescent="0.25">
      <c r="B49" s="153"/>
      <c r="C49" s="167"/>
      <c r="E49" s="176"/>
      <c r="F49" s="190"/>
      <c r="G49" s="191"/>
      <c r="H49" s="153"/>
      <c r="I49" s="190"/>
      <c r="J49" s="191"/>
      <c r="K49" s="176"/>
      <c r="L49" s="191"/>
      <c r="M49" s="191"/>
      <c r="P49" s="192"/>
      <c r="Q49" s="176"/>
      <c r="R49" s="191"/>
      <c r="S49" s="191"/>
      <c r="U49" s="191"/>
      <c r="V49" s="191"/>
      <c r="W49" s="167"/>
      <c r="Y49" s="176"/>
      <c r="Z49" s="190"/>
      <c r="AA49" s="190"/>
      <c r="AB49" s="153"/>
      <c r="AC49" s="190"/>
      <c r="AD49" s="190"/>
      <c r="AE49" s="176"/>
      <c r="AF49" s="191"/>
      <c r="AG49" s="191"/>
      <c r="AJ49" s="192"/>
      <c r="AK49" s="176"/>
      <c r="AM49" s="191"/>
      <c r="AO49" s="191"/>
      <c r="AP49" s="191"/>
      <c r="AQ49" s="167"/>
      <c r="AS49" s="176"/>
      <c r="AT49" s="190"/>
      <c r="AU49" s="190"/>
      <c r="AV49" s="153"/>
      <c r="AW49" s="190"/>
      <c r="AX49" s="190"/>
      <c r="AY49" s="176"/>
      <c r="AZ49" s="191"/>
      <c r="BA49" s="191"/>
      <c r="BD49" s="192"/>
      <c r="BE49" s="176"/>
      <c r="BF49" s="191"/>
      <c r="BG49" s="191"/>
      <c r="BI49" s="191"/>
      <c r="BJ49" s="191"/>
      <c r="BK49" s="167"/>
      <c r="BM49" s="176"/>
      <c r="BN49" s="190"/>
      <c r="BO49" s="190"/>
      <c r="BP49" s="153"/>
      <c r="BQ49" s="190"/>
      <c r="BR49" s="190"/>
      <c r="BS49" s="176"/>
      <c r="BT49" s="191"/>
      <c r="BU49" s="191"/>
      <c r="BX49" s="192"/>
      <c r="BY49" s="176"/>
      <c r="BZ49" s="191"/>
      <c r="CA49" s="191"/>
      <c r="CC49" s="191"/>
      <c r="CD49" s="191"/>
      <c r="CE49" s="176"/>
      <c r="CG49" s="176"/>
      <c r="CH49" s="190"/>
      <c r="CI49" s="190"/>
      <c r="CJ49" s="153"/>
      <c r="CK49" s="190"/>
      <c r="CL49" s="190"/>
      <c r="CM49" s="176"/>
      <c r="CN49" s="191"/>
      <c r="CO49" s="191"/>
      <c r="CR49" s="192"/>
      <c r="CS49" s="176"/>
      <c r="CT49" s="191"/>
      <c r="CU49" s="191"/>
      <c r="CW49" s="191"/>
      <c r="CX49" s="191"/>
      <c r="CY49" s="167"/>
      <c r="DA49" s="176"/>
      <c r="DB49" s="190"/>
      <c r="DC49" s="190"/>
      <c r="DD49" s="153"/>
      <c r="DE49" s="190"/>
      <c r="DF49" s="190"/>
      <c r="DG49" s="176"/>
      <c r="DH49" s="191"/>
      <c r="DI49" s="191"/>
      <c r="DL49" s="192"/>
      <c r="DM49" s="176"/>
      <c r="DN49" s="191"/>
      <c r="DO49" s="191"/>
      <c r="DQ49" s="191"/>
      <c r="DR49" s="191"/>
      <c r="DS49" s="167"/>
      <c r="DU49" s="176"/>
      <c r="DV49" s="190"/>
      <c r="DW49" s="190"/>
      <c r="DX49" s="153"/>
      <c r="DY49" s="190"/>
      <c r="DZ49" s="190"/>
      <c r="EA49" s="176"/>
      <c r="EC49" s="193"/>
      <c r="EF49" s="192"/>
      <c r="EG49" s="176"/>
      <c r="EH49" s="191"/>
      <c r="EI49" s="191"/>
      <c r="EK49" s="191"/>
      <c r="EL49" s="191"/>
      <c r="EM49" s="167"/>
      <c r="EO49" s="176"/>
      <c r="EP49" s="190"/>
      <c r="EQ49" s="190"/>
      <c r="ER49" s="153"/>
      <c r="ES49" s="190"/>
      <c r="ET49" s="190"/>
      <c r="EU49" s="176"/>
      <c r="EV49" s="191"/>
      <c r="EW49" s="191"/>
      <c r="EZ49" s="192"/>
      <c r="FA49" s="176"/>
      <c r="FB49" s="191"/>
      <c r="FC49" s="191"/>
      <c r="FE49" s="191"/>
      <c r="FF49" s="191"/>
      <c r="FG49" s="167"/>
      <c r="FI49" s="176"/>
      <c r="FJ49" s="190"/>
      <c r="FK49" s="190"/>
      <c r="FL49" s="153"/>
      <c r="FM49" s="190"/>
      <c r="FN49" s="190"/>
      <c r="FO49" s="176"/>
      <c r="FP49" s="191"/>
      <c r="FQ49" s="191"/>
      <c r="FT49" s="192"/>
      <c r="FU49" s="176"/>
      <c r="FV49" s="191"/>
      <c r="FW49" s="191"/>
      <c r="FY49" s="191"/>
      <c r="FZ49" s="191"/>
      <c r="GA49" s="162"/>
      <c r="GB49" s="196"/>
      <c r="GC49" s="196"/>
      <c r="GD49" s="197"/>
      <c r="GE49" s="153"/>
      <c r="GF49" s="198"/>
      <c r="GG49" s="197"/>
      <c r="GH49" s="153"/>
      <c r="GI49" s="173"/>
      <c r="GJ49" s="153"/>
      <c r="GK49" s="153"/>
      <c r="GL49" s="153"/>
      <c r="GM49" s="153"/>
      <c r="GN49" s="174"/>
      <c r="GO49" s="153"/>
      <c r="GP49" s="153"/>
      <c r="GQ49" s="153"/>
      <c r="GR49" s="153"/>
      <c r="GS49" s="153"/>
      <c r="GT49" s="153"/>
      <c r="GU49" s="162"/>
      <c r="GV49" s="196"/>
      <c r="GW49" s="196"/>
      <c r="GX49" s="197"/>
      <c r="GY49" s="153"/>
      <c r="GZ49" s="198"/>
      <c r="HA49" s="197"/>
      <c r="HB49" s="153"/>
      <c r="HC49" s="173"/>
      <c r="HD49" s="153"/>
      <c r="HE49" s="153"/>
      <c r="HF49" s="153"/>
      <c r="HG49" s="153"/>
      <c r="HH49" s="174"/>
      <c r="HI49" s="153"/>
      <c r="HJ49" s="153"/>
      <c r="HK49" s="153"/>
      <c r="HL49" s="153"/>
      <c r="HM49" s="153"/>
      <c r="HN49" s="153"/>
      <c r="HO49" s="162"/>
      <c r="HP49" s="196"/>
      <c r="HQ49" s="196"/>
      <c r="HR49" s="197"/>
      <c r="HS49" s="153"/>
      <c r="HT49" s="198"/>
      <c r="HU49" s="197"/>
      <c r="HV49" s="153"/>
      <c r="HW49" s="173"/>
      <c r="HX49" s="153"/>
      <c r="HY49" s="153"/>
      <c r="HZ49" s="153"/>
      <c r="IA49" s="153"/>
      <c r="IB49" s="174"/>
      <c r="IC49" s="153"/>
      <c r="ID49" s="153"/>
      <c r="IE49" s="153"/>
      <c r="IF49" s="153"/>
      <c r="IG49" s="153"/>
      <c r="IH49" s="153"/>
      <c r="II49" s="162"/>
      <c r="IJ49" s="196"/>
      <c r="IK49" s="196"/>
      <c r="IL49" s="197"/>
      <c r="IM49" s="153"/>
      <c r="IN49" s="198"/>
      <c r="IO49" s="197"/>
      <c r="IP49" s="153"/>
      <c r="IQ49" s="173"/>
      <c r="IR49" s="153"/>
      <c r="IS49" s="153"/>
      <c r="IT49" s="153"/>
      <c r="IU49" s="153"/>
      <c r="IV49" s="174"/>
      <c r="IW49" s="153"/>
      <c r="IX49" s="153"/>
      <c r="IY49" s="153"/>
      <c r="IZ49" s="153"/>
      <c r="JA49" s="153"/>
      <c r="JB49" s="153"/>
    </row>
    <row r="50" spans="2:262" s="165" customFormat="1" ht="13.5" customHeight="1" x14ac:dyDescent="0.25">
      <c r="B50" s="153"/>
      <c r="C50" s="167"/>
      <c r="E50" s="176"/>
      <c r="F50" s="190"/>
      <c r="G50" s="191"/>
      <c r="H50" s="153"/>
      <c r="I50" s="190"/>
      <c r="J50" s="191"/>
      <c r="K50" s="176"/>
      <c r="L50" s="191"/>
      <c r="M50" s="191"/>
      <c r="P50" s="192"/>
      <c r="Q50" s="176"/>
      <c r="R50" s="191"/>
      <c r="S50" s="191"/>
      <c r="U50" s="191"/>
      <c r="V50" s="191"/>
      <c r="W50" s="167"/>
      <c r="Y50" s="176"/>
      <c r="Z50" s="190"/>
      <c r="AA50" s="190"/>
      <c r="AB50" s="153"/>
      <c r="AC50" s="190"/>
      <c r="AD50" s="190"/>
      <c r="AE50" s="176"/>
      <c r="AF50" s="191"/>
      <c r="AG50" s="191"/>
      <c r="AJ50" s="192"/>
      <c r="AK50" s="176"/>
      <c r="AM50" s="191"/>
      <c r="AO50" s="191"/>
      <c r="AP50" s="191"/>
      <c r="AQ50" s="167"/>
      <c r="AS50" s="176"/>
      <c r="AT50" s="190"/>
      <c r="AU50" s="190"/>
      <c r="AV50" s="153"/>
      <c r="AW50" s="190"/>
      <c r="AX50" s="190"/>
      <c r="AY50" s="176"/>
      <c r="AZ50" s="191"/>
      <c r="BA50" s="191"/>
      <c r="BD50" s="192"/>
      <c r="BE50" s="176"/>
      <c r="BF50" s="191"/>
      <c r="BG50" s="191"/>
      <c r="BI50" s="191"/>
      <c r="BJ50" s="191"/>
      <c r="BK50" s="167"/>
      <c r="BM50" s="176"/>
      <c r="BN50" s="190"/>
      <c r="BO50" s="190"/>
      <c r="BP50" s="153"/>
      <c r="BQ50" s="190"/>
      <c r="BR50" s="190"/>
      <c r="BS50" s="176"/>
      <c r="BT50" s="191"/>
      <c r="BU50" s="191"/>
      <c r="BX50" s="192"/>
      <c r="BY50" s="176"/>
      <c r="BZ50" s="191"/>
      <c r="CA50" s="191"/>
      <c r="CC50" s="191"/>
      <c r="CD50" s="191"/>
      <c r="CE50" s="176"/>
      <c r="CG50" s="176"/>
      <c r="CH50" s="190"/>
      <c r="CI50" s="190"/>
      <c r="CJ50" s="153"/>
      <c r="CK50" s="190"/>
      <c r="CL50" s="190"/>
      <c r="CM50" s="176"/>
      <c r="CN50" s="191"/>
      <c r="CO50" s="191"/>
      <c r="CR50" s="192"/>
      <c r="CS50" s="176"/>
      <c r="CT50" s="191"/>
      <c r="CU50" s="191"/>
      <c r="CW50" s="191"/>
      <c r="CX50" s="191"/>
      <c r="CY50" s="167"/>
      <c r="DA50" s="176"/>
      <c r="DB50" s="190"/>
      <c r="DC50" s="190"/>
      <c r="DD50" s="153"/>
      <c r="DE50" s="190"/>
      <c r="DF50" s="190"/>
      <c r="DG50" s="176"/>
      <c r="DH50" s="191"/>
      <c r="DI50" s="191"/>
      <c r="DL50" s="192"/>
      <c r="DM50" s="176"/>
      <c r="DN50" s="191"/>
      <c r="DO50" s="191"/>
      <c r="DQ50" s="191"/>
      <c r="DR50" s="191"/>
      <c r="DS50" s="167"/>
      <c r="DU50" s="176"/>
      <c r="DV50" s="190"/>
      <c r="DW50" s="190"/>
      <c r="DX50" s="153"/>
      <c r="DY50" s="190"/>
      <c r="DZ50" s="190"/>
      <c r="EA50" s="176"/>
      <c r="EC50" s="193"/>
      <c r="EF50" s="192"/>
      <c r="EG50" s="176"/>
      <c r="EH50" s="191"/>
      <c r="EI50" s="191"/>
      <c r="EK50" s="191"/>
      <c r="EL50" s="191"/>
      <c r="EM50" s="167"/>
      <c r="EO50" s="176"/>
      <c r="EP50" s="190"/>
      <c r="EQ50" s="190"/>
      <c r="ER50" s="153"/>
      <c r="ES50" s="190"/>
      <c r="ET50" s="190"/>
      <c r="EU50" s="176"/>
      <c r="EV50" s="191"/>
      <c r="EW50" s="191"/>
      <c r="EZ50" s="192"/>
      <c r="FA50" s="176"/>
      <c r="FB50" s="191"/>
      <c r="FC50" s="191"/>
      <c r="FE50" s="191"/>
      <c r="FF50" s="191"/>
      <c r="FG50" s="167"/>
      <c r="FI50" s="176"/>
      <c r="FJ50" s="190"/>
      <c r="FK50" s="190"/>
      <c r="FL50" s="153"/>
      <c r="FM50" s="190"/>
      <c r="FN50" s="190"/>
      <c r="FO50" s="176"/>
      <c r="FP50" s="191"/>
      <c r="FQ50" s="191"/>
      <c r="FT50" s="192"/>
      <c r="FU50" s="176"/>
      <c r="FV50" s="191"/>
      <c r="FW50" s="191"/>
      <c r="FY50" s="191"/>
      <c r="FZ50" s="191"/>
      <c r="GA50" s="162"/>
      <c r="GB50" s="196"/>
      <c r="GC50" s="196"/>
      <c r="GD50" s="197"/>
      <c r="GE50" s="153"/>
      <c r="GF50" s="198"/>
      <c r="GG50" s="197"/>
      <c r="GH50" s="153"/>
      <c r="GI50" s="173"/>
      <c r="GJ50" s="153"/>
      <c r="GK50" s="153"/>
      <c r="GL50" s="153"/>
      <c r="GM50" s="153"/>
      <c r="GN50" s="174"/>
      <c r="GO50" s="153"/>
      <c r="GP50" s="153"/>
      <c r="GQ50" s="153"/>
      <c r="GR50" s="153"/>
      <c r="GS50" s="153"/>
      <c r="GT50" s="153"/>
      <c r="GU50" s="162"/>
      <c r="GV50" s="196"/>
      <c r="GW50" s="196"/>
      <c r="GX50" s="197"/>
      <c r="GY50" s="153"/>
      <c r="GZ50" s="198"/>
      <c r="HA50" s="197"/>
      <c r="HB50" s="153"/>
      <c r="HC50" s="173"/>
      <c r="HD50" s="153"/>
      <c r="HE50" s="153"/>
      <c r="HF50" s="153"/>
      <c r="HG50" s="153"/>
      <c r="HH50" s="174"/>
      <c r="HI50" s="153"/>
      <c r="HJ50" s="153"/>
      <c r="HK50" s="153"/>
      <c r="HL50" s="153"/>
      <c r="HM50" s="153"/>
      <c r="HN50" s="153"/>
      <c r="HO50" s="162"/>
      <c r="HP50" s="196"/>
      <c r="HQ50" s="196"/>
      <c r="HR50" s="197"/>
      <c r="HS50" s="153"/>
      <c r="HT50" s="198"/>
      <c r="HU50" s="197"/>
      <c r="HV50" s="153"/>
      <c r="HW50" s="173"/>
      <c r="HX50" s="153"/>
      <c r="HY50" s="153"/>
      <c r="HZ50" s="153"/>
      <c r="IA50" s="153"/>
      <c r="IB50" s="174"/>
      <c r="IC50" s="153"/>
      <c r="ID50" s="153"/>
      <c r="IE50" s="153"/>
      <c r="IF50" s="153"/>
      <c r="IG50" s="153"/>
      <c r="IH50" s="153"/>
      <c r="II50" s="162"/>
      <c r="IJ50" s="196"/>
      <c r="IK50" s="196"/>
      <c r="IL50" s="197"/>
      <c r="IM50" s="153"/>
      <c r="IN50" s="198"/>
      <c r="IO50" s="197"/>
      <c r="IP50" s="153"/>
      <c r="IQ50" s="173"/>
      <c r="IR50" s="153"/>
      <c r="IS50" s="153"/>
      <c r="IT50" s="153"/>
      <c r="IU50" s="153"/>
      <c r="IV50" s="174"/>
      <c r="IW50" s="153"/>
      <c r="IX50" s="153"/>
      <c r="IY50" s="153"/>
      <c r="IZ50" s="153"/>
      <c r="JA50" s="153"/>
      <c r="JB50" s="153"/>
    </row>
    <row r="51" spans="2:262" s="165" customFormat="1" ht="13.5" customHeight="1" x14ac:dyDescent="0.25">
      <c r="B51" s="153"/>
      <c r="C51" s="167"/>
      <c r="E51" s="176"/>
      <c r="F51" s="190"/>
      <c r="G51" s="191"/>
      <c r="H51" s="153"/>
      <c r="I51" s="190"/>
      <c r="J51" s="191"/>
      <c r="K51" s="176"/>
      <c r="L51" s="191"/>
      <c r="M51" s="191"/>
      <c r="P51" s="192"/>
      <c r="Q51" s="176"/>
      <c r="R51" s="191"/>
      <c r="S51" s="191"/>
      <c r="U51" s="191"/>
      <c r="V51" s="191"/>
      <c r="W51" s="167"/>
      <c r="Y51" s="176"/>
      <c r="Z51" s="190"/>
      <c r="AA51" s="190"/>
      <c r="AB51" s="153"/>
      <c r="AC51" s="190"/>
      <c r="AD51" s="190"/>
      <c r="AE51" s="176"/>
      <c r="AF51" s="191"/>
      <c r="AG51" s="191"/>
      <c r="AJ51" s="192"/>
      <c r="AK51" s="176"/>
      <c r="AM51" s="191"/>
      <c r="AO51" s="191"/>
      <c r="AP51" s="191"/>
      <c r="AQ51" s="167"/>
      <c r="AS51" s="176"/>
      <c r="AT51" s="190"/>
      <c r="AU51" s="190"/>
      <c r="AV51" s="153"/>
      <c r="AW51" s="190"/>
      <c r="AX51" s="190"/>
      <c r="AY51" s="176"/>
      <c r="AZ51" s="191"/>
      <c r="BA51" s="191"/>
      <c r="BD51" s="192"/>
      <c r="BE51" s="176"/>
      <c r="BF51" s="191"/>
      <c r="BG51" s="191"/>
      <c r="BI51" s="191"/>
      <c r="BJ51" s="191"/>
      <c r="BK51" s="167"/>
      <c r="BM51" s="176"/>
      <c r="BN51" s="190"/>
      <c r="BO51" s="190"/>
      <c r="BP51" s="153"/>
      <c r="BQ51" s="190"/>
      <c r="BR51" s="190"/>
      <c r="BS51" s="176"/>
      <c r="BT51" s="191"/>
      <c r="BU51" s="191"/>
      <c r="BX51" s="192"/>
      <c r="BY51" s="176"/>
      <c r="BZ51" s="191"/>
      <c r="CA51" s="191"/>
      <c r="CC51" s="191"/>
      <c r="CD51" s="191"/>
      <c r="CE51" s="176"/>
      <c r="CG51" s="176"/>
      <c r="CH51" s="190"/>
      <c r="CI51" s="190"/>
      <c r="CJ51" s="153"/>
      <c r="CK51" s="190"/>
      <c r="CL51" s="190"/>
      <c r="CM51" s="176"/>
      <c r="CN51" s="191"/>
      <c r="CO51" s="191"/>
      <c r="CR51" s="192"/>
      <c r="CS51" s="176"/>
      <c r="CT51" s="191"/>
      <c r="CU51" s="191"/>
      <c r="CW51" s="191"/>
      <c r="CX51" s="191"/>
      <c r="CY51" s="167"/>
      <c r="DA51" s="176"/>
      <c r="DB51" s="190"/>
      <c r="DC51" s="190"/>
      <c r="DD51" s="153"/>
      <c r="DE51" s="190"/>
      <c r="DF51" s="190"/>
      <c r="DG51" s="176"/>
      <c r="DH51" s="191"/>
      <c r="DI51" s="191"/>
      <c r="DL51" s="192"/>
      <c r="DM51" s="176"/>
      <c r="DN51" s="191"/>
      <c r="DO51" s="191"/>
      <c r="DQ51" s="191"/>
      <c r="DR51" s="191"/>
      <c r="DS51" s="167"/>
      <c r="DU51" s="176"/>
      <c r="DV51" s="190"/>
      <c r="DW51" s="190"/>
      <c r="DX51" s="153"/>
      <c r="DY51" s="190"/>
      <c r="DZ51" s="190"/>
      <c r="EA51" s="176"/>
      <c r="EC51" s="193"/>
      <c r="EF51" s="192"/>
      <c r="EG51" s="176"/>
      <c r="EH51" s="191"/>
      <c r="EI51" s="191"/>
      <c r="EK51" s="191"/>
      <c r="EL51" s="191"/>
      <c r="EM51" s="167"/>
      <c r="EO51" s="176"/>
      <c r="EP51" s="190"/>
      <c r="EQ51" s="190"/>
      <c r="ER51" s="153"/>
      <c r="ES51" s="190"/>
      <c r="ET51" s="190"/>
      <c r="EU51" s="176"/>
      <c r="EV51" s="191"/>
      <c r="EW51" s="191"/>
      <c r="EZ51" s="192"/>
      <c r="FA51" s="176"/>
      <c r="FB51" s="191"/>
      <c r="FC51" s="191"/>
      <c r="FE51" s="191"/>
      <c r="FF51" s="191"/>
      <c r="FG51" s="167"/>
      <c r="FI51" s="176"/>
      <c r="FJ51" s="190"/>
      <c r="FK51" s="190"/>
      <c r="FL51" s="153"/>
      <c r="FM51" s="190"/>
      <c r="FN51" s="190"/>
      <c r="FO51" s="176"/>
      <c r="FP51" s="191"/>
      <c r="FQ51" s="191"/>
      <c r="FT51" s="192"/>
      <c r="FU51" s="176"/>
      <c r="FV51" s="191"/>
      <c r="FW51" s="191"/>
      <c r="FY51" s="191"/>
      <c r="FZ51" s="191"/>
      <c r="GA51" s="162"/>
      <c r="GB51" s="196"/>
      <c r="GC51" s="196"/>
      <c r="GD51" s="197"/>
      <c r="GE51" s="153"/>
      <c r="GF51" s="198"/>
      <c r="GG51" s="197"/>
      <c r="GH51" s="153"/>
      <c r="GI51" s="173"/>
      <c r="GJ51" s="153"/>
      <c r="GK51" s="153"/>
      <c r="GL51" s="153"/>
      <c r="GM51" s="153"/>
      <c r="GN51" s="174"/>
      <c r="GO51" s="153"/>
      <c r="GP51" s="153"/>
      <c r="GQ51" s="153"/>
      <c r="GR51" s="153"/>
      <c r="GS51" s="153"/>
      <c r="GT51" s="153"/>
      <c r="GU51" s="162"/>
      <c r="GV51" s="196"/>
      <c r="GW51" s="196"/>
      <c r="GX51" s="197"/>
      <c r="GY51" s="153"/>
      <c r="GZ51" s="198"/>
      <c r="HA51" s="197"/>
      <c r="HB51" s="153"/>
      <c r="HC51" s="173"/>
      <c r="HD51" s="153"/>
      <c r="HE51" s="153"/>
      <c r="HF51" s="153"/>
      <c r="HG51" s="153"/>
      <c r="HH51" s="174"/>
      <c r="HI51" s="153"/>
      <c r="HJ51" s="153"/>
      <c r="HK51" s="153"/>
      <c r="HL51" s="153"/>
      <c r="HM51" s="153"/>
      <c r="HN51" s="153"/>
      <c r="HO51" s="162"/>
      <c r="HP51" s="196"/>
      <c r="HQ51" s="196"/>
      <c r="HR51" s="197"/>
      <c r="HS51" s="153"/>
      <c r="HT51" s="198"/>
      <c r="HU51" s="197"/>
      <c r="HV51" s="153"/>
      <c r="HW51" s="173"/>
      <c r="HX51" s="153"/>
      <c r="HY51" s="153"/>
      <c r="HZ51" s="153"/>
      <c r="IA51" s="153"/>
      <c r="IB51" s="174"/>
      <c r="IC51" s="153"/>
      <c r="ID51" s="153"/>
      <c r="IE51" s="153"/>
      <c r="IF51" s="153"/>
      <c r="IG51" s="153"/>
      <c r="IH51" s="153"/>
      <c r="II51" s="162"/>
      <c r="IJ51" s="196"/>
      <c r="IK51" s="196"/>
      <c r="IL51" s="197"/>
      <c r="IM51" s="153"/>
      <c r="IN51" s="198"/>
      <c r="IO51" s="197"/>
      <c r="IP51" s="153"/>
      <c r="IQ51" s="173"/>
      <c r="IR51" s="153"/>
      <c r="IS51" s="153"/>
      <c r="IT51" s="153"/>
      <c r="IU51" s="153"/>
      <c r="IV51" s="174"/>
      <c r="IW51" s="153"/>
      <c r="IX51" s="153"/>
      <c r="IY51" s="153"/>
      <c r="IZ51" s="153"/>
      <c r="JA51" s="153"/>
      <c r="JB51" s="153"/>
    </row>
    <row r="52" spans="2:262" s="165" customFormat="1" ht="13.5" customHeight="1" x14ac:dyDescent="0.25">
      <c r="B52" s="153"/>
      <c r="C52" s="167"/>
      <c r="E52" s="176"/>
      <c r="F52" s="190"/>
      <c r="G52" s="191"/>
      <c r="H52" s="153"/>
      <c r="I52" s="190"/>
      <c r="J52" s="191"/>
      <c r="K52" s="176"/>
      <c r="L52" s="191"/>
      <c r="M52" s="191"/>
      <c r="P52" s="192"/>
      <c r="Q52" s="176"/>
      <c r="R52" s="191"/>
      <c r="S52" s="191"/>
      <c r="U52" s="191"/>
      <c r="V52" s="191"/>
      <c r="W52" s="167"/>
      <c r="Y52" s="176"/>
      <c r="Z52" s="190"/>
      <c r="AA52" s="190"/>
      <c r="AB52" s="153"/>
      <c r="AC52" s="190"/>
      <c r="AD52" s="190"/>
      <c r="AE52" s="176"/>
      <c r="AF52" s="191"/>
      <c r="AG52" s="191"/>
      <c r="AJ52" s="192"/>
      <c r="AK52" s="176"/>
      <c r="AM52" s="191"/>
      <c r="AO52" s="191"/>
      <c r="AP52" s="191"/>
      <c r="AQ52" s="167"/>
      <c r="AS52" s="176"/>
      <c r="AT52" s="190"/>
      <c r="AU52" s="190"/>
      <c r="AV52" s="153"/>
      <c r="AW52" s="190"/>
      <c r="AX52" s="190"/>
      <c r="AY52" s="176"/>
      <c r="AZ52" s="191"/>
      <c r="BA52" s="191"/>
      <c r="BD52" s="192"/>
      <c r="BE52" s="176"/>
      <c r="BF52" s="191"/>
      <c r="BG52" s="191"/>
      <c r="BI52" s="191"/>
      <c r="BJ52" s="191"/>
      <c r="BK52" s="167"/>
      <c r="BM52" s="176"/>
      <c r="BN52" s="190"/>
      <c r="BO52" s="190"/>
      <c r="BP52" s="153"/>
      <c r="BQ52" s="190"/>
      <c r="BR52" s="190"/>
      <c r="BS52" s="176"/>
      <c r="BT52" s="191"/>
      <c r="BU52" s="191"/>
      <c r="BX52" s="192"/>
      <c r="BY52" s="176"/>
      <c r="BZ52" s="191"/>
      <c r="CA52" s="191"/>
      <c r="CC52" s="191"/>
      <c r="CD52" s="191"/>
      <c r="CE52" s="176"/>
      <c r="CG52" s="176"/>
      <c r="CH52" s="190"/>
      <c r="CI52" s="190"/>
      <c r="CJ52" s="153"/>
      <c r="CK52" s="190"/>
      <c r="CL52" s="190"/>
      <c r="CM52" s="176"/>
      <c r="CN52" s="191"/>
      <c r="CO52" s="191"/>
      <c r="CR52" s="192"/>
      <c r="CS52" s="176"/>
      <c r="CT52" s="191"/>
      <c r="CU52" s="191"/>
      <c r="CW52" s="191"/>
      <c r="CX52" s="191"/>
      <c r="CY52" s="167"/>
      <c r="DA52" s="176"/>
      <c r="DB52" s="190"/>
      <c r="DC52" s="190"/>
      <c r="DD52" s="153"/>
      <c r="DE52" s="190"/>
      <c r="DF52" s="190"/>
      <c r="DG52" s="176"/>
      <c r="DH52" s="191"/>
      <c r="DI52" s="191"/>
      <c r="DL52" s="192"/>
      <c r="DM52" s="176"/>
      <c r="DN52" s="191"/>
      <c r="DO52" s="191"/>
      <c r="DQ52" s="191"/>
      <c r="DR52" s="191"/>
      <c r="DS52" s="167"/>
      <c r="DU52" s="176"/>
      <c r="DV52" s="190"/>
      <c r="DW52" s="190"/>
      <c r="DX52" s="153"/>
      <c r="DY52" s="190"/>
      <c r="DZ52" s="190"/>
      <c r="EA52" s="176"/>
      <c r="EC52" s="193"/>
      <c r="EF52" s="192"/>
      <c r="EG52" s="176"/>
      <c r="EH52" s="191"/>
      <c r="EI52" s="191"/>
      <c r="EK52" s="191"/>
      <c r="EL52" s="191"/>
      <c r="EM52" s="167"/>
      <c r="EO52" s="176"/>
      <c r="EP52" s="190"/>
      <c r="EQ52" s="190"/>
      <c r="ER52" s="153"/>
      <c r="ES52" s="190"/>
      <c r="ET52" s="190"/>
      <c r="EU52" s="176"/>
      <c r="EV52" s="191"/>
      <c r="EW52" s="191"/>
      <c r="EZ52" s="192"/>
      <c r="FA52" s="176"/>
      <c r="FB52" s="191"/>
      <c r="FC52" s="191"/>
      <c r="FE52" s="191"/>
      <c r="FF52" s="191"/>
      <c r="FG52" s="167"/>
      <c r="FI52" s="176"/>
      <c r="FJ52" s="190"/>
      <c r="FK52" s="190"/>
      <c r="FL52" s="153"/>
      <c r="FM52" s="190"/>
      <c r="FN52" s="190"/>
      <c r="FO52" s="176"/>
      <c r="FP52" s="191"/>
      <c r="FQ52" s="191"/>
      <c r="FT52" s="192"/>
      <c r="FU52" s="176"/>
      <c r="FV52" s="191"/>
      <c r="FW52" s="191"/>
      <c r="FY52" s="191"/>
      <c r="FZ52" s="191"/>
      <c r="GA52" s="162"/>
      <c r="GB52" s="196"/>
      <c r="GC52" s="196"/>
      <c r="GD52" s="197"/>
      <c r="GE52" s="153"/>
      <c r="GF52" s="198"/>
      <c r="GG52" s="197"/>
      <c r="GH52" s="153"/>
      <c r="GI52" s="173"/>
      <c r="GJ52" s="153"/>
      <c r="GK52" s="153"/>
      <c r="GL52" s="153"/>
      <c r="GM52" s="153"/>
      <c r="GN52" s="174"/>
      <c r="GO52" s="153"/>
      <c r="GP52" s="153"/>
      <c r="GQ52" s="153"/>
      <c r="GR52" s="153"/>
      <c r="GS52" s="153"/>
      <c r="GT52" s="153"/>
      <c r="GU52" s="162"/>
      <c r="GV52" s="196"/>
      <c r="GW52" s="196"/>
      <c r="GX52" s="197"/>
      <c r="GY52" s="153"/>
      <c r="GZ52" s="198"/>
      <c r="HA52" s="197"/>
      <c r="HB52" s="153"/>
      <c r="HC52" s="173"/>
      <c r="HD52" s="153"/>
      <c r="HE52" s="153"/>
      <c r="HF52" s="153"/>
      <c r="HG52" s="153"/>
      <c r="HH52" s="174"/>
      <c r="HI52" s="153"/>
      <c r="HJ52" s="153"/>
      <c r="HK52" s="153"/>
      <c r="HL52" s="153"/>
      <c r="HM52" s="153"/>
      <c r="HN52" s="153"/>
      <c r="HO52" s="162"/>
      <c r="HP52" s="196"/>
      <c r="HQ52" s="196"/>
      <c r="HR52" s="197"/>
      <c r="HS52" s="153"/>
      <c r="HT52" s="198"/>
      <c r="HU52" s="197"/>
      <c r="HV52" s="153"/>
      <c r="HW52" s="173"/>
      <c r="HX52" s="153"/>
      <c r="HY52" s="153"/>
      <c r="HZ52" s="153"/>
      <c r="IA52" s="153"/>
      <c r="IB52" s="174"/>
      <c r="IC52" s="153"/>
      <c r="ID52" s="153"/>
      <c r="IE52" s="153"/>
      <c r="IF52" s="153"/>
      <c r="IG52" s="153"/>
      <c r="IH52" s="153"/>
      <c r="II52" s="162"/>
      <c r="IJ52" s="196"/>
      <c r="IK52" s="196"/>
      <c r="IL52" s="197"/>
      <c r="IM52" s="153"/>
      <c r="IN52" s="198"/>
      <c r="IO52" s="197"/>
      <c r="IP52" s="153"/>
      <c r="IQ52" s="173"/>
      <c r="IR52" s="153"/>
      <c r="IS52" s="153"/>
      <c r="IT52" s="153"/>
      <c r="IU52" s="153"/>
      <c r="IV52" s="174"/>
      <c r="IW52" s="153"/>
      <c r="IX52" s="153"/>
      <c r="IY52" s="153"/>
      <c r="IZ52" s="153"/>
      <c r="JA52" s="153"/>
      <c r="JB52" s="153"/>
    </row>
    <row r="53" spans="2:262" s="165" customFormat="1" ht="13.5" customHeight="1" x14ac:dyDescent="0.25">
      <c r="B53" s="153"/>
      <c r="C53" s="167"/>
      <c r="E53" s="176"/>
      <c r="F53" s="190"/>
      <c r="G53" s="191"/>
      <c r="H53" s="153"/>
      <c r="I53" s="190"/>
      <c r="J53" s="191"/>
      <c r="K53" s="176"/>
      <c r="L53" s="191"/>
      <c r="M53" s="191"/>
      <c r="P53" s="192"/>
      <c r="Q53" s="176"/>
      <c r="R53" s="191"/>
      <c r="S53" s="191"/>
      <c r="U53" s="191"/>
      <c r="V53" s="191"/>
      <c r="W53" s="167"/>
      <c r="Y53" s="176"/>
      <c r="Z53" s="190"/>
      <c r="AA53" s="190"/>
      <c r="AB53" s="153"/>
      <c r="AC53" s="190"/>
      <c r="AD53" s="190"/>
      <c r="AE53" s="176"/>
      <c r="AF53" s="191"/>
      <c r="AG53" s="191"/>
      <c r="AJ53" s="192"/>
      <c r="AK53" s="176"/>
      <c r="AM53" s="191"/>
      <c r="AO53" s="191"/>
      <c r="AP53" s="191"/>
      <c r="AQ53" s="167"/>
      <c r="AS53" s="176"/>
      <c r="AT53" s="190"/>
      <c r="AU53" s="190"/>
      <c r="AV53" s="153"/>
      <c r="AW53" s="190"/>
      <c r="AX53" s="190"/>
      <c r="AY53" s="176"/>
      <c r="AZ53" s="191"/>
      <c r="BA53" s="191"/>
      <c r="BD53" s="192"/>
      <c r="BE53" s="176"/>
      <c r="BF53" s="191"/>
      <c r="BG53" s="191"/>
      <c r="BI53" s="191"/>
      <c r="BJ53" s="191"/>
      <c r="BK53" s="167"/>
      <c r="BM53" s="176"/>
      <c r="BN53" s="190"/>
      <c r="BO53" s="190"/>
      <c r="BP53" s="153"/>
      <c r="BQ53" s="190"/>
      <c r="BR53" s="190"/>
      <c r="BS53" s="176"/>
      <c r="BT53" s="191"/>
      <c r="BU53" s="191"/>
      <c r="BX53" s="192"/>
      <c r="BY53" s="176"/>
      <c r="BZ53" s="191"/>
      <c r="CA53" s="191"/>
      <c r="CC53" s="191"/>
      <c r="CD53" s="191"/>
      <c r="CE53" s="176"/>
      <c r="CG53" s="176"/>
      <c r="CH53" s="190"/>
      <c r="CI53" s="190"/>
      <c r="CJ53" s="153"/>
      <c r="CK53" s="190"/>
      <c r="CL53" s="190"/>
      <c r="CM53" s="176"/>
      <c r="CN53" s="191"/>
      <c r="CO53" s="191"/>
      <c r="CR53" s="192"/>
      <c r="CS53" s="176"/>
      <c r="CT53" s="191"/>
      <c r="CU53" s="191"/>
      <c r="CW53" s="191"/>
      <c r="CX53" s="191"/>
      <c r="CY53" s="167"/>
      <c r="DA53" s="176"/>
      <c r="DB53" s="190"/>
      <c r="DC53" s="190"/>
      <c r="DD53" s="153"/>
      <c r="DE53" s="190"/>
      <c r="DF53" s="190"/>
      <c r="DG53" s="176"/>
      <c r="DH53" s="191"/>
      <c r="DI53" s="191"/>
      <c r="DL53" s="192"/>
      <c r="DM53" s="176"/>
      <c r="DN53" s="191"/>
      <c r="DO53" s="191"/>
      <c r="DQ53" s="191"/>
      <c r="DR53" s="191"/>
      <c r="DS53" s="167"/>
      <c r="DU53" s="176"/>
      <c r="DV53" s="190"/>
      <c r="DW53" s="190"/>
      <c r="DX53" s="153"/>
      <c r="DY53" s="190"/>
      <c r="DZ53" s="190"/>
      <c r="EA53" s="176"/>
      <c r="EC53" s="193"/>
      <c r="EF53" s="192"/>
      <c r="EG53" s="176"/>
      <c r="EH53" s="191"/>
      <c r="EI53" s="191"/>
      <c r="EK53" s="191"/>
      <c r="EL53" s="191"/>
      <c r="EM53" s="167"/>
      <c r="EO53" s="176"/>
      <c r="EP53" s="190"/>
      <c r="EQ53" s="190"/>
      <c r="ER53" s="153"/>
      <c r="ES53" s="190"/>
      <c r="ET53" s="190"/>
      <c r="EU53" s="176"/>
      <c r="EV53" s="191"/>
      <c r="EW53" s="191"/>
      <c r="EZ53" s="192"/>
      <c r="FA53" s="176"/>
      <c r="FB53" s="191"/>
      <c r="FC53" s="191"/>
      <c r="FE53" s="191"/>
      <c r="FF53" s="191"/>
      <c r="FG53" s="167"/>
      <c r="FI53" s="176"/>
      <c r="FJ53" s="190"/>
      <c r="FK53" s="190"/>
      <c r="FL53" s="153"/>
      <c r="FM53" s="190"/>
      <c r="FN53" s="190"/>
      <c r="FO53" s="176"/>
      <c r="FP53" s="191"/>
      <c r="FQ53" s="191"/>
      <c r="FT53" s="192"/>
      <c r="FU53" s="176"/>
      <c r="FV53" s="191"/>
      <c r="FW53" s="191"/>
      <c r="FY53" s="191"/>
      <c r="FZ53" s="191"/>
      <c r="GA53" s="162"/>
      <c r="GB53" s="196"/>
      <c r="GC53" s="196"/>
      <c r="GD53" s="199"/>
      <c r="GE53" s="153"/>
      <c r="GF53" s="196"/>
      <c r="GG53" s="197"/>
      <c r="GH53" s="153"/>
      <c r="GI53" s="173"/>
      <c r="GJ53" s="153"/>
      <c r="GK53" s="153"/>
      <c r="GL53" s="153"/>
      <c r="GM53" s="153"/>
      <c r="GN53" s="174"/>
      <c r="GO53" s="153"/>
      <c r="GP53" s="153"/>
      <c r="GQ53" s="153"/>
      <c r="GR53" s="153"/>
      <c r="GS53" s="153"/>
      <c r="GT53" s="153"/>
      <c r="GU53" s="162"/>
      <c r="GV53" s="196"/>
      <c r="GW53" s="196"/>
      <c r="GX53" s="199"/>
      <c r="GY53" s="153"/>
      <c r="GZ53" s="196"/>
      <c r="HA53" s="197"/>
      <c r="HB53" s="153"/>
      <c r="HC53" s="173"/>
      <c r="HD53" s="153"/>
      <c r="HE53" s="153"/>
      <c r="HF53" s="153"/>
      <c r="HG53" s="153"/>
      <c r="HH53" s="174"/>
      <c r="HI53" s="153"/>
      <c r="HJ53" s="153"/>
      <c r="HK53" s="153"/>
      <c r="HL53" s="153"/>
      <c r="HM53" s="153"/>
      <c r="HN53" s="153"/>
      <c r="HO53" s="162"/>
      <c r="HP53" s="196"/>
      <c r="HQ53" s="196"/>
      <c r="HR53" s="199"/>
      <c r="HS53" s="153"/>
      <c r="HT53" s="196"/>
      <c r="HU53" s="197"/>
      <c r="HV53" s="153"/>
      <c r="HW53" s="173"/>
      <c r="HX53" s="153"/>
      <c r="HY53" s="153"/>
      <c r="HZ53" s="153"/>
      <c r="IA53" s="153"/>
      <c r="IB53" s="174"/>
      <c r="IC53" s="153"/>
      <c r="ID53" s="153"/>
      <c r="IE53" s="153"/>
      <c r="IF53" s="153"/>
      <c r="IG53" s="153"/>
      <c r="IH53" s="153"/>
      <c r="II53" s="162"/>
      <c r="IJ53" s="196"/>
      <c r="IK53" s="196"/>
      <c r="IL53" s="199"/>
      <c r="IM53" s="153"/>
      <c r="IN53" s="196"/>
      <c r="IO53" s="197"/>
      <c r="IP53" s="153"/>
      <c r="IQ53" s="173"/>
      <c r="IR53" s="153"/>
      <c r="IS53" s="153"/>
      <c r="IT53" s="153"/>
      <c r="IU53" s="153"/>
      <c r="IV53" s="174"/>
      <c r="IW53" s="153"/>
      <c r="IX53" s="153"/>
      <c r="IY53" s="153"/>
      <c r="IZ53" s="153"/>
      <c r="JA53" s="153"/>
      <c r="JB53" s="153"/>
    </row>
    <row r="54" spans="2:262" s="165" customFormat="1" ht="13.5" customHeight="1" x14ac:dyDescent="0.25">
      <c r="B54" s="153"/>
      <c r="C54" s="167"/>
      <c r="E54" s="176"/>
      <c r="F54" s="190"/>
      <c r="G54" s="191"/>
      <c r="H54" s="153"/>
      <c r="I54" s="190"/>
      <c r="J54" s="191"/>
      <c r="K54" s="176"/>
      <c r="L54" s="191"/>
      <c r="M54" s="191"/>
      <c r="P54" s="192"/>
      <c r="Q54" s="176"/>
      <c r="R54" s="191"/>
      <c r="S54" s="191"/>
      <c r="U54" s="191"/>
      <c r="V54" s="191"/>
      <c r="W54" s="167"/>
      <c r="Y54" s="176"/>
      <c r="Z54" s="190"/>
      <c r="AA54" s="190"/>
      <c r="AB54" s="153"/>
      <c r="AC54" s="190"/>
      <c r="AD54" s="190"/>
      <c r="AE54" s="176"/>
      <c r="AF54" s="191"/>
      <c r="AG54" s="191"/>
      <c r="AJ54" s="192"/>
      <c r="AK54" s="176"/>
      <c r="AM54" s="191"/>
      <c r="AO54" s="191"/>
      <c r="AP54" s="191"/>
      <c r="AQ54" s="167"/>
      <c r="AS54" s="176"/>
      <c r="AT54" s="190"/>
      <c r="AU54" s="190"/>
      <c r="AV54" s="153"/>
      <c r="AW54" s="190"/>
      <c r="AX54" s="190"/>
      <c r="AY54" s="176"/>
      <c r="AZ54" s="191"/>
      <c r="BA54" s="191"/>
      <c r="BD54" s="192"/>
      <c r="BE54" s="176"/>
      <c r="BF54" s="191"/>
      <c r="BG54" s="191"/>
      <c r="BI54" s="191"/>
      <c r="BJ54" s="191"/>
      <c r="BK54" s="167"/>
      <c r="BM54" s="176"/>
      <c r="BN54" s="190"/>
      <c r="BO54" s="190"/>
      <c r="BP54" s="153"/>
      <c r="BQ54" s="190"/>
      <c r="BR54" s="190"/>
      <c r="BS54" s="176"/>
      <c r="BT54" s="191"/>
      <c r="BU54" s="191"/>
      <c r="BX54" s="192"/>
      <c r="BY54" s="176"/>
      <c r="BZ54" s="191"/>
      <c r="CA54" s="191"/>
      <c r="CC54" s="191"/>
      <c r="CD54" s="191"/>
      <c r="CE54" s="176"/>
      <c r="CG54" s="176"/>
      <c r="CH54" s="190"/>
      <c r="CI54" s="190"/>
      <c r="CJ54" s="153"/>
      <c r="CK54" s="190"/>
      <c r="CL54" s="190"/>
      <c r="CM54" s="176"/>
      <c r="CN54" s="191"/>
      <c r="CO54" s="191"/>
      <c r="CR54" s="192"/>
      <c r="CS54" s="176"/>
      <c r="CT54" s="191"/>
      <c r="CU54" s="191"/>
      <c r="CW54" s="191"/>
      <c r="CX54" s="191"/>
      <c r="CY54" s="167"/>
      <c r="DA54" s="176"/>
      <c r="DB54" s="190"/>
      <c r="DC54" s="190"/>
      <c r="DD54" s="153"/>
      <c r="DE54" s="190"/>
      <c r="DF54" s="190"/>
      <c r="DG54" s="176"/>
      <c r="DH54" s="191"/>
      <c r="DI54" s="191"/>
      <c r="DL54" s="192"/>
      <c r="DM54" s="176"/>
      <c r="DN54" s="191"/>
      <c r="DO54" s="191"/>
      <c r="DQ54" s="191"/>
      <c r="DR54" s="191"/>
      <c r="DS54" s="167"/>
      <c r="DU54" s="176"/>
      <c r="DV54" s="190"/>
      <c r="DW54" s="190"/>
      <c r="DX54" s="153"/>
      <c r="DY54" s="190"/>
      <c r="DZ54" s="190"/>
      <c r="EA54" s="176"/>
      <c r="EC54" s="193"/>
      <c r="EF54" s="192"/>
      <c r="EG54" s="176"/>
      <c r="EH54" s="191"/>
      <c r="EI54" s="191"/>
      <c r="EK54" s="191"/>
      <c r="EL54" s="191"/>
      <c r="EM54" s="167"/>
      <c r="EO54" s="176"/>
      <c r="EP54" s="190"/>
      <c r="EQ54" s="190"/>
      <c r="ER54" s="153"/>
      <c r="ES54" s="190"/>
      <c r="ET54" s="190"/>
      <c r="EU54" s="176"/>
      <c r="EV54" s="191"/>
      <c r="EW54" s="191"/>
      <c r="EZ54" s="192"/>
      <c r="FA54" s="176"/>
      <c r="FB54" s="191"/>
      <c r="FC54" s="191"/>
      <c r="FE54" s="191"/>
      <c r="FF54" s="191"/>
      <c r="FG54" s="167"/>
      <c r="FI54" s="176"/>
      <c r="FJ54" s="190"/>
      <c r="FK54" s="190"/>
      <c r="FL54" s="153"/>
      <c r="FM54" s="190"/>
      <c r="FN54" s="190"/>
      <c r="FO54" s="176"/>
      <c r="FP54" s="191"/>
      <c r="FQ54" s="191"/>
      <c r="FT54" s="192"/>
      <c r="FU54" s="176"/>
      <c r="FV54" s="191"/>
      <c r="FW54" s="191"/>
      <c r="FY54" s="191"/>
      <c r="FZ54" s="191"/>
      <c r="GA54" s="162"/>
      <c r="GB54" s="196"/>
      <c r="GC54" s="196"/>
      <c r="GD54" s="199"/>
      <c r="GE54" s="153"/>
      <c r="GF54" s="196"/>
      <c r="GG54" s="197"/>
      <c r="GH54" s="153"/>
      <c r="GI54" s="173"/>
      <c r="GJ54" s="153"/>
      <c r="GK54" s="153"/>
      <c r="GL54" s="153"/>
      <c r="GM54" s="153"/>
      <c r="GN54" s="174"/>
      <c r="GO54" s="153"/>
      <c r="GP54" s="153"/>
      <c r="GQ54" s="153"/>
      <c r="GR54" s="153"/>
      <c r="GS54" s="153"/>
      <c r="GT54" s="153"/>
      <c r="GU54" s="162"/>
      <c r="GV54" s="196"/>
      <c r="GW54" s="196"/>
      <c r="GX54" s="199"/>
      <c r="GY54" s="153"/>
      <c r="GZ54" s="196"/>
      <c r="HA54" s="197"/>
      <c r="HB54" s="153"/>
      <c r="HC54" s="173"/>
      <c r="HD54" s="153"/>
      <c r="HE54" s="153"/>
      <c r="HF54" s="153"/>
      <c r="HG54" s="153"/>
      <c r="HH54" s="174"/>
      <c r="HI54" s="153"/>
      <c r="HJ54" s="153"/>
      <c r="HK54" s="153"/>
      <c r="HL54" s="153"/>
      <c r="HM54" s="153"/>
      <c r="HN54" s="153"/>
      <c r="HO54" s="162"/>
      <c r="HP54" s="196"/>
      <c r="HQ54" s="196"/>
      <c r="HR54" s="199"/>
      <c r="HS54" s="153"/>
      <c r="HT54" s="196"/>
      <c r="HU54" s="197"/>
      <c r="HV54" s="153"/>
      <c r="HW54" s="173"/>
      <c r="HX54" s="153"/>
      <c r="HY54" s="153"/>
      <c r="HZ54" s="153"/>
      <c r="IA54" s="153"/>
      <c r="IB54" s="174"/>
      <c r="IC54" s="153"/>
      <c r="ID54" s="153"/>
      <c r="IE54" s="153"/>
      <c r="IF54" s="153"/>
      <c r="IG54" s="153"/>
      <c r="IH54" s="153"/>
      <c r="II54" s="162"/>
      <c r="IJ54" s="196"/>
      <c r="IK54" s="196"/>
      <c r="IL54" s="199"/>
      <c r="IM54" s="153"/>
      <c r="IN54" s="196"/>
      <c r="IO54" s="197"/>
      <c r="IP54" s="153"/>
      <c r="IQ54" s="173"/>
      <c r="IR54" s="153"/>
      <c r="IS54" s="153"/>
      <c r="IT54" s="153"/>
      <c r="IU54" s="153"/>
      <c r="IV54" s="174"/>
      <c r="IW54" s="153"/>
      <c r="IX54" s="153"/>
      <c r="IY54" s="153"/>
      <c r="IZ54" s="153"/>
      <c r="JA54" s="153"/>
      <c r="JB54" s="153"/>
    </row>
    <row r="55" spans="2:262" s="165" customFormat="1" ht="13.5" customHeight="1" x14ac:dyDescent="0.25">
      <c r="B55" s="153"/>
      <c r="C55" s="167"/>
      <c r="E55" s="176"/>
      <c r="F55" s="190"/>
      <c r="G55" s="191"/>
      <c r="H55" s="153"/>
      <c r="I55" s="190"/>
      <c r="J55" s="191"/>
      <c r="K55" s="176"/>
      <c r="L55" s="191"/>
      <c r="M55" s="191"/>
      <c r="P55" s="192"/>
      <c r="Q55" s="176"/>
      <c r="R55" s="191"/>
      <c r="S55" s="191"/>
      <c r="U55" s="191"/>
      <c r="V55" s="191"/>
      <c r="W55" s="167"/>
      <c r="Y55" s="176"/>
      <c r="Z55" s="190"/>
      <c r="AA55" s="190"/>
      <c r="AB55" s="153"/>
      <c r="AC55" s="190"/>
      <c r="AD55" s="190"/>
      <c r="AE55" s="176"/>
      <c r="AF55" s="191"/>
      <c r="AG55" s="191"/>
      <c r="AJ55" s="192"/>
      <c r="AK55" s="176"/>
      <c r="AM55" s="191"/>
      <c r="AO55" s="191"/>
      <c r="AP55" s="191"/>
      <c r="AQ55" s="167"/>
      <c r="AS55" s="176"/>
      <c r="AT55" s="190"/>
      <c r="AU55" s="190"/>
      <c r="AV55" s="153"/>
      <c r="AW55" s="190"/>
      <c r="AX55" s="190"/>
      <c r="AY55" s="176"/>
      <c r="AZ55" s="191"/>
      <c r="BA55" s="191"/>
      <c r="BD55" s="192"/>
      <c r="BE55" s="176"/>
      <c r="BF55" s="191"/>
      <c r="BG55" s="191"/>
      <c r="BI55" s="191"/>
      <c r="BJ55" s="191"/>
      <c r="BK55" s="167"/>
      <c r="BM55" s="176"/>
      <c r="BN55" s="190"/>
      <c r="BO55" s="190"/>
      <c r="BP55" s="153"/>
      <c r="BQ55" s="190"/>
      <c r="BR55" s="190"/>
      <c r="BS55" s="176"/>
      <c r="BT55" s="191"/>
      <c r="BU55" s="191"/>
      <c r="BX55" s="192"/>
      <c r="BY55" s="176"/>
      <c r="BZ55" s="191"/>
      <c r="CA55" s="191"/>
      <c r="CC55" s="191"/>
      <c r="CD55" s="191"/>
      <c r="CE55" s="176"/>
      <c r="CG55" s="176"/>
      <c r="CH55" s="190"/>
      <c r="CI55" s="190"/>
      <c r="CJ55" s="153"/>
      <c r="CK55" s="190"/>
      <c r="CL55" s="190"/>
      <c r="CM55" s="176"/>
      <c r="CN55" s="191"/>
      <c r="CO55" s="191"/>
      <c r="CR55" s="192"/>
      <c r="CS55" s="176"/>
      <c r="CT55" s="191"/>
      <c r="CU55" s="191"/>
      <c r="CW55" s="191"/>
      <c r="CX55" s="191"/>
      <c r="CY55" s="167"/>
      <c r="DA55" s="176"/>
      <c r="DB55" s="190"/>
      <c r="DC55" s="190"/>
      <c r="DD55" s="153"/>
      <c r="DE55" s="190"/>
      <c r="DF55" s="190"/>
      <c r="DG55" s="176"/>
      <c r="DH55" s="191"/>
      <c r="DI55" s="191"/>
      <c r="DL55" s="192"/>
      <c r="DM55" s="176"/>
      <c r="DN55" s="191"/>
      <c r="DO55" s="191"/>
      <c r="DQ55" s="191"/>
      <c r="DR55" s="191"/>
      <c r="DS55" s="167"/>
      <c r="DU55" s="176"/>
      <c r="DV55" s="190"/>
      <c r="DW55" s="190"/>
      <c r="DX55" s="153"/>
      <c r="DY55" s="190"/>
      <c r="DZ55" s="190"/>
      <c r="EA55" s="176"/>
      <c r="EC55" s="193"/>
      <c r="EF55" s="192"/>
      <c r="EG55" s="176"/>
      <c r="EH55" s="191"/>
      <c r="EI55" s="191"/>
      <c r="EK55" s="191"/>
      <c r="EL55" s="191"/>
      <c r="EM55" s="167"/>
      <c r="EO55" s="176"/>
      <c r="EP55" s="190"/>
      <c r="EQ55" s="190"/>
      <c r="ER55" s="153"/>
      <c r="ES55" s="190"/>
      <c r="ET55" s="190"/>
      <c r="EU55" s="176"/>
      <c r="EV55" s="191"/>
      <c r="EW55" s="191"/>
      <c r="EZ55" s="192"/>
      <c r="FA55" s="176"/>
      <c r="FB55" s="191"/>
      <c r="FC55" s="191"/>
      <c r="FE55" s="191"/>
      <c r="FF55" s="191"/>
      <c r="FG55" s="167"/>
      <c r="FI55" s="176"/>
      <c r="FJ55" s="190"/>
      <c r="FK55" s="190"/>
      <c r="FL55" s="153"/>
      <c r="FM55" s="190"/>
      <c r="FN55" s="190"/>
      <c r="FO55" s="176"/>
      <c r="FP55" s="191"/>
      <c r="FQ55" s="191"/>
      <c r="FT55" s="192"/>
      <c r="FU55" s="176"/>
      <c r="FV55" s="191"/>
      <c r="FW55" s="191"/>
      <c r="FY55" s="191"/>
      <c r="FZ55" s="191"/>
      <c r="GA55" s="200"/>
      <c r="GB55" s="196"/>
      <c r="GC55" s="197"/>
      <c r="GD55" s="198"/>
      <c r="GE55" s="197"/>
      <c r="GF55" s="196"/>
      <c r="GG55" s="197"/>
      <c r="GH55" s="197"/>
      <c r="GI55" s="201"/>
      <c r="GJ55" s="197"/>
      <c r="GN55" s="192"/>
      <c r="GS55" s="198"/>
      <c r="GT55" s="197"/>
      <c r="GU55" s="200"/>
      <c r="GV55" s="196"/>
      <c r="GW55" s="197"/>
      <c r="GX55" s="198"/>
      <c r="GY55" s="197"/>
      <c r="GZ55" s="196"/>
      <c r="HA55" s="197"/>
      <c r="HB55" s="197"/>
      <c r="HC55" s="201"/>
      <c r="HD55" s="197"/>
      <c r="HH55" s="192"/>
      <c r="HM55" s="198"/>
      <c r="HN55" s="197"/>
      <c r="HO55" s="200"/>
      <c r="HP55" s="196"/>
      <c r="HQ55" s="197"/>
      <c r="HR55" s="198"/>
      <c r="HS55" s="197"/>
      <c r="HT55" s="196"/>
      <c r="HU55" s="197"/>
      <c r="HV55" s="197"/>
      <c r="HW55" s="201"/>
      <c r="HX55" s="197"/>
      <c r="IB55" s="192"/>
      <c r="IG55" s="198"/>
      <c r="IH55" s="197"/>
      <c r="II55" s="200"/>
      <c r="IJ55" s="196"/>
      <c r="IK55" s="197"/>
      <c r="IL55" s="198"/>
      <c r="IM55" s="197"/>
      <c r="IN55" s="196"/>
      <c r="IO55" s="197"/>
      <c r="IP55" s="197"/>
      <c r="IQ55" s="201"/>
      <c r="IR55" s="197"/>
      <c r="IV55" s="192"/>
      <c r="JA55" s="198"/>
      <c r="JB55" s="197"/>
    </row>
    <row r="56" spans="2:262" s="165" customFormat="1" ht="13.5" customHeight="1" x14ac:dyDescent="0.25">
      <c r="B56" s="153"/>
      <c r="C56" s="167"/>
      <c r="E56" s="176"/>
      <c r="F56" s="190"/>
      <c r="G56" s="191"/>
      <c r="H56" s="153"/>
      <c r="I56" s="190"/>
      <c r="J56" s="191"/>
      <c r="K56" s="176"/>
      <c r="L56" s="191"/>
      <c r="M56" s="191"/>
      <c r="P56" s="192"/>
      <c r="Q56" s="176"/>
      <c r="R56" s="191"/>
      <c r="S56" s="191"/>
      <c r="U56" s="191"/>
      <c r="V56" s="191"/>
      <c r="W56" s="167"/>
      <c r="Y56" s="176"/>
      <c r="Z56" s="190"/>
      <c r="AA56" s="190"/>
      <c r="AB56" s="153"/>
      <c r="AC56" s="190"/>
      <c r="AD56" s="190"/>
      <c r="AE56" s="176"/>
      <c r="AF56" s="191"/>
      <c r="AG56" s="191"/>
      <c r="AJ56" s="192"/>
      <c r="AK56" s="176"/>
      <c r="AM56" s="191"/>
      <c r="AO56" s="191"/>
      <c r="AP56" s="191"/>
      <c r="AQ56" s="167"/>
      <c r="AS56" s="176"/>
      <c r="AT56" s="190"/>
      <c r="AU56" s="190"/>
      <c r="AV56" s="153"/>
      <c r="AW56" s="190"/>
      <c r="AX56" s="190"/>
      <c r="AY56" s="176"/>
      <c r="AZ56" s="191"/>
      <c r="BA56" s="191"/>
      <c r="BD56" s="192"/>
      <c r="BE56" s="176"/>
      <c r="BF56" s="191"/>
      <c r="BG56" s="191"/>
      <c r="BI56" s="191"/>
      <c r="BJ56" s="191"/>
      <c r="BK56" s="167"/>
      <c r="BM56" s="176"/>
      <c r="BN56" s="190"/>
      <c r="BO56" s="190"/>
      <c r="BP56" s="153"/>
      <c r="BQ56" s="190"/>
      <c r="BR56" s="190"/>
      <c r="BS56" s="176"/>
      <c r="BT56" s="191"/>
      <c r="BU56" s="191"/>
      <c r="BX56" s="192"/>
      <c r="BY56" s="176"/>
      <c r="BZ56" s="191"/>
      <c r="CA56" s="191"/>
      <c r="CC56" s="191"/>
      <c r="CD56" s="191"/>
      <c r="CE56" s="176"/>
      <c r="CG56" s="176"/>
      <c r="CH56" s="190"/>
      <c r="CI56" s="190"/>
      <c r="CJ56" s="153"/>
      <c r="CK56" s="190"/>
      <c r="CL56" s="190"/>
      <c r="CM56" s="176"/>
      <c r="CN56" s="191"/>
      <c r="CO56" s="191"/>
      <c r="CR56" s="192"/>
      <c r="CS56" s="176"/>
      <c r="CT56" s="191"/>
      <c r="CU56" s="191"/>
      <c r="CW56" s="191"/>
      <c r="CX56" s="191"/>
      <c r="CY56" s="167"/>
      <c r="DA56" s="176"/>
      <c r="DB56" s="190"/>
      <c r="DC56" s="190"/>
      <c r="DD56" s="153"/>
      <c r="DE56" s="190"/>
      <c r="DF56" s="190"/>
      <c r="DG56" s="176"/>
      <c r="DH56" s="191"/>
      <c r="DI56" s="191"/>
      <c r="DL56" s="192"/>
      <c r="DM56" s="176"/>
      <c r="DN56" s="191"/>
      <c r="DO56" s="191"/>
      <c r="DQ56" s="191"/>
      <c r="DR56" s="191"/>
      <c r="DS56" s="167"/>
      <c r="DU56" s="176"/>
      <c r="DV56" s="190"/>
      <c r="DW56" s="190"/>
      <c r="DX56" s="153"/>
      <c r="DY56" s="190"/>
      <c r="DZ56" s="190"/>
      <c r="EA56" s="176"/>
      <c r="EC56" s="193"/>
      <c r="EF56" s="192"/>
      <c r="EG56" s="176"/>
      <c r="EH56" s="191"/>
      <c r="EI56" s="191"/>
      <c r="EK56" s="191"/>
      <c r="EL56" s="191"/>
      <c r="EM56" s="167"/>
      <c r="EO56" s="176"/>
      <c r="EP56" s="190"/>
      <c r="EQ56" s="190"/>
      <c r="ER56" s="153"/>
      <c r="ES56" s="190"/>
      <c r="ET56" s="190"/>
      <c r="EU56" s="176"/>
      <c r="EV56" s="191"/>
      <c r="EW56" s="191"/>
      <c r="EZ56" s="192"/>
      <c r="FA56" s="176"/>
      <c r="FB56" s="191"/>
      <c r="FC56" s="191"/>
      <c r="FE56" s="191"/>
      <c r="FF56" s="191"/>
      <c r="FG56" s="167"/>
      <c r="FI56" s="176"/>
      <c r="FJ56" s="190"/>
      <c r="FK56" s="190"/>
      <c r="FL56" s="153"/>
      <c r="FM56" s="190"/>
      <c r="FN56" s="190"/>
      <c r="FO56" s="176"/>
      <c r="FP56" s="191"/>
      <c r="FQ56" s="191"/>
      <c r="FT56" s="192"/>
      <c r="FU56" s="176"/>
      <c r="FV56" s="191"/>
      <c r="FW56" s="191"/>
      <c r="FY56" s="191"/>
      <c r="FZ56" s="191"/>
      <c r="GA56" s="162"/>
      <c r="GB56" s="196"/>
      <c r="GC56" s="196"/>
      <c r="GD56" s="199"/>
      <c r="GE56" s="153"/>
      <c r="GF56" s="196"/>
      <c r="GG56" s="197"/>
      <c r="GH56" s="153"/>
      <c r="GI56" s="173"/>
      <c r="GJ56" s="153"/>
      <c r="GK56" s="153"/>
      <c r="GL56" s="153"/>
      <c r="GM56" s="153"/>
      <c r="GN56" s="174"/>
      <c r="GO56" s="153"/>
      <c r="GP56" s="153"/>
      <c r="GQ56" s="153"/>
      <c r="GR56" s="153"/>
      <c r="GS56" s="153"/>
      <c r="GT56" s="153"/>
      <c r="GU56" s="162"/>
      <c r="GV56" s="196"/>
      <c r="GW56" s="196"/>
      <c r="GX56" s="199"/>
      <c r="GY56" s="153"/>
      <c r="GZ56" s="196"/>
      <c r="HA56" s="197"/>
      <c r="HB56" s="153"/>
      <c r="HC56" s="173"/>
      <c r="HD56" s="153"/>
      <c r="HE56" s="153"/>
      <c r="HF56" s="153"/>
      <c r="HG56" s="153"/>
      <c r="HH56" s="174"/>
      <c r="HI56" s="153"/>
      <c r="HJ56" s="153"/>
      <c r="HK56" s="153"/>
      <c r="HL56" s="153"/>
      <c r="HM56" s="153"/>
      <c r="HN56" s="153"/>
      <c r="HO56" s="162"/>
      <c r="HP56" s="196"/>
      <c r="HQ56" s="196"/>
      <c r="HR56" s="199"/>
      <c r="HS56" s="153"/>
      <c r="HT56" s="196"/>
      <c r="HU56" s="197"/>
      <c r="HV56" s="153"/>
      <c r="HW56" s="173"/>
      <c r="HX56" s="153"/>
      <c r="HY56" s="153"/>
      <c r="HZ56" s="153"/>
      <c r="IA56" s="153"/>
      <c r="IB56" s="174"/>
      <c r="IC56" s="153"/>
      <c r="ID56" s="153"/>
      <c r="IE56" s="153"/>
      <c r="IF56" s="153"/>
      <c r="IG56" s="153"/>
      <c r="IH56" s="153"/>
      <c r="II56" s="162"/>
      <c r="IJ56" s="196"/>
      <c r="IK56" s="196"/>
      <c r="IL56" s="199"/>
      <c r="IM56" s="153"/>
      <c r="IN56" s="196"/>
      <c r="IO56" s="197"/>
      <c r="IP56" s="153"/>
      <c r="IQ56" s="173"/>
      <c r="IR56" s="153"/>
      <c r="IS56" s="153"/>
      <c r="IT56" s="153"/>
      <c r="IU56" s="153"/>
      <c r="IV56" s="174"/>
      <c r="IW56" s="153"/>
      <c r="IX56" s="153"/>
      <c r="IY56" s="153"/>
      <c r="IZ56" s="153"/>
      <c r="JA56" s="153"/>
      <c r="JB56" s="153"/>
    </row>
    <row r="57" spans="2:262" s="165" customFormat="1" ht="13.5" customHeight="1" x14ac:dyDescent="0.25">
      <c r="B57" s="153"/>
      <c r="C57" s="167"/>
      <c r="E57" s="176"/>
      <c r="F57" s="190"/>
      <c r="G57" s="191"/>
      <c r="H57" s="153"/>
      <c r="I57" s="190"/>
      <c r="J57" s="191"/>
      <c r="K57" s="176"/>
      <c r="L57" s="191"/>
      <c r="M57" s="191"/>
      <c r="P57" s="192"/>
      <c r="Q57" s="176"/>
      <c r="R57" s="191"/>
      <c r="S57" s="191"/>
      <c r="U57" s="191"/>
      <c r="V57" s="191"/>
      <c r="W57" s="167"/>
      <c r="Y57" s="176"/>
      <c r="Z57" s="190"/>
      <c r="AA57" s="190"/>
      <c r="AB57" s="153"/>
      <c r="AC57" s="190"/>
      <c r="AD57" s="190"/>
      <c r="AE57" s="176"/>
      <c r="AF57" s="191"/>
      <c r="AG57" s="191"/>
      <c r="AJ57" s="192"/>
      <c r="AK57" s="176"/>
      <c r="AM57" s="191"/>
      <c r="AO57" s="191"/>
      <c r="AP57" s="191"/>
      <c r="AQ57" s="167"/>
      <c r="AS57" s="176"/>
      <c r="AT57" s="190"/>
      <c r="AU57" s="190"/>
      <c r="AV57" s="153"/>
      <c r="AW57" s="190"/>
      <c r="AX57" s="190"/>
      <c r="AY57" s="176"/>
      <c r="AZ57" s="191"/>
      <c r="BA57" s="191"/>
      <c r="BD57" s="192"/>
      <c r="BE57" s="176"/>
      <c r="BF57" s="191"/>
      <c r="BG57" s="191"/>
      <c r="BI57" s="191"/>
      <c r="BJ57" s="191"/>
      <c r="BK57" s="167"/>
      <c r="BM57" s="176"/>
      <c r="BN57" s="190"/>
      <c r="BO57" s="190"/>
      <c r="BP57" s="153"/>
      <c r="BQ57" s="190"/>
      <c r="BR57" s="190"/>
      <c r="BS57" s="176"/>
      <c r="BT57" s="191"/>
      <c r="BU57" s="191"/>
      <c r="BX57" s="192"/>
      <c r="BY57" s="176"/>
      <c r="BZ57" s="191"/>
      <c r="CA57" s="191"/>
      <c r="CC57" s="191"/>
      <c r="CD57" s="191"/>
      <c r="CE57" s="176"/>
      <c r="CG57" s="176"/>
      <c r="CH57" s="190"/>
      <c r="CI57" s="190"/>
      <c r="CJ57" s="153"/>
      <c r="CK57" s="190"/>
      <c r="CL57" s="190"/>
      <c r="CM57" s="176"/>
      <c r="CN57" s="191"/>
      <c r="CO57" s="191"/>
      <c r="CR57" s="192"/>
      <c r="CS57" s="176"/>
      <c r="CT57" s="191"/>
      <c r="CU57" s="191"/>
      <c r="CW57" s="191"/>
      <c r="CX57" s="191"/>
      <c r="CY57" s="167"/>
      <c r="DA57" s="176"/>
      <c r="DB57" s="190"/>
      <c r="DC57" s="190"/>
      <c r="DD57" s="153"/>
      <c r="DE57" s="190"/>
      <c r="DF57" s="190"/>
      <c r="DG57" s="176"/>
      <c r="DH57" s="191"/>
      <c r="DI57" s="191"/>
      <c r="DL57" s="192"/>
      <c r="DM57" s="176"/>
      <c r="DN57" s="191"/>
      <c r="DO57" s="191"/>
      <c r="DQ57" s="191"/>
      <c r="DR57" s="191"/>
      <c r="DS57" s="167"/>
      <c r="DU57" s="176"/>
      <c r="DV57" s="190"/>
      <c r="DW57" s="190"/>
      <c r="DX57" s="153"/>
      <c r="DY57" s="190"/>
      <c r="DZ57" s="190"/>
      <c r="EA57" s="176"/>
      <c r="EC57" s="193"/>
      <c r="EF57" s="192"/>
      <c r="EG57" s="176"/>
      <c r="EH57" s="191"/>
      <c r="EI57" s="191"/>
      <c r="EK57" s="191"/>
      <c r="EL57" s="191"/>
      <c r="EM57" s="167"/>
      <c r="EO57" s="176"/>
      <c r="EP57" s="190"/>
      <c r="EQ57" s="190"/>
      <c r="ER57" s="153"/>
      <c r="ES57" s="190"/>
      <c r="ET57" s="190"/>
      <c r="EU57" s="176"/>
      <c r="EV57" s="191"/>
      <c r="EW57" s="191"/>
      <c r="EZ57" s="192"/>
      <c r="FA57" s="176"/>
      <c r="FB57" s="191"/>
      <c r="FC57" s="191"/>
      <c r="FE57" s="191"/>
      <c r="FF57" s="191"/>
      <c r="FG57" s="167"/>
      <c r="FI57" s="176"/>
      <c r="FJ57" s="190"/>
      <c r="FK57" s="190"/>
      <c r="FL57" s="153"/>
      <c r="FM57" s="190"/>
      <c r="FN57" s="190"/>
      <c r="FO57" s="176"/>
      <c r="FP57" s="191"/>
      <c r="FQ57" s="191"/>
      <c r="FT57" s="192"/>
      <c r="FU57" s="176"/>
      <c r="FV57" s="191"/>
      <c r="FW57" s="191"/>
      <c r="FY57" s="191"/>
      <c r="FZ57" s="191"/>
      <c r="GA57" s="162"/>
      <c r="GB57" s="196"/>
      <c r="GC57" s="196"/>
      <c r="GD57" s="199"/>
      <c r="GE57" s="199"/>
      <c r="GF57" s="196"/>
      <c r="GG57" s="197"/>
      <c r="GH57" s="153"/>
      <c r="GI57" s="173"/>
      <c r="GJ57" s="153"/>
      <c r="GK57" s="153"/>
      <c r="GL57" s="153"/>
      <c r="GM57" s="153"/>
      <c r="GN57" s="174"/>
      <c r="GO57" s="153"/>
      <c r="GP57" s="153"/>
      <c r="GQ57" s="153"/>
      <c r="GR57" s="153"/>
      <c r="GS57" s="153"/>
      <c r="GT57" s="153"/>
      <c r="GU57" s="162"/>
      <c r="GV57" s="196"/>
      <c r="GW57" s="196"/>
      <c r="GX57" s="199"/>
      <c r="GY57" s="199"/>
      <c r="GZ57" s="196"/>
      <c r="HA57" s="197"/>
      <c r="HB57" s="153"/>
      <c r="HC57" s="173"/>
      <c r="HD57" s="153"/>
      <c r="HE57" s="153"/>
      <c r="HF57" s="153"/>
      <c r="HG57" s="153"/>
      <c r="HH57" s="174"/>
      <c r="HI57" s="153"/>
      <c r="HJ57" s="153"/>
      <c r="HK57" s="153"/>
      <c r="HL57" s="153"/>
      <c r="HM57" s="153"/>
      <c r="HN57" s="153"/>
      <c r="HO57" s="162"/>
      <c r="HP57" s="196"/>
      <c r="HQ57" s="196"/>
      <c r="HR57" s="199"/>
      <c r="HS57" s="199"/>
      <c r="HT57" s="196"/>
      <c r="HU57" s="197"/>
      <c r="HV57" s="153"/>
      <c r="HW57" s="173"/>
      <c r="HX57" s="153"/>
      <c r="HY57" s="153"/>
      <c r="HZ57" s="153"/>
      <c r="IA57" s="153"/>
      <c r="IB57" s="174"/>
      <c r="IC57" s="153"/>
      <c r="ID57" s="153"/>
      <c r="IE57" s="153"/>
      <c r="IF57" s="153"/>
      <c r="IG57" s="153"/>
      <c r="IH57" s="153"/>
      <c r="II57" s="162"/>
      <c r="IJ57" s="196"/>
      <c r="IK57" s="196"/>
      <c r="IL57" s="199"/>
      <c r="IM57" s="199"/>
      <c r="IN57" s="196"/>
      <c r="IO57" s="197"/>
      <c r="IP57" s="153"/>
      <c r="IQ57" s="173"/>
      <c r="IR57" s="153"/>
      <c r="IS57" s="153"/>
      <c r="IT57" s="153"/>
      <c r="IU57" s="153"/>
      <c r="IV57" s="174"/>
      <c r="IW57" s="153"/>
      <c r="IX57" s="153"/>
      <c r="IY57" s="153"/>
      <c r="IZ57" s="153"/>
      <c r="JA57" s="153"/>
      <c r="JB57" s="153"/>
    </row>
    <row r="58" spans="2:262" s="165" customFormat="1" ht="13.5" customHeight="1" x14ac:dyDescent="0.25">
      <c r="B58" s="153"/>
      <c r="C58" s="167"/>
      <c r="E58" s="176"/>
      <c r="F58" s="190"/>
      <c r="G58" s="191"/>
      <c r="H58" s="153"/>
      <c r="I58" s="190"/>
      <c r="J58" s="191"/>
      <c r="K58" s="176"/>
      <c r="L58" s="191"/>
      <c r="M58" s="191"/>
      <c r="P58" s="192"/>
      <c r="Q58" s="176"/>
      <c r="R58" s="191"/>
      <c r="S58" s="191"/>
      <c r="U58" s="191"/>
      <c r="V58" s="191"/>
      <c r="W58" s="167"/>
      <c r="Y58" s="176"/>
      <c r="Z58" s="190"/>
      <c r="AA58" s="190"/>
      <c r="AB58" s="153"/>
      <c r="AC58" s="190"/>
      <c r="AD58" s="190"/>
      <c r="AE58" s="176"/>
      <c r="AF58" s="191"/>
      <c r="AG58" s="191"/>
      <c r="AJ58" s="192"/>
      <c r="AK58" s="176"/>
      <c r="AM58" s="191"/>
      <c r="AO58" s="191"/>
      <c r="AP58" s="191"/>
      <c r="AQ58" s="167"/>
      <c r="AS58" s="176"/>
      <c r="AT58" s="190"/>
      <c r="AU58" s="190"/>
      <c r="AV58" s="153"/>
      <c r="AW58" s="190"/>
      <c r="AX58" s="190"/>
      <c r="AY58" s="176"/>
      <c r="AZ58" s="191"/>
      <c r="BA58" s="191"/>
      <c r="BD58" s="192"/>
      <c r="BE58" s="176"/>
      <c r="BF58" s="191"/>
      <c r="BG58" s="191"/>
      <c r="BI58" s="191"/>
      <c r="BJ58" s="191"/>
      <c r="BK58" s="167"/>
      <c r="BM58" s="176"/>
      <c r="BN58" s="190"/>
      <c r="BO58" s="190"/>
      <c r="BP58" s="153"/>
      <c r="BQ58" s="190"/>
      <c r="BR58" s="190"/>
      <c r="BS58" s="176"/>
      <c r="BT58" s="191"/>
      <c r="BU58" s="191"/>
      <c r="BX58" s="192"/>
      <c r="BY58" s="176"/>
      <c r="BZ58" s="191"/>
      <c r="CA58" s="191"/>
      <c r="CC58" s="191"/>
      <c r="CD58" s="191"/>
      <c r="CE58" s="176"/>
      <c r="CG58" s="176"/>
      <c r="CH58" s="190"/>
      <c r="CI58" s="190"/>
      <c r="CJ58" s="153"/>
      <c r="CK58" s="190"/>
      <c r="CL58" s="190"/>
      <c r="CM58" s="176"/>
      <c r="CN58" s="191"/>
      <c r="CO58" s="191"/>
      <c r="CR58" s="192"/>
      <c r="CS58" s="176"/>
      <c r="CT58" s="191"/>
      <c r="CU58" s="191"/>
      <c r="CW58" s="191"/>
      <c r="CX58" s="191"/>
      <c r="CY58" s="167"/>
      <c r="DA58" s="176"/>
      <c r="DB58" s="190"/>
      <c r="DC58" s="190"/>
      <c r="DD58" s="153"/>
      <c r="DE58" s="190"/>
      <c r="DF58" s="190"/>
      <c r="DG58" s="176"/>
      <c r="DH58" s="191"/>
      <c r="DI58" s="191"/>
      <c r="DL58" s="192"/>
      <c r="DM58" s="176"/>
      <c r="DN58" s="191"/>
      <c r="DO58" s="191"/>
      <c r="DQ58" s="191"/>
      <c r="DR58" s="191"/>
      <c r="DS58" s="167"/>
      <c r="DU58" s="176"/>
      <c r="DV58" s="190"/>
      <c r="DW58" s="190"/>
      <c r="DX58" s="153"/>
      <c r="DY58" s="190"/>
      <c r="DZ58" s="190"/>
      <c r="EA58" s="176"/>
      <c r="EC58" s="193"/>
      <c r="EF58" s="192"/>
      <c r="EG58" s="176"/>
      <c r="EH58" s="191"/>
      <c r="EI58" s="191"/>
      <c r="EK58" s="191"/>
      <c r="EL58" s="191"/>
      <c r="EM58" s="167"/>
      <c r="EO58" s="176"/>
      <c r="EP58" s="190"/>
      <c r="EQ58" s="190"/>
      <c r="ER58" s="153"/>
      <c r="ES58" s="190"/>
      <c r="ET58" s="190"/>
      <c r="EU58" s="176"/>
      <c r="EV58" s="191"/>
      <c r="EW58" s="191"/>
      <c r="EZ58" s="192"/>
      <c r="FA58" s="176"/>
      <c r="FB58" s="191"/>
      <c r="FC58" s="191"/>
      <c r="FE58" s="191"/>
      <c r="FF58" s="191"/>
      <c r="FG58" s="167"/>
      <c r="FI58" s="176"/>
      <c r="FJ58" s="190"/>
      <c r="FK58" s="190"/>
      <c r="FL58" s="153"/>
      <c r="FM58" s="190"/>
      <c r="FN58" s="190"/>
      <c r="FO58" s="176"/>
      <c r="FP58" s="191"/>
      <c r="FQ58" s="191"/>
      <c r="FT58" s="192"/>
      <c r="FU58" s="176"/>
      <c r="FV58" s="191"/>
      <c r="FW58" s="191"/>
      <c r="FY58" s="191"/>
      <c r="FZ58" s="191"/>
      <c r="GA58" s="167"/>
      <c r="GG58" s="191"/>
      <c r="GI58" s="194"/>
      <c r="GN58" s="192"/>
      <c r="GU58" s="167"/>
      <c r="HA58" s="191"/>
      <c r="HC58" s="194"/>
      <c r="HH58" s="192"/>
      <c r="HO58" s="167"/>
      <c r="HU58" s="191"/>
      <c r="HW58" s="194"/>
      <c r="IB58" s="192"/>
      <c r="II58" s="167"/>
      <c r="IO58" s="191"/>
      <c r="IQ58" s="194"/>
      <c r="IV58" s="192"/>
    </row>
    <row r="59" spans="2:262" s="165" customFormat="1" ht="13.5" customHeight="1" x14ac:dyDescent="0.25">
      <c r="B59" s="153"/>
      <c r="C59" s="167"/>
      <c r="E59" s="176"/>
      <c r="F59" s="190"/>
      <c r="G59" s="191"/>
      <c r="H59" s="153"/>
      <c r="I59" s="190"/>
      <c r="J59" s="191"/>
      <c r="K59" s="176"/>
      <c r="L59" s="191"/>
      <c r="M59" s="191"/>
      <c r="P59" s="192"/>
      <c r="Q59" s="176"/>
      <c r="R59" s="191"/>
      <c r="S59" s="191"/>
      <c r="U59" s="191"/>
      <c r="V59" s="191"/>
      <c r="W59" s="167"/>
      <c r="Y59" s="176"/>
      <c r="Z59" s="190"/>
      <c r="AA59" s="190"/>
      <c r="AB59" s="153"/>
      <c r="AC59" s="190"/>
      <c r="AD59" s="190"/>
      <c r="AE59" s="176"/>
      <c r="AF59" s="191"/>
      <c r="AG59" s="191"/>
      <c r="AJ59" s="192"/>
      <c r="AK59" s="176"/>
      <c r="AM59" s="191"/>
      <c r="AO59" s="191"/>
      <c r="AP59" s="191"/>
      <c r="AQ59" s="167"/>
      <c r="AS59" s="176"/>
      <c r="AT59" s="190"/>
      <c r="AU59" s="190"/>
      <c r="AV59" s="153"/>
      <c r="AW59" s="190"/>
      <c r="AX59" s="190"/>
      <c r="AY59" s="176"/>
      <c r="AZ59" s="191"/>
      <c r="BA59" s="191"/>
      <c r="BD59" s="192"/>
      <c r="BE59" s="176"/>
      <c r="BF59" s="191"/>
      <c r="BG59" s="191"/>
      <c r="BI59" s="191"/>
      <c r="BJ59" s="191"/>
      <c r="BK59" s="167"/>
      <c r="BM59" s="176"/>
      <c r="BN59" s="190"/>
      <c r="BO59" s="190"/>
      <c r="BP59" s="153"/>
      <c r="BQ59" s="190"/>
      <c r="BR59" s="190"/>
      <c r="BS59" s="176"/>
      <c r="BT59" s="191"/>
      <c r="BU59" s="191"/>
      <c r="BX59" s="192"/>
      <c r="BY59" s="176"/>
      <c r="BZ59" s="191"/>
      <c r="CA59" s="191"/>
      <c r="CC59" s="191"/>
      <c r="CD59" s="191"/>
      <c r="CE59" s="176"/>
      <c r="CG59" s="176"/>
      <c r="CH59" s="190"/>
      <c r="CI59" s="190"/>
      <c r="CJ59" s="153"/>
      <c r="CK59" s="190"/>
      <c r="CL59" s="190"/>
      <c r="CM59" s="176"/>
      <c r="CN59" s="191"/>
      <c r="CO59" s="191"/>
      <c r="CR59" s="192"/>
      <c r="CS59" s="176"/>
      <c r="CT59" s="191"/>
      <c r="CU59" s="191"/>
      <c r="CW59" s="191"/>
      <c r="CX59" s="191"/>
      <c r="CY59" s="167"/>
      <c r="DA59" s="176"/>
      <c r="DB59" s="190"/>
      <c r="DC59" s="190"/>
      <c r="DD59" s="153"/>
      <c r="DE59" s="190"/>
      <c r="DF59" s="190"/>
      <c r="DG59" s="176"/>
      <c r="DH59" s="191"/>
      <c r="DI59" s="191"/>
      <c r="DL59" s="192"/>
      <c r="DM59" s="176"/>
      <c r="DN59" s="191"/>
      <c r="DO59" s="191"/>
      <c r="DQ59" s="191"/>
      <c r="DR59" s="191"/>
      <c r="DS59" s="167"/>
      <c r="DU59" s="176"/>
      <c r="DV59" s="190"/>
      <c r="DW59" s="190"/>
      <c r="DX59" s="153"/>
      <c r="DY59" s="190"/>
      <c r="DZ59" s="190"/>
      <c r="EA59" s="176"/>
      <c r="EC59" s="193"/>
      <c r="EF59" s="192"/>
      <c r="EG59" s="176"/>
      <c r="EH59" s="191"/>
      <c r="EI59" s="191"/>
      <c r="EK59" s="191"/>
      <c r="EL59" s="191"/>
      <c r="EM59" s="167"/>
      <c r="EO59" s="176"/>
      <c r="EP59" s="190"/>
      <c r="EQ59" s="190"/>
      <c r="ER59" s="153"/>
      <c r="ES59" s="190"/>
      <c r="ET59" s="190"/>
      <c r="EU59" s="176"/>
      <c r="EV59" s="191"/>
      <c r="EW59" s="191"/>
      <c r="EZ59" s="192"/>
      <c r="FA59" s="176"/>
      <c r="FB59" s="191"/>
      <c r="FC59" s="191"/>
      <c r="FE59" s="191"/>
      <c r="FF59" s="191"/>
      <c r="FG59" s="167"/>
      <c r="FI59" s="176"/>
      <c r="FJ59" s="190"/>
      <c r="FK59" s="190"/>
      <c r="FL59" s="153"/>
      <c r="FM59" s="190"/>
      <c r="FN59" s="190"/>
      <c r="FO59" s="176"/>
      <c r="FP59" s="191"/>
      <c r="FQ59" s="191"/>
      <c r="FT59" s="192"/>
      <c r="FU59" s="176"/>
      <c r="FV59" s="191"/>
      <c r="FW59" s="191"/>
      <c r="FY59" s="191"/>
      <c r="FZ59" s="191"/>
      <c r="GA59" s="167"/>
      <c r="GG59" s="191"/>
      <c r="GI59" s="194"/>
      <c r="GN59" s="192"/>
      <c r="GU59" s="167"/>
      <c r="HA59" s="191"/>
      <c r="HC59" s="194"/>
      <c r="HH59" s="192"/>
      <c r="HO59" s="167"/>
      <c r="HU59" s="191"/>
      <c r="HW59" s="194"/>
      <c r="IB59" s="192"/>
      <c r="II59" s="167"/>
      <c r="IO59" s="191"/>
      <c r="IQ59" s="194"/>
      <c r="IV59" s="192"/>
    </row>
    <row r="60" spans="2:262" s="165" customFormat="1" ht="13.5" customHeight="1" x14ac:dyDescent="0.25">
      <c r="B60" s="153"/>
      <c r="C60" s="167"/>
      <c r="E60" s="176"/>
      <c r="F60" s="190"/>
      <c r="G60" s="191"/>
      <c r="H60" s="153"/>
      <c r="I60" s="190"/>
      <c r="J60" s="191"/>
      <c r="K60" s="176"/>
      <c r="L60" s="191"/>
      <c r="M60" s="191"/>
      <c r="P60" s="192"/>
      <c r="Q60" s="176"/>
      <c r="R60" s="191"/>
      <c r="S60" s="191"/>
      <c r="U60" s="191"/>
      <c r="V60" s="191"/>
      <c r="W60" s="167"/>
      <c r="Y60" s="176"/>
      <c r="Z60" s="190"/>
      <c r="AA60" s="190"/>
      <c r="AB60" s="153"/>
      <c r="AC60" s="190"/>
      <c r="AD60" s="190"/>
      <c r="AE60" s="176"/>
      <c r="AF60" s="191"/>
      <c r="AG60" s="191"/>
      <c r="AJ60" s="192"/>
      <c r="AK60" s="176"/>
      <c r="AM60" s="191"/>
      <c r="AO60" s="191"/>
      <c r="AP60" s="191"/>
      <c r="AQ60" s="167"/>
      <c r="AS60" s="176"/>
      <c r="AT60" s="190"/>
      <c r="AU60" s="190"/>
      <c r="AV60" s="153"/>
      <c r="AW60" s="190"/>
      <c r="AX60" s="190"/>
      <c r="AY60" s="176"/>
      <c r="AZ60" s="191"/>
      <c r="BA60" s="191"/>
      <c r="BD60" s="192"/>
      <c r="BE60" s="176"/>
      <c r="BF60" s="191"/>
      <c r="BG60" s="191"/>
      <c r="BI60" s="191"/>
      <c r="BJ60" s="191"/>
      <c r="BK60" s="167"/>
      <c r="BM60" s="176"/>
      <c r="BN60" s="190"/>
      <c r="BO60" s="190"/>
      <c r="BP60" s="153"/>
      <c r="BQ60" s="190"/>
      <c r="BR60" s="190"/>
      <c r="BS60" s="176"/>
      <c r="BT60" s="191"/>
      <c r="BU60" s="191"/>
      <c r="BX60" s="192"/>
      <c r="BY60" s="176"/>
      <c r="BZ60" s="191"/>
      <c r="CA60" s="191"/>
      <c r="CC60" s="191"/>
      <c r="CD60" s="191"/>
      <c r="CE60" s="176"/>
      <c r="CG60" s="176"/>
      <c r="CH60" s="190"/>
      <c r="CI60" s="190"/>
      <c r="CJ60" s="153"/>
      <c r="CK60" s="190"/>
      <c r="CL60" s="190"/>
      <c r="CM60" s="176"/>
      <c r="CN60" s="191"/>
      <c r="CO60" s="191"/>
      <c r="CR60" s="192"/>
      <c r="CS60" s="176"/>
      <c r="CT60" s="191"/>
      <c r="CU60" s="191"/>
      <c r="CW60" s="191"/>
      <c r="CX60" s="191"/>
      <c r="CY60" s="167"/>
      <c r="DA60" s="176"/>
      <c r="DB60" s="190"/>
      <c r="DC60" s="190"/>
      <c r="DD60" s="153"/>
      <c r="DE60" s="190"/>
      <c r="DF60" s="190"/>
      <c r="DG60" s="176"/>
      <c r="DH60" s="191"/>
      <c r="DI60" s="191"/>
      <c r="DL60" s="192"/>
      <c r="DM60" s="176"/>
      <c r="DN60" s="191"/>
      <c r="DO60" s="191"/>
      <c r="DQ60" s="191"/>
      <c r="DR60" s="191"/>
      <c r="DS60" s="167"/>
      <c r="DU60" s="176"/>
      <c r="DV60" s="190"/>
      <c r="DW60" s="190"/>
      <c r="DX60" s="153"/>
      <c r="DY60" s="190"/>
      <c r="DZ60" s="190"/>
      <c r="EA60" s="176"/>
      <c r="EC60" s="193"/>
      <c r="EF60" s="192"/>
      <c r="EG60" s="176"/>
      <c r="EH60" s="191"/>
      <c r="EI60" s="191"/>
      <c r="EK60" s="191"/>
      <c r="EL60" s="191"/>
      <c r="EM60" s="167"/>
      <c r="EO60" s="176"/>
      <c r="EP60" s="190"/>
      <c r="EQ60" s="190"/>
      <c r="ER60" s="153"/>
      <c r="ES60" s="190"/>
      <c r="ET60" s="190"/>
      <c r="EU60" s="176"/>
      <c r="EV60" s="191"/>
      <c r="EW60" s="191"/>
      <c r="EZ60" s="192"/>
      <c r="FA60" s="176"/>
      <c r="FB60" s="191"/>
      <c r="FC60" s="191"/>
      <c r="FE60" s="191"/>
      <c r="FF60" s="191"/>
      <c r="FG60" s="167"/>
      <c r="FI60" s="176"/>
      <c r="FJ60" s="190"/>
      <c r="FK60" s="190"/>
      <c r="FL60" s="153"/>
      <c r="FM60" s="190"/>
      <c r="FN60" s="190"/>
      <c r="FO60" s="176"/>
      <c r="FP60" s="191"/>
      <c r="FQ60" s="191"/>
      <c r="FT60" s="192"/>
      <c r="FU60" s="176"/>
      <c r="FV60" s="191"/>
      <c r="FW60" s="191"/>
      <c r="FY60" s="191"/>
      <c r="FZ60" s="191"/>
      <c r="GA60" s="167"/>
      <c r="GG60" s="191"/>
      <c r="GI60" s="194"/>
      <c r="GN60" s="192"/>
      <c r="GU60" s="167"/>
      <c r="HA60" s="191"/>
      <c r="HC60" s="194"/>
      <c r="HH60" s="192"/>
      <c r="HO60" s="167"/>
      <c r="HU60" s="191"/>
      <c r="HW60" s="194"/>
      <c r="IB60" s="192"/>
      <c r="II60" s="167"/>
      <c r="IO60" s="191"/>
      <c r="IQ60" s="194"/>
      <c r="IV60" s="192"/>
    </row>
    <row r="61" spans="2:262" s="165" customFormat="1" ht="13.5" customHeight="1" x14ac:dyDescent="0.25">
      <c r="B61" s="153"/>
      <c r="C61" s="167"/>
      <c r="E61" s="176"/>
      <c r="F61" s="190"/>
      <c r="G61" s="191"/>
      <c r="H61" s="153"/>
      <c r="I61" s="190"/>
      <c r="J61" s="191"/>
      <c r="K61" s="176"/>
      <c r="L61" s="191"/>
      <c r="M61" s="191"/>
      <c r="P61" s="192"/>
      <c r="Q61" s="176"/>
      <c r="R61" s="191"/>
      <c r="S61" s="191"/>
      <c r="U61" s="191"/>
      <c r="V61" s="191"/>
      <c r="W61" s="167"/>
      <c r="Y61" s="176"/>
      <c r="Z61" s="190"/>
      <c r="AA61" s="190"/>
      <c r="AB61" s="153"/>
      <c r="AC61" s="190"/>
      <c r="AD61" s="190"/>
      <c r="AE61" s="176"/>
      <c r="AF61" s="191"/>
      <c r="AG61" s="191"/>
      <c r="AJ61" s="192"/>
      <c r="AK61" s="176"/>
      <c r="AM61" s="191"/>
      <c r="AO61" s="191"/>
      <c r="AP61" s="191"/>
      <c r="AQ61" s="167"/>
      <c r="AS61" s="176"/>
      <c r="AT61" s="190"/>
      <c r="AU61" s="190"/>
      <c r="AV61" s="153"/>
      <c r="AW61" s="190"/>
      <c r="AX61" s="190"/>
      <c r="AY61" s="176"/>
      <c r="AZ61" s="191"/>
      <c r="BA61" s="191"/>
      <c r="BD61" s="192"/>
      <c r="BE61" s="176"/>
      <c r="BF61" s="191"/>
      <c r="BG61" s="191"/>
      <c r="BI61" s="191"/>
      <c r="BJ61" s="191"/>
      <c r="BK61" s="167"/>
      <c r="BM61" s="176"/>
      <c r="BN61" s="190"/>
      <c r="BO61" s="190"/>
      <c r="BP61" s="153"/>
      <c r="BQ61" s="190"/>
      <c r="BR61" s="190"/>
      <c r="BS61" s="176"/>
      <c r="BT61" s="191"/>
      <c r="BU61" s="191"/>
      <c r="BX61" s="192"/>
      <c r="BY61" s="176"/>
      <c r="BZ61" s="191"/>
      <c r="CA61" s="191"/>
      <c r="CC61" s="191"/>
      <c r="CD61" s="191"/>
      <c r="CE61" s="176"/>
      <c r="CG61" s="176"/>
      <c r="CH61" s="190"/>
      <c r="CI61" s="190"/>
      <c r="CJ61" s="153"/>
      <c r="CK61" s="190"/>
      <c r="CL61" s="190"/>
      <c r="CM61" s="176"/>
      <c r="CN61" s="191"/>
      <c r="CO61" s="191"/>
      <c r="CR61" s="192"/>
      <c r="CS61" s="176"/>
      <c r="CT61" s="191"/>
      <c r="CU61" s="191"/>
      <c r="CW61" s="191"/>
      <c r="CX61" s="191"/>
      <c r="CY61" s="167"/>
      <c r="DA61" s="176"/>
      <c r="DB61" s="190"/>
      <c r="DC61" s="190"/>
      <c r="DD61" s="153"/>
      <c r="DE61" s="190"/>
      <c r="DF61" s="190"/>
      <c r="DG61" s="176"/>
      <c r="DH61" s="191"/>
      <c r="DI61" s="191"/>
      <c r="DL61" s="192"/>
      <c r="DM61" s="176"/>
      <c r="DN61" s="191"/>
      <c r="DO61" s="191"/>
      <c r="DQ61" s="191"/>
      <c r="DR61" s="191"/>
      <c r="DS61" s="167"/>
      <c r="DU61" s="176"/>
      <c r="DV61" s="190"/>
      <c r="DW61" s="190"/>
      <c r="DX61" s="153"/>
      <c r="DY61" s="190"/>
      <c r="DZ61" s="190"/>
      <c r="EA61" s="176"/>
      <c r="EC61" s="193"/>
      <c r="EF61" s="192"/>
      <c r="EG61" s="176"/>
      <c r="EH61" s="191"/>
      <c r="EI61" s="191"/>
      <c r="EK61" s="191"/>
      <c r="EL61" s="191"/>
      <c r="EM61" s="167"/>
      <c r="EO61" s="176"/>
      <c r="EP61" s="190"/>
      <c r="EQ61" s="190"/>
      <c r="ER61" s="153"/>
      <c r="ES61" s="190"/>
      <c r="ET61" s="190"/>
      <c r="EU61" s="176"/>
      <c r="EV61" s="191"/>
      <c r="EW61" s="191"/>
      <c r="EZ61" s="192"/>
      <c r="FA61" s="176"/>
      <c r="FB61" s="191"/>
      <c r="FC61" s="191"/>
      <c r="FE61" s="191"/>
      <c r="FF61" s="191"/>
      <c r="FG61" s="167"/>
      <c r="FI61" s="176"/>
      <c r="FJ61" s="190"/>
      <c r="FK61" s="190"/>
      <c r="FL61" s="153"/>
      <c r="FM61" s="190"/>
      <c r="FN61" s="190"/>
      <c r="FO61" s="176"/>
      <c r="FP61" s="191"/>
      <c r="FQ61" s="191"/>
      <c r="FT61" s="192"/>
      <c r="FU61" s="176"/>
      <c r="FV61" s="191"/>
      <c r="FW61" s="191"/>
      <c r="FY61" s="191"/>
      <c r="FZ61" s="191"/>
      <c r="GA61" s="167"/>
      <c r="GG61" s="191"/>
      <c r="GI61" s="194"/>
      <c r="GN61" s="192"/>
      <c r="GU61" s="167"/>
      <c r="HA61" s="191"/>
      <c r="HC61" s="194"/>
      <c r="HH61" s="192"/>
      <c r="HO61" s="167"/>
      <c r="HU61" s="191"/>
      <c r="HW61" s="194"/>
      <c r="IB61" s="192"/>
      <c r="II61" s="167"/>
      <c r="IO61" s="191"/>
      <c r="IQ61" s="194"/>
      <c r="IV61" s="192"/>
    </row>
    <row r="62" spans="2:262" s="165" customFormat="1" ht="13.5" customHeight="1" x14ac:dyDescent="0.25">
      <c r="B62" s="153"/>
      <c r="C62" s="167"/>
      <c r="E62" s="176"/>
      <c r="F62" s="190"/>
      <c r="G62" s="191"/>
      <c r="H62" s="153"/>
      <c r="I62" s="190"/>
      <c r="J62" s="191"/>
      <c r="K62" s="176"/>
      <c r="L62" s="191"/>
      <c r="M62" s="191"/>
      <c r="P62" s="192"/>
      <c r="Q62" s="176"/>
      <c r="R62" s="191"/>
      <c r="S62" s="191"/>
      <c r="U62" s="191"/>
      <c r="V62" s="191"/>
      <c r="W62" s="167"/>
      <c r="Y62" s="176"/>
      <c r="Z62" s="190"/>
      <c r="AA62" s="190"/>
      <c r="AB62" s="153"/>
      <c r="AC62" s="190"/>
      <c r="AD62" s="190"/>
      <c r="AE62" s="176"/>
      <c r="AF62" s="191"/>
      <c r="AG62" s="191"/>
      <c r="AJ62" s="192"/>
      <c r="AK62" s="176"/>
      <c r="AM62" s="191"/>
      <c r="AO62" s="191"/>
      <c r="AP62" s="191"/>
      <c r="AQ62" s="167"/>
      <c r="AS62" s="176"/>
      <c r="AT62" s="190"/>
      <c r="AU62" s="190"/>
      <c r="AV62" s="153"/>
      <c r="AW62" s="190"/>
      <c r="AX62" s="190"/>
      <c r="AY62" s="176"/>
      <c r="AZ62" s="191"/>
      <c r="BA62" s="191"/>
      <c r="BD62" s="192"/>
      <c r="BE62" s="176"/>
      <c r="BF62" s="191"/>
      <c r="BG62" s="191"/>
      <c r="BI62" s="191"/>
      <c r="BJ62" s="191"/>
      <c r="BK62" s="167"/>
      <c r="BM62" s="176"/>
      <c r="BN62" s="190"/>
      <c r="BO62" s="190"/>
      <c r="BP62" s="153"/>
      <c r="BQ62" s="190"/>
      <c r="BR62" s="190"/>
      <c r="BS62" s="176"/>
      <c r="BT62" s="191"/>
      <c r="BU62" s="191"/>
      <c r="BX62" s="192"/>
      <c r="BY62" s="176"/>
      <c r="BZ62" s="191"/>
      <c r="CA62" s="191"/>
      <c r="CC62" s="191"/>
      <c r="CD62" s="191"/>
      <c r="CE62" s="176"/>
      <c r="CG62" s="176"/>
      <c r="CH62" s="190"/>
      <c r="CI62" s="190"/>
      <c r="CJ62" s="153"/>
      <c r="CK62" s="190"/>
      <c r="CL62" s="190"/>
      <c r="CM62" s="176"/>
      <c r="CN62" s="191"/>
      <c r="CO62" s="191"/>
      <c r="CR62" s="192"/>
      <c r="CS62" s="176"/>
      <c r="CT62" s="191"/>
      <c r="CU62" s="191"/>
      <c r="CW62" s="191"/>
      <c r="CX62" s="191"/>
      <c r="CY62" s="167"/>
      <c r="DA62" s="176"/>
      <c r="DB62" s="190"/>
      <c r="DC62" s="190"/>
      <c r="DD62" s="153"/>
      <c r="DE62" s="190"/>
      <c r="DF62" s="190"/>
      <c r="DG62" s="176"/>
      <c r="DH62" s="191"/>
      <c r="DI62" s="191"/>
      <c r="DL62" s="192"/>
      <c r="DM62" s="176"/>
      <c r="DN62" s="191"/>
      <c r="DO62" s="191"/>
      <c r="DQ62" s="191"/>
      <c r="DR62" s="191"/>
      <c r="DS62" s="167"/>
      <c r="DU62" s="176"/>
      <c r="DV62" s="190"/>
      <c r="DW62" s="190"/>
      <c r="DX62" s="153"/>
      <c r="DY62" s="190"/>
      <c r="DZ62" s="190"/>
      <c r="EA62" s="176"/>
      <c r="EC62" s="193"/>
      <c r="EF62" s="192"/>
      <c r="EG62" s="176"/>
      <c r="EH62" s="191"/>
      <c r="EI62" s="191"/>
      <c r="EK62" s="191"/>
      <c r="EL62" s="191"/>
      <c r="EM62" s="167"/>
      <c r="EO62" s="176"/>
      <c r="EP62" s="190"/>
      <c r="EQ62" s="190"/>
      <c r="ER62" s="153"/>
      <c r="ES62" s="190"/>
      <c r="ET62" s="190"/>
      <c r="EU62" s="176"/>
      <c r="EV62" s="191"/>
      <c r="EW62" s="191"/>
      <c r="EZ62" s="192"/>
      <c r="FA62" s="176"/>
      <c r="FB62" s="191"/>
      <c r="FC62" s="191"/>
      <c r="FE62" s="191"/>
      <c r="FF62" s="191"/>
      <c r="FG62" s="167"/>
      <c r="FI62" s="176"/>
      <c r="FJ62" s="190"/>
      <c r="FK62" s="190"/>
      <c r="FL62" s="153"/>
      <c r="FM62" s="190"/>
      <c r="FN62" s="190"/>
      <c r="FO62" s="176"/>
      <c r="FP62" s="191"/>
      <c r="FQ62" s="191"/>
      <c r="FT62" s="192"/>
      <c r="FU62" s="176"/>
      <c r="FV62" s="191"/>
      <c r="FW62" s="191"/>
      <c r="FY62" s="191"/>
      <c r="FZ62" s="191"/>
      <c r="GA62" s="167"/>
      <c r="GG62" s="191"/>
      <c r="GI62" s="194"/>
      <c r="GN62" s="192"/>
      <c r="GU62" s="167"/>
      <c r="HA62" s="191"/>
      <c r="HC62" s="194"/>
      <c r="HH62" s="192"/>
      <c r="HO62" s="167"/>
      <c r="HU62" s="191"/>
      <c r="HW62" s="194"/>
      <c r="IB62" s="192"/>
      <c r="II62" s="167"/>
      <c r="IO62" s="191"/>
      <c r="IQ62" s="194"/>
      <c r="IV62" s="192"/>
    </row>
    <row r="63" spans="2:262" s="165" customFormat="1" ht="13.5" customHeight="1" x14ac:dyDescent="0.25">
      <c r="B63" s="153"/>
      <c r="C63" s="167"/>
      <c r="E63" s="176"/>
      <c r="F63" s="190"/>
      <c r="G63" s="191"/>
      <c r="H63" s="153"/>
      <c r="I63" s="190"/>
      <c r="J63" s="191"/>
      <c r="K63" s="176"/>
      <c r="L63" s="191"/>
      <c r="M63" s="191"/>
      <c r="P63" s="192"/>
      <c r="Q63" s="176"/>
      <c r="R63" s="191"/>
      <c r="S63" s="191"/>
      <c r="U63" s="191"/>
      <c r="V63" s="191"/>
      <c r="W63" s="167"/>
      <c r="Y63" s="176"/>
      <c r="Z63" s="190"/>
      <c r="AA63" s="190"/>
      <c r="AB63" s="153"/>
      <c r="AC63" s="190"/>
      <c r="AD63" s="190"/>
      <c r="AE63" s="176"/>
      <c r="AF63" s="191"/>
      <c r="AG63" s="191"/>
      <c r="AJ63" s="192"/>
      <c r="AK63" s="176"/>
      <c r="AM63" s="191"/>
      <c r="AO63" s="191"/>
      <c r="AP63" s="191"/>
      <c r="AQ63" s="167"/>
      <c r="AS63" s="176"/>
      <c r="AT63" s="190"/>
      <c r="AU63" s="190"/>
      <c r="AV63" s="153"/>
      <c r="AW63" s="190"/>
      <c r="AX63" s="190"/>
      <c r="AY63" s="176"/>
      <c r="AZ63" s="191"/>
      <c r="BA63" s="191"/>
      <c r="BD63" s="192"/>
      <c r="BE63" s="176"/>
      <c r="BF63" s="191"/>
      <c r="BG63" s="191"/>
      <c r="BI63" s="191"/>
      <c r="BJ63" s="191"/>
      <c r="BK63" s="167"/>
      <c r="BM63" s="176"/>
      <c r="BN63" s="190"/>
      <c r="BO63" s="190"/>
      <c r="BP63" s="153"/>
      <c r="BQ63" s="190"/>
      <c r="BR63" s="190"/>
      <c r="BS63" s="176"/>
      <c r="BT63" s="191"/>
      <c r="BU63" s="191"/>
      <c r="BX63" s="192"/>
      <c r="BY63" s="176"/>
      <c r="BZ63" s="191"/>
      <c r="CA63" s="191"/>
      <c r="CC63" s="191"/>
      <c r="CD63" s="191"/>
      <c r="CE63" s="176"/>
      <c r="CG63" s="176"/>
      <c r="CH63" s="190"/>
      <c r="CI63" s="190"/>
      <c r="CJ63" s="153"/>
      <c r="CK63" s="190"/>
      <c r="CL63" s="190"/>
      <c r="CM63" s="176"/>
      <c r="CN63" s="191"/>
      <c r="CO63" s="191"/>
      <c r="CR63" s="192"/>
      <c r="CS63" s="176"/>
      <c r="CT63" s="191"/>
      <c r="CU63" s="191"/>
      <c r="CW63" s="191"/>
      <c r="CX63" s="191"/>
      <c r="CY63" s="167"/>
      <c r="DA63" s="176"/>
      <c r="DB63" s="190"/>
      <c r="DC63" s="190"/>
      <c r="DD63" s="153"/>
      <c r="DE63" s="190"/>
      <c r="DF63" s="190"/>
      <c r="DG63" s="176"/>
      <c r="DH63" s="191"/>
      <c r="DI63" s="191"/>
      <c r="DL63" s="192"/>
      <c r="DM63" s="176"/>
      <c r="DN63" s="191"/>
      <c r="DO63" s="191"/>
      <c r="DQ63" s="191"/>
      <c r="DR63" s="191"/>
      <c r="DS63" s="167"/>
      <c r="DU63" s="176"/>
      <c r="DV63" s="190"/>
      <c r="DW63" s="190"/>
      <c r="DX63" s="153"/>
      <c r="DY63" s="190"/>
      <c r="DZ63" s="190"/>
      <c r="EA63" s="176"/>
      <c r="EC63" s="193"/>
      <c r="EF63" s="192"/>
      <c r="EG63" s="176"/>
      <c r="EH63" s="191"/>
      <c r="EI63" s="191"/>
      <c r="EK63" s="191"/>
      <c r="EL63" s="191"/>
      <c r="EM63" s="167"/>
      <c r="EO63" s="176"/>
      <c r="EP63" s="190"/>
      <c r="EQ63" s="190"/>
      <c r="ER63" s="153"/>
      <c r="ES63" s="190"/>
      <c r="ET63" s="190"/>
      <c r="EU63" s="176"/>
      <c r="EV63" s="191"/>
      <c r="EW63" s="191"/>
      <c r="EZ63" s="192"/>
      <c r="FA63" s="176"/>
      <c r="FB63" s="191"/>
      <c r="FC63" s="191"/>
      <c r="FE63" s="191"/>
      <c r="FF63" s="191"/>
      <c r="FG63" s="167"/>
      <c r="FI63" s="176"/>
      <c r="FJ63" s="190"/>
      <c r="FK63" s="190"/>
      <c r="FL63" s="153"/>
      <c r="FM63" s="190"/>
      <c r="FN63" s="190"/>
      <c r="FO63" s="176"/>
      <c r="FP63" s="191"/>
      <c r="FQ63" s="191"/>
      <c r="FT63" s="192"/>
      <c r="FU63" s="176"/>
      <c r="FV63" s="191"/>
      <c r="FW63" s="191"/>
      <c r="FY63" s="191"/>
      <c r="FZ63" s="191"/>
      <c r="GA63" s="167"/>
      <c r="GG63" s="191"/>
      <c r="GI63" s="194"/>
      <c r="GN63" s="192"/>
      <c r="GU63" s="167"/>
      <c r="HA63" s="191"/>
      <c r="HC63" s="194"/>
      <c r="HH63" s="192"/>
      <c r="HO63" s="167"/>
      <c r="HU63" s="191"/>
      <c r="HW63" s="194"/>
      <c r="IB63" s="192"/>
      <c r="II63" s="167"/>
      <c r="IO63" s="191"/>
      <c r="IQ63" s="194"/>
      <c r="IV63" s="192"/>
    </row>
    <row r="64" spans="2:262" s="165" customFormat="1" ht="13.5" customHeight="1" x14ac:dyDescent="0.25">
      <c r="B64" s="153"/>
      <c r="C64" s="167"/>
      <c r="E64" s="176"/>
      <c r="F64" s="190"/>
      <c r="G64" s="191"/>
      <c r="H64" s="153"/>
      <c r="I64" s="190"/>
      <c r="J64" s="191"/>
      <c r="K64" s="176"/>
      <c r="L64" s="191"/>
      <c r="M64" s="191"/>
      <c r="P64" s="192"/>
      <c r="Q64" s="176"/>
      <c r="R64" s="191"/>
      <c r="S64" s="191"/>
      <c r="U64" s="191"/>
      <c r="V64" s="191"/>
      <c r="W64" s="167"/>
      <c r="Y64" s="176"/>
      <c r="Z64" s="190"/>
      <c r="AA64" s="190"/>
      <c r="AB64" s="153"/>
      <c r="AC64" s="190"/>
      <c r="AD64" s="190"/>
      <c r="AE64" s="176"/>
      <c r="AF64" s="191"/>
      <c r="AG64" s="191"/>
      <c r="AJ64" s="192"/>
      <c r="AK64" s="176"/>
      <c r="AM64" s="191"/>
      <c r="AO64" s="191"/>
      <c r="AP64" s="191"/>
      <c r="AQ64" s="167"/>
      <c r="AS64" s="176"/>
      <c r="AT64" s="190"/>
      <c r="AU64" s="190"/>
      <c r="AV64" s="153"/>
      <c r="AW64" s="190"/>
      <c r="AX64" s="190"/>
      <c r="AY64" s="176"/>
      <c r="AZ64" s="191"/>
      <c r="BA64" s="191"/>
      <c r="BD64" s="192"/>
      <c r="BE64" s="176"/>
      <c r="BF64" s="191"/>
      <c r="BG64" s="191"/>
      <c r="BI64" s="191"/>
      <c r="BJ64" s="191"/>
      <c r="BK64" s="167"/>
      <c r="BM64" s="176"/>
      <c r="BN64" s="190"/>
      <c r="BO64" s="190"/>
      <c r="BP64" s="153"/>
      <c r="BQ64" s="190"/>
      <c r="BR64" s="190"/>
      <c r="BS64" s="176"/>
      <c r="BT64" s="191"/>
      <c r="BU64" s="191"/>
      <c r="BX64" s="192"/>
      <c r="BY64" s="176"/>
      <c r="BZ64" s="191"/>
      <c r="CA64" s="191"/>
      <c r="CC64" s="191"/>
      <c r="CD64" s="191"/>
      <c r="CE64" s="176"/>
      <c r="CG64" s="176"/>
      <c r="CH64" s="190"/>
      <c r="CI64" s="190"/>
      <c r="CJ64" s="153"/>
      <c r="CK64" s="190"/>
      <c r="CL64" s="190"/>
      <c r="CM64" s="176"/>
      <c r="CN64" s="191"/>
      <c r="CO64" s="191"/>
      <c r="CR64" s="192"/>
      <c r="CS64" s="176"/>
      <c r="CT64" s="191"/>
      <c r="CU64" s="191"/>
      <c r="CW64" s="191"/>
      <c r="CX64" s="191"/>
      <c r="CY64" s="167"/>
      <c r="DA64" s="176"/>
      <c r="DB64" s="190"/>
      <c r="DC64" s="190"/>
      <c r="DD64" s="153"/>
      <c r="DE64" s="190"/>
      <c r="DF64" s="190"/>
      <c r="DG64" s="176"/>
      <c r="DH64" s="191"/>
      <c r="DI64" s="191"/>
      <c r="DL64" s="192"/>
      <c r="DM64" s="176"/>
      <c r="DN64" s="191"/>
      <c r="DO64" s="191"/>
      <c r="DQ64" s="191"/>
      <c r="DR64" s="191"/>
      <c r="DS64" s="167"/>
      <c r="DU64" s="176"/>
      <c r="DV64" s="190"/>
      <c r="DW64" s="190"/>
      <c r="DX64" s="153"/>
      <c r="DY64" s="190"/>
      <c r="DZ64" s="190"/>
      <c r="EA64" s="176"/>
      <c r="EC64" s="193"/>
      <c r="EF64" s="192"/>
      <c r="EG64" s="176"/>
      <c r="EH64" s="191"/>
      <c r="EI64" s="191"/>
      <c r="EK64" s="191"/>
      <c r="EL64" s="191"/>
      <c r="EM64" s="167"/>
      <c r="EO64" s="176"/>
      <c r="EP64" s="190"/>
      <c r="EQ64" s="190"/>
      <c r="ER64" s="153"/>
      <c r="ES64" s="190"/>
      <c r="ET64" s="190"/>
      <c r="EU64" s="176"/>
      <c r="EV64" s="191"/>
      <c r="EW64" s="191"/>
      <c r="EZ64" s="192"/>
      <c r="FA64" s="176"/>
      <c r="FB64" s="191"/>
      <c r="FC64" s="191"/>
      <c r="FE64" s="191"/>
      <c r="FF64" s="191"/>
      <c r="FG64" s="167"/>
      <c r="FI64" s="176"/>
      <c r="FJ64" s="190"/>
      <c r="FK64" s="190"/>
      <c r="FL64" s="153"/>
      <c r="FM64" s="190"/>
      <c r="FN64" s="190"/>
      <c r="FO64" s="176"/>
      <c r="FP64" s="191"/>
      <c r="FQ64" s="191"/>
      <c r="FT64" s="192"/>
      <c r="FU64" s="176"/>
      <c r="FV64" s="191"/>
      <c r="FW64" s="191"/>
      <c r="FY64" s="191"/>
      <c r="FZ64" s="191"/>
      <c r="GA64" s="167"/>
      <c r="GG64" s="191"/>
      <c r="GI64" s="194"/>
      <c r="GN64" s="192"/>
      <c r="GU64" s="167"/>
      <c r="HA64" s="191"/>
      <c r="HC64" s="194"/>
      <c r="HH64" s="192"/>
      <c r="HO64" s="167"/>
      <c r="HU64" s="191"/>
      <c r="HW64" s="194"/>
      <c r="IB64" s="192"/>
      <c r="II64" s="167"/>
      <c r="IO64" s="191"/>
      <c r="IQ64" s="194"/>
      <c r="IV64" s="192"/>
    </row>
    <row r="65" spans="2:256" s="165" customFormat="1" ht="13.5" customHeight="1" x14ac:dyDescent="0.25">
      <c r="B65" s="153"/>
      <c r="C65" s="167"/>
      <c r="E65" s="176"/>
      <c r="F65" s="190"/>
      <c r="G65" s="191"/>
      <c r="H65" s="153"/>
      <c r="I65" s="190"/>
      <c r="J65" s="191"/>
      <c r="K65" s="176"/>
      <c r="L65" s="191"/>
      <c r="M65" s="191"/>
      <c r="P65" s="192"/>
      <c r="Q65" s="176"/>
      <c r="R65" s="191"/>
      <c r="S65" s="191"/>
      <c r="U65" s="191"/>
      <c r="V65" s="191"/>
      <c r="W65" s="167"/>
      <c r="Y65" s="176"/>
      <c r="Z65" s="190"/>
      <c r="AA65" s="190"/>
      <c r="AB65" s="153"/>
      <c r="AC65" s="190"/>
      <c r="AD65" s="190"/>
      <c r="AE65" s="176"/>
      <c r="AF65" s="191"/>
      <c r="AG65" s="191"/>
      <c r="AJ65" s="192"/>
      <c r="AK65" s="176"/>
      <c r="AM65" s="191"/>
      <c r="AO65" s="191"/>
      <c r="AP65" s="191"/>
      <c r="AQ65" s="167"/>
      <c r="AS65" s="176"/>
      <c r="AT65" s="190"/>
      <c r="AU65" s="190"/>
      <c r="AV65" s="153"/>
      <c r="AW65" s="190"/>
      <c r="AX65" s="190"/>
      <c r="AY65" s="176"/>
      <c r="AZ65" s="191"/>
      <c r="BA65" s="191"/>
      <c r="BD65" s="192"/>
      <c r="BE65" s="176"/>
      <c r="BF65" s="191"/>
      <c r="BG65" s="191"/>
      <c r="BI65" s="191"/>
      <c r="BJ65" s="191"/>
      <c r="BK65" s="167"/>
      <c r="BM65" s="176"/>
      <c r="BN65" s="190"/>
      <c r="BO65" s="190"/>
      <c r="BP65" s="153"/>
      <c r="BQ65" s="190"/>
      <c r="BR65" s="190"/>
      <c r="BS65" s="176"/>
      <c r="BT65" s="191"/>
      <c r="BU65" s="191"/>
      <c r="BX65" s="192"/>
      <c r="BY65" s="176"/>
      <c r="BZ65" s="191"/>
      <c r="CA65" s="191"/>
      <c r="CC65" s="191"/>
      <c r="CD65" s="191"/>
      <c r="CE65" s="176"/>
      <c r="CG65" s="176"/>
      <c r="CH65" s="190"/>
      <c r="CI65" s="190"/>
      <c r="CJ65" s="153"/>
      <c r="CK65" s="190"/>
      <c r="CL65" s="190"/>
      <c r="CM65" s="176"/>
      <c r="CN65" s="191"/>
      <c r="CO65" s="191"/>
      <c r="CR65" s="192"/>
      <c r="CS65" s="176"/>
      <c r="CT65" s="191"/>
      <c r="CU65" s="191"/>
      <c r="CW65" s="191"/>
      <c r="CX65" s="191"/>
      <c r="CY65" s="167"/>
      <c r="DA65" s="176"/>
      <c r="DB65" s="190"/>
      <c r="DC65" s="190"/>
      <c r="DD65" s="153"/>
      <c r="DE65" s="190"/>
      <c r="DF65" s="190"/>
      <c r="DG65" s="176"/>
      <c r="DH65" s="191"/>
      <c r="DI65" s="191"/>
      <c r="DL65" s="192"/>
      <c r="DM65" s="176"/>
      <c r="DN65" s="191"/>
      <c r="DO65" s="191"/>
      <c r="DQ65" s="191"/>
      <c r="DR65" s="191"/>
      <c r="DS65" s="167"/>
      <c r="DU65" s="176"/>
      <c r="DV65" s="190"/>
      <c r="DW65" s="190"/>
      <c r="DX65" s="153"/>
      <c r="DY65" s="190"/>
      <c r="DZ65" s="190"/>
      <c r="EA65" s="176"/>
      <c r="EC65" s="193"/>
      <c r="EF65" s="192"/>
      <c r="EG65" s="176"/>
      <c r="EH65" s="191"/>
      <c r="EI65" s="191"/>
      <c r="EK65" s="191"/>
      <c r="EL65" s="191"/>
      <c r="EM65" s="167"/>
      <c r="EO65" s="176"/>
      <c r="EP65" s="190"/>
      <c r="EQ65" s="190"/>
      <c r="ER65" s="153"/>
      <c r="ES65" s="190"/>
      <c r="ET65" s="190"/>
      <c r="EU65" s="176"/>
      <c r="EV65" s="191"/>
      <c r="EW65" s="191"/>
      <c r="EZ65" s="192"/>
      <c r="FA65" s="176"/>
      <c r="FB65" s="191"/>
      <c r="FC65" s="191"/>
      <c r="FE65" s="191"/>
      <c r="FF65" s="191"/>
      <c r="FG65" s="167"/>
      <c r="FI65" s="176"/>
      <c r="FJ65" s="190"/>
      <c r="FK65" s="190"/>
      <c r="FL65" s="153"/>
      <c r="FM65" s="190"/>
      <c r="FN65" s="190"/>
      <c r="FO65" s="176"/>
      <c r="FP65" s="191"/>
      <c r="FQ65" s="191"/>
      <c r="FT65" s="192"/>
      <c r="FU65" s="176"/>
      <c r="FV65" s="191"/>
      <c r="FW65" s="191"/>
      <c r="FY65" s="191"/>
      <c r="FZ65" s="191"/>
      <c r="GA65" s="167"/>
      <c r="GG65" s="191"/>
      <c r="GI65" s="194"/>
      <c r="GN65" s="192"/>
      <c r="GU65" s="167"/>
      <c r="HA65" s="191"/>
      <c r="HC65" s="194"/>
      <c r="HH65" s="192"/>
      <c r="HO65" s="167"/>
      <c r="HU65" s="191"/>
      <c r="HW65" s="194"/>
      <c r="IB65" s="192"/>
      <c r="II65" s="167"/>
      <c r="IO65" s="191"/>
      <c r="IQ65" s="194"/>
      <c r="IV65" s="192"/>
    </row>
    <row r="66" spans="2:256" s="165" customFormat="1" ht="13.5" customHeight="1" x14ac:dyDescent="0.25">
      <c r="B66" s="153"/>
      <c r="C66" s="167"/>
      <c r="E66" s="176"/>
      <c r="F66" s="190"/>
      <c r="G66" s="191"/>
      <c r="H66" s="153"/>
      <c r="I66" s="190"/>
      <c r="J66" s="191"/>
      <c r="K66" s="176"/>
      <c r="L66" s="191"/>
      <c r="M66" s="191"/>
      <c r="P66" s="192"/>
      <c r="Q66" s="176"/>
      <c r="R66" s="191"/>
      <c r="S66" s="191"/>
      <c r="U66" s="191"/>
      <c r="V66" s="191"/>
      <c r="W66" s="167"/>
      <c r="Y66" s="176"/>
      <c r="Z66" s="190"/>
      <c r="AA66" s="190"/>
      <c r="AB66" s="153"/>
      <c r="AC66" s="190"/>
      <c r="AD66" s="190"/>
      <c r="AE66" s="176"/>
      <c r="AF66" s="191"/>
      <c r="AG66" s="191"/>
      <c r="AJ66" s="192"/>
      <c r="AK66" s="176"/>
      <c r="AM66" s="191"/>
      <c r="AO66" s="191"/>
      <c r="AP66" s="191"/>
      <c r="AQ66" s="167"/>
      <c r="AS66" s="176"/>
      <c r="AT66" s="190"/>
      <c r="AU66" s="190"/>
      <c r="AV66" s="153"/>
      <c r="AW66" s="190"/>
      <c r="AX66" s="190"/>
      <c r="AY66" s="176"/>
      <c r="AZ66" s="191"/>
      <c r="BA66" s="191"/>
      <c r="BD66" s="192"/>
      <c r="BE66" s="176"/>
      <c r="BF66" s="191"/>
      <c r="BG66" s="191"/>
      <c r="BI66" s="191"/>
      <c r="BJ66" s="191"/>
      <c r="BK66" s="167"/>
      <c r="BM66" s="176"/>
      <c r="BN66" s="190"/>
      <c r="BO66" s="190"/>
      <c r="BP66" s="153"/>
      <c r="BQ66" s="190"/>
      <c r="BR66" s="190"/>
      <c r="BS66" s="176"/>
      <c r="BT66" s="191"/>
      <c r="BU66" s="191"/>
      <c r="BX66" s="192"/>
      <c r="BY66" s="176"/>
      <c r="BZ66" s="191"/>
      <c r="CA66" s="191"/>
      <c r="CC66" s="191"/>
      <c r="CD66" s="191"/>
      <c r="CE66" s="176"/>
      <c r="CG66" s="176"/>
      <c r="CH66" s="190"/>
      <c r="CI66" s="190"/>
      <c r="CJ66" s="153"/>
      <c r="CK66" s="190"/>
      <c r="CL66" s="190"/>
      <c r="CM66" s="176"/>
      <c r="CN66" s="191"/>
      <c r="CO66" s="191"/>
      <c r="CR66" s="192"/>
      <c r="CS66" s="176"/>
      <c r="CT66" s="191"/>
      <c r="CU66" s="191"/>
      <c r="CW66" s="191"/>
      <c r="CX66" s="191"/>
      <c r="CY66" s="167"/>
      <c r="DA66" s="176"/>
      <c r="DB66" s="190"/>
      <c r="DC66" s="190"/>
      <c r="DD66" s="153"/>
      <c r="DE66" s="190"/>
      <c r="DF66" s="190"/>
      <c r="DG66" s="176"/>
      <c r="DH66" s="191"/>
      <c r="DI66" s="191"/>
      <c r="DL66" s="192"/>
      <c r="DM66" s="176"/>
      <c r="DN66" s="191"/>
      <c r="DO66" s="191"/>
      <c r="DQ66" s="191"/>
      <c r="DR66" s="191"/>
      <c r="DS66" s="167"/>
      <c r="DU66" s="176"/>
      <c r="DV66" s="190"/>
      <c r="DW66" s="190"/>
      <c r="DX66" s="153"/>
      <c r="DY66" s="190"/>
      <c r="DZ66" s="190"/>
      <c r="EA66" s="176"/>
      <c r="EC66" s="193"/>
      <c r="EF66" s="192"/>
      <c r="EG66" s="176"/>
      <c r="EH66" s="191"/>
      <c r="EI66" s="191"/>
      <c r="EK66" s="191"/>
      <c r="EL66" s="191"/>
      <c r="EM66" s="167"/>
      <c r="EO66" s="176"/>
      <c r="EP66" s="190"/>
      <c r="EQ66" s="190"/>
      <c r="ER66" s="153"/>
      <c r="ES66" s="190"/>
      <c r="ET66" s="190"/>
      <c r="EU66" s="176"/>
      <c r="EV66" s="191"/>
      <c r="EW66" s="191"/>
      <c r="EZ66" s="192"/>
      <c r="FA66" s="176"/>
      <c r="FB66" s="191"/>
      <c r="FC66" s="191"/>
      <c r="FE66" s="191"/>
      <c r="FF66" s="191"/>
      <c r="FG66" s="167"/>
      <c r="FI66" s="176"/>
      <c r="FJ66" s="190"/>
      <c r="FK66" s="190"/>
      <c r="FL66" s="153"/>
      <c r="FM66" s="190"/>
      <c r="FN66" s="190"/>
      <c r="FO66" s="176"/>
      <c r="FP66" s="191"/>
      <c r="FQ66" s="191"/>
      <c r="FT66" s="192"/>
      <c r="FU66" s="176"/>
      <c r="FV66" s="191"/>
      <c r="FW66" s="191"/>
      <c r="FY66" s="191"/>
      <c r="FZ66" s="191"/>
      <c r="GA66" s="167"/>
      <c r="GG66" s="191"/>
      <c r="GI66" s="194"/>
      <c r="GN66" s="192"/>
      <c r="GU66" s="167"/>
      <c r="HA66" s="191"/>
      <c r="HC66" s="194"/>
      <c r="HH66" s="192"/>
      <c r="HO66" s="167"/>
      <c r="HU66" s="191"/>
      <c r="HW66" s="194"/>
      <c r="IB66" s="192"/>
      <c r="II66" s="167"/>
      <c r="IO66" s="191"/>
      <c r="IQ66" s="194"/>
      <c r="IV66" s="192"/>
    </row>
    <row r="67" spans="2:256" s="165" customFormat="1" ht="13.5" customHeight="1" x14ac:dyDescent="0.25">
      <c r="B67" s="153"/>
      <c r="C67" s="167"/>
      <c r="E67" s="176"/>
      <c r="F67" s="190"/>
      <c r="G67" s="191"/>
      <c r="H67" s="153"/>
      <c r="I67" s="190"/>
      <c r="J67" s="191"/>
      <c r="K67" s="176"/>
      <c r="L67" s="191"/>
      <c r="M67" s="191"/>
      <c r="P67" s="192"/>
      <c r="Q67" s="176"/>
      <c r="R67" s="191"/>
      <c r="S67" s="191"/>
      <c r="U67" s="191"/>
      <c r="V67" s="191"/>
      <c r="W67" s="167"/>
      <c r="Y67" s="176"/>
      <c r="Z67" s="190"/>
      <c r="AA67" s="190"/>
      <c r="AB67" s="153"/>
      <c r="AC67" s="190"/>
      <c r="AD67" s="190"/>
      <c r="AE67" s="176"/>
      <c r="AF67" s="191"/>
      <c r="AG67" s="191"/>
      <c r="AJ67" s="192"/>
      <c r="AK67" s="176"/>
      <c r="AM67" s="191"/>
      <c r="AO67" s="191"/>
      <c r="AP67" s="191"/>
      <c r="AQ67" s="167"/>
      <c r="AS67" s="176"/>
      <c r="AT67" s="190"/>
      <c r="AU67" s="190"/>
      <c r="AV67" s="153"/>
      <c r="AW67" s="190"/>
      <c r="AX67" s="190"/>
      <c r="AY67" s="176"/>
      <c r="AZ67" s="191"/>
      <c r="BA67" s="191"/>
      <c r="BD67" s="192"/>
      <c r="BE67" s="176"/>
      <c r="BF67" s="191"/>
      <c r="BG67" s="191"/>
      <c r="BI67" s="191"/>
      <c r="BJ67" s="191"/>
      <c r="BK67" s="167"/>
      <c r="BM67" s="176"/>
      <c r="BN67" s="190"/>
      <c r="BO67" s="190"/>
      <c r="BP67" s="153"/>
      <c r="BQ67" s="190"/>
      <c r="BR67" s="190"/>
      <c r="BS67" s="176"/>
      <c r="BT67" s="191"/>
      <c r="BU67" s="191"/>
      <c r="BX67" s="192"/>
      <c r="BY67" s="176"/>
      <c r="BZ67" s="191"/>
      <c r="CA67" s="191"/>
      <c r="CC67" s="191"/>
      <c r="CD67" s="191"/>
      <c r="CE67" s="176"/>
      <c r="CG67" s="176"/>
      <c r="CH67" s="190"/>
      <c r="CI67" s="190"/>
      <c r="CJ67" s="153"/>
      <c r="CK67" s="190"/>
      <c r="CL67" s="190"/>
      <c r="CM67" s="176"/>
      <c r="CN67" s="191"/>
      <c r="CO67" s="191"/>
      <c r="CR67" s="192"/>
      <c r="CS67" s="176"/>
      <c r="CT67" s="191"/>
      <c r="CU67" s="191"/>
      <c r="CW67" s="191"/>
      <c r="CX67" s="191"/>
      <c r="CY67" s="167"/>
      <c r="DA67" s="176"/>
      <c r="DB67" s="190"/>
      <c r="DC67" s="190"/>
      <c r="DD67" s="153"/>
      <c r="DE67" s="190"/>
      <c r="DF67" s="190"/>
      <c r="DG67" s="176"/>
      <c r="DH67" s="191"/>
      <c r="DI67" s="191"/>
      <c r="DL67" s="192"/>
      <c r="DM67" s="176"/>
      <c r="DN67" s="191"/>
      <c r="DO67" s="191"/>
      <c r="DQ67" s="191"/>
      <c r="DR67" s="191"/>
      <c r="DS67" s="167"/>
      <c r="DU67" s="176"/>
      <c r="DV67" s="190"/>
      <c r="DW67" s="190"/>
      <c r="DX67" s="153"/>
      <c r="DY67" s="190"/>
      <c r="DZ67" s="190"/>
      <c r="EA67" s="176"/>
      <c r="EC67" s="193"/>
      <c r="EF67" s="192"/>
      <c r="EG67" s="176"/>
      <c r="EH67" s="191"/>
      <c r="EI67" s="191"/>
      <c r="EK67" s="191"/>
      <c r="EL67" s="191"/>
      <c r="EM67" s="167"/>
      <c r="EO67" s="176"/>
      <c r="EP67" s="190"/>
      <c r="EQ67" s="190"/>
      <c r="ER67" s="153"/>
      <c r="ES67" s="190"/>
      <c r="ET67" s="190"/>
      <c r="EU67" s="176"/>
      <c r="EV67" s="191"/>
      <c r="EW67" s="191"/>
      <c r="EZ67" s="192"/>
      <c r="FA67" s="176"/>
      <c r="FB67" s="191"/>
      <c r="FC67" s="191"/>
      <c r="FE67" s="191"/>
      <c r="FF67" s="191"/>
      <c r="FG67" s="167"/>
      <c r="FI67" s="176"/>
      <c r="FJ67" s="190"/>
      <c r="FK67" s="190"/>
      <c r="FL67" s="153"/>
      <c r="FM67" s="190"/>
      <c r="FN67" s="190"/>
      <c r="FO67" s="176"/>
      <c r="FP67" s="191"/>
      <c r="FQ67" s="191"/>
      <c r="FT67" s="192"/>
      <c r="FU67" s="176"/>
      <c r="FV67" s="191"/>
      <c r="FW67" s="191"/>
      <c r="FY67" s="191"/>
      <c r="FZ67" s="191"/>
      <c r="GA67" s="167"/>
      <c r="GG67" s="191"/>
      <c r="GI67" s="194"/>
      <c r="GN67" s="192"/>
      <c r="GU67" s="167"/>
      <c r="HA67" s="191"/>
      <c r="HC67" s="194"/>
      <c r="HH67" s="192"/>
      <c r="HO67" s="167"/>
      <c r="HU67" s="191"/>
      <c r="HW67" s="194"/>
      <c r="IB67" s="192"/>
      <c r="II67" s="167"/>
      <c r="IO67" s="191"/>
      <c r="IQ67" s="194"/>
      <c r="IV67" s="192"/>
    </row>
    <row r="68" spans="2:256" s="165" customFormat="1" ht="13.5" customHeight="1" x14ac:dyDescent="0.25">
      <c r="B68" s="153"/>
      <c r="C68" s="167"/>
      <c r="E68" s="176"/>
      <c r="F68" s="190"/>
      <c r="G68" s="191"/>
      <c r="H68" s="153"/>
      <c r="I68" s="190"/>
      <c r="J68" s="191"/>
      <c r="K68" s="176"/>
      <c r="L68" s="191"/>
      <c r="M68" s="191"/>
      <c r="P68" s="192"/>
      <c r="Q68" s="176"/>
      <c r="R68" s="191"/>
      <c r="S68" s="191"/>
      <c r="U68" s="191"/>
      <c r="V68" s="191"/>
      <c r="W68" s="167"/>
      <c r="Y68" s="176"/>
      <c r="Z68" s="190"/>
      <c r="AA68" s="190"/>
      <c r="AB68" s="153"/>
      <c r="AC68" s="190"/>
      <c r="AD68" s="190"/>
      <c r="AE68" s="176"/>
      <c r="AF68" s="191"/>
      <c r="AG68" s="191"/>
      <c r="AJ68" s="192"/>
      <c r="AK68" s="176"/>
      <c r="AM68" s="191"/>
      <c r="AO68" s="191"/>
      <c r="AP68" s="191"/>
      <c r="AQ68" s="167"/>
      <c r="AS68" s="176"/>
      <c r="AT68" s="190"/>
      <c r="AU68" s="190"/>
      <c r="AV68" s="153"/>
      <c r="AW68" s="190"/>
      <c r="AX68" s="190"/>
      <c r="AY68" s="176"/>
      <c r="AZ68" s="191"/>
      <c r="BA68" s="191"/>
      <c r="BD68" s="192"/>
      <c r="BE68" s="176"/>
      <c r="BF68" s="191"/>
      <c r="BG68" s="191"/>
      <c r="BI68" s="191"/>
      <c r="BJ68" s="191"/>
      <c r="BK68" s="167"/>
      <c r="BM68" s="176"/>
      <c r="BN68" s="190"/>
      <c r="BO68" s="190"/>
      <c r="BP68" s="153"/>
      <c r="BQ68" s="190"/>
      <c r="BR68" s="190"/>
      <c r="BS68" s="176"/>
      <c r="BT68" s="191"/>
      <c r="BU68" s="191"/>
      <c r="BX68" s="192"/>
      <c r="BY68" s="176"/>
      <c r="BZ68" s="191"/>
      <c r="CA68" s="191"/>
      <c r="CC68" s="191"/>
      <c r="CD68" s="191"/>
      <c r="CE68" s="176"/>
      <c r="CG68" s="176"/>
      <c r="CH68" s="190"/>
      <c r="CI68" s="190"/>
      <c r="CJ68" s="153"/>
      <c r="CK68" s="190"/>
      <c r="CL68" s="190"/>
      <c r="CM68" s="176"/>
      <c r="CN68" s="191"/>
      <c r="CO68" s="191"/>
      <c r="CR68" s="192"/>
      <c r="CS68" s="176"/>
      <c r="CT68" s="191"/>
      <c r="CU68" s="191"/>
      <c r="CW68" s="191"/>
      <c r="CX68" s="191"/>
      <c r="CY68" s="167"/>
      <c r="DA68" s="176"/>
      <c r="DB68" s="190"/>
      <c r="DC68" s="190"/>
      <c r="DD68" s="153"/>
      <c r="DE68" s="190"/>
      <c r="DF68" s="190"/>
      <c r="DG68" s="176"/>
      <c r="DH68" s="191"/>
      <c r="DI68" s="191"/>
      <c r="DL68" s="192"/>
      <c r="DM68" s="176"/>
      <c r="DN68" s="191"/>
      <c r="DO68" s="191"/>
      <c r="DQ68" s="191"/>
      <c r="DR68" s="191"/>
      <c r="DS68" s="167"/>
      <c r="DU68" s="176"/>
      <c r="DV68" s="190"/>
      <c r="DW68" s="190"/>
      <c r="DX68" s="153"/>
      <c r="DY68" s="190"/>
      <c r="DZ68" s="190"/>
      <c r="EA68" s="176"/>
      <c r="EC68" s="193"/>
      <c r="EF68" s="192"/>
      <c r="EG68" s="176"/>
      <c r="EH68" s="191"/>
      <c r="EI68" s="191"/>
      <c r="EK68" s="191"/>
      <c r="EL68" s="191"/>
      <c r="EM68" s="167"/>
      <c r="EO68" s="176"/>
      <c r="EP68" s="190"/>
      <c r="EQ68" s="190"/>
      <c r="ER68" s="153"/>
      <c r="ES68" s="190"/>
      <c r="ET68" s="190"/>
      <c r="EU68" s="176"/>
      <c r="EV68" s="191"/>
      <c r="EW68" s="191"/>
      <c r="EZ68" s="192"/>
      <c r="FA68" s="176"/>
      <c r="FB68" s="191"/>
      <c r="FC68" s="191"/>
      <c r="FE68" s="191"/>
      <c r="FF68" s="191"/>
      <c r="FG68" s="167"/>
      <c r="FI68" s="176"/>
      <c r="FJ68" s="190"/>
      <c r="FK68" s="190"/>
      <c r="FL68" s="153"/>
      <c r="FM68" s="190"/>
      <c r="FN68" s="190"/>
      <c r="FO68" s="176"/>
      <c r="FP68" s="191"/>
      <c r="FQ68" s="191"/>
      <c r="FT68" s="192"/>
      <c r="FU68" s="176"/>
      <c r="FV68" s="191"/>
      <c r="FW68" s="191"/>
      <c r="FY68" s="191"/>
      <c r="FZ68" s="191"/>
      <c r="GA68" s="167"/>
      <c r="GI68" s="194"/>
      <c r="GN68" s="192"/>
      <c r="GU68" s="167"/>
      <c r="HC68" s="194"/>
      <c r="HH68" s="192"/>
      <c r="HO68" s="167"/>
      <c r="HW68" s="194"/>
      <c r="IB68" s="192"/>
      <c r="II68" s="167"/>
      <c r="IQ68" s="194"/>
      <c r="IV68" s="192"/>
    </row>
    <row r="69" spans="2:256" s="165" customFormat="1" ht="13.5" customHeight="1" x14ac:dyDescent="0.25">
      <c r="B69" s="153"/>
      <c r="C69" s="167"/>
      <c r="E69" s="176"/>
      <c r="F69" s="190"/>
      <c r="G69" s="191"/>
      <c r="H69" s="153"/>
      <c r="I69" s="190"/>
      <c r="J69" s="191"/>
      <c r="K69" s="176"/>
      <c r="L69" s="191"/>
      <c r="M69" s="191"/>
      <c r="P69" s="192"/>
      <c r="Q69" s="176"/>
      <c r="R69" s="191"/>
      <c r="S69" s="191"/>
      <c r="U69" s="191"/>
      <c r="V69" s="191"/>
      <c r="W69" s="167"/>
      <c r="Y69" s="176"/>
      <c r="Z69" s="190"/>
      <c r="AA69" s="190"/>
      <c r="AB69" s="153"/>
      <c r="AC69" s="190"/>
      <c r="AD69" s="190"/>
      <c r="AE69" s="176"/>
      <c r="AF69" s="191"/>
      <c r="AG69" s="191"/>
      <c r="AJ69" s="192"/>
      <c r="AK69" s="176"/>
      <c r="AM69" s="191"/>
      <c r="AO69" s="191"/>
      <c r="AP69" s="191"/>
      <c r="AQ69" s="167"/>
      <c r="AS69" s="176"/>
      <c r="AT69" s="190"/>
      <c r="AU69" s="190"/>
      <c r="AV69" s="153"/>
      <c r="AW69" s="190"/>
      <c r="AX69" s="190"/>
      <c r="AY69" s="176"/>
      <c r="AZ69" s="191"/>
      <c r="BA69" s="191"/>
      <c r="BD69" s="192"/>
      <c r="BE69" s="176"/>
      <c r="BF69" s="191"/>
      <c r="BG69" s="191"/>
      <c r="BI69" s="191"/>
      <c r="BJ69" s="191"/>
      <c r="BK69" s="167"/>
      <c r="BM69" s="176"/>
      <c r="BN69" s="190"/>
      <c r="BO69" s="190"/>
      <c r="BP69" s="153"/>
      <c r="BQ69" s="190"/>
      <c r="BR69" s="190"/>
      <c r="BS69" s="176"/>
      <c r="BT69" s="191"/>
      <c r="BU69" s="191"/>
      <c r="BX69" s="192"/>
      <c r="BY69" s="176"/>
      <c r="BZ69" s="191"/>
      <c r="CA69" s="191"/>
      <c r="CC69" s="191"/>
      <c r="CD69" s="191"/>
      <c r="CE69" s="176"/>
      <c r="CG69" s="176"/>
      <c r="CH69" s="190"/>
      <c r="CI69" s="190"/>
      <c r="CJ69" s="153"/>
      <c r="CK69" s="190"/>
      <c r="CL69" s="190"/>
      <c r="CM69" s="176"/>
      <c r="CN69" s="191"/>
      <c r="CO69" s="191"/>
      <c r="CR69" s="192"/>
      <c r="CS69" s="176"/>
      <c r="CT69" s="191"/>
      <c r="CU69" s="191"/>
      <c r="CW69" s="191"/>
      <c r="CX69" s="191"/>
      <c r="CY69" s="167"/>
      <c r="DA69" s="176"/>
      <c r="DB69" s="190"/>
      <c r="DC69" s="190"/>
      <c r="DD69" s="153"/>
      <c r="DE69" s="190"/>
      <c r="DF69" s="190"/>
      <c r="DG69" s="176"/>
      <c r="DH69" s="191"/>
      <c r="DI69" s="191"/>
      <c r="DL69" s="192"/>
      <c r="DM69" s="176"/>
      <c r="DN69" s="191"/>
      <c r="DO69" s="191"/>
      <c r="DQ69" s="191"/>
      <c r="DR69" s="191"/>
      <c r="DS69" s="167"/>
      <c r="DU69" s="176"/>
      <c r="DV69" s="190"/>
      <c r="DW69" s="190"/>
      <c r="DX69" s="153"/>
      <c r="DY69" s="190"/>
      <c r="DZ69" s="190"/>
      <c r="EA69" s="176"/>
      <c r="EC69" s="193"/>
      <c r="EF69" s="192"/>
      <c r="EG69" s="176"/>
      <c r="EH69" s="191"/>
      <c r="EI69" s="191"/>
      <c r="EK69" s="191"/>
      <c r="EL69" s="191"/>
      <c r="EM69" s="167"/>
      <c r="EO69" s="176"/>
      <c r="EP69" s="190"/>
      <c r="EQ69" s="190"/>
      <c r="ER69" s="153"/>
      <c r="ES69" s="190"/>
      <c r="ET69" s="190"/>
      <c r="EU69" s="176"/>
      <c r="EV69" s="191"/>
      <c r="EW69" s="191"/>
      <c r="EZ69" s="192"/>
      <c r="FA69" s="176"/>
      <c r="FB69" s="191"/>
      <c r="FC69" s="191"/>
      <c r="FE69" s="191"/>
      <c r="FF69" s="191"/>
      <c r="FG69" s="167"/>
      <c r="FI69" s="176"/>
      <c r="FJ69" s="190"/>
      <c r="FK69" s="190"/>
      <c r="FL69" s="153"/>
      <c r="FM69" s="190"/>
      <c r="FN69" s="190"/>
      <c r="FO69" s="176"/>
      <c r="FP69" s="191"/>
      <c r="FQ69" s="191"/>
      <c r="FT69" s="192"/>
      <c r="FU69" s="176"/>
      <c r="FV69" s="191"/>
      <c r="FW69" s="191"/>
      <c r="FY69" s="191"/>
      <c r="FZ69" s="191"/>
      <c r="GA69" s="167"/>
      <c r="GI69" s="194"/>
      <c r="GN69" s="192"/>
      <c r="GU69" s="167"/>
      <c r="HC69" s="194"/>
      <c r="HH69" s="192"/>
      <c r="HO69" s="167"/>
      <c r="HW69" s="194"/>
      <c r="IB69" s="192"/>
      <c r="II69" s="167"/>
      <c r="IQ69" s="194"/>
      <c r="IV69" s="192"/>
    </row>
    <row r="70" spans="2:256" s="165" customFormat="1" ht="13.5" customHeight="1" x14ac:dyDescent="0.25">
      <c r="B70" s="153"/>
      <c r="C70" s="167"/>
      <c r="E70" s="176"/>
      <c r="F70" s="190"/>
      <c r="G70" s="191"/>
      <c r="H70" s="153"/>
      <c r="I70" s="190"/>
      <c r="J70" s="191"/>
      <c r="K70" s="176"/>
      <c r="L70" s="191"/>
      <c r="M70" s="191"/>
      <c r="P70" s="192"/>
      <c r="Q70" s="176"/>
      <c r="R70" s="191"/>
      <c r="S70" s="191"/>
      <c r="U70" s="191"/>
      <c r="V70" s="191"/>
      <c r="W70" s="167"/>
      <c r="Y70" s="176"/>
      <c r="Z70" s="190"/>
      <c r="AA70" s="190"/>
      <c r="AB70" s="153"/>
      <c r="AC70" s="190"/>
      <c r="AD70" s="190"/>
      <c r="AE70" s="176"/>
      <c r="AF70" s="191"/>
      <c r="AG70" s="191"/>
      <c r="AJ70" s="192"/>
      <c r="AK70" s="176"/>
      <c r="AM70" s="191"/>
      <c r="AO70" s="191"/>
      <c r="AP70" s="191"/>
      <c r="AQ70" s="167"/>
      <c r="AS70" s="176"/>
      <c r="AT70" s="190"/>
      <c r="AU70" s="190"/>
      <c r="AV70" s="153"/>
      <c r="AW70" s="190"/>
      <c r="AX70" s="190"/>
      <c r="AY70" s="176"/>
      <c r="AZ70" s="191"/>
      <c r="BA70" s="191"/>
      <c r="BD70" s="192"/>
      <c r="BE70" s="176"/>
      <c r="BF70" s="191"/>
      <c r="BG70" s="191"/>
      <c r="BI70" s="191"/>
      <c r="BJ70" s="191"/>
      <c r="BK70" s="167"/>
      <c r="BM70" s="176"/>
      <c r="BN70" s="190"/>
      <c r="BO70" s="190"/>
      <c r="BP70" s="153"/>
      <c r="BQ70" s="190"/>
      <c r="BR70" s="190"/>
      <c r="BS70" s="176"/>
      <c r="BT70" s="191"/>
      <c r="BU70" s="191"/>
      <c r="BX70" s="192"/>
      <c r="BY70" s="176"/>
      <c r="BZ70" s="191"/>
      <c r="CA70" s="191"/>
      <c r="CC70" s="191"/>
      <c r="CD70" s="191"/>
      <c r="CE70" s="176"/>
      <c r="CG70" s="176"/>
      <c r="CH70" s="190"/>
      <c r="CI70" s="190"/>
      <c r="CJ70" s="153"/>
      <c r="CK70" s="190"/>
      <c r="CL70" s="190"/>
      <c r="CM70" s="176"/>
      <c r="CN70" s="191"/>
      <c r="CO70" s="191"/>
      <c r="CR70" s="192"/>
      <c r="CS70" s="176"/>
      <c r="CT70" s="191"/>
      <c r="CU70" s="191"/>
      <c r="CW70" s="191"/>
      <c r="CX70" s="191"/>
      <c r="CY70" s="167"/>
      <c r="DA70" s="176"/>
      <c r="DB70" s="190"/>
      <c r="DC70" s="190"/>
      <c r="DD70" s="153"/>
      <c r="DE70" s="190"/>
      <c r="DF70" s="190"/>
      <c r="DG70" s="176"/>
      <c r="DH70" s="191"/>
      <c r="DI70" s="191"/>
      <c r="DL70" s="192"/>
      <c r="DM70" s="176"/>
      <c r="DN70" s="191"/>
      <c r="DO70" s="191"/>
      <c r="DQ70" s="191"/>
      <c r="DR70" s="191"/>
      <c r="DS70" s="167"/>
      <c r="DU70" s="176"/>
      <c r="DV70" s="190"/>
      <c r="DW70" s="190"/>
      <c r="DX70" s="153"/>
      <c r="DY70" s="190"/>
      <c r="DZ70" s="190"/>
      <c r="EA70" s="176"/>
      <c r="EC70" s="193"/>
      <c r="EF70" s="192"/>
      <c r="EG70" s="176"/>
      <c r="EH70" s="191"/>
      <c r="EI70" s="191"/>
      <c r="EK70" s="191"/>
      <c r="EL70" s="191"/>
      <c r="EM70" s="167"/>
      <c r="EO70" s="176"/>
      <c r="EP70" s="190"/>
      <c r="EQ70" s="190"/>
      <c r="ER70" s="153"/>
      <c r="ES70" s="190"/>
      <c r="ET70" s="190"/>
      <c r="EU70" s="176"/>
      <c r="EV70" s="191"/>
      <c r="EW70" s="191"/>
      <c r="EZ70" s="192"/>
      <c r="FA70" s="176"/>
      <c r="FB70" s="191"/>
      <c r="FC70" s="191"/>
      <c r="FE70" s="191"/>
      <c r="FF70" s="191"/>
      <c r="FG70" s="167"/>
      <c r="FI70" s="176"/>
      <c r="FJ70" s="190"/>
      <c r="FK70" s="190"/>
      <c r="FL70" s="153"/>
      <c r="FM70" s="190"/>
      <c r="FN70" s="190"/>
      <c r="FO70" s="176"/>
      <c r="FP70" s="191"/>
      <c r="FQ70" s="191"/>
      <c r="FT70" s="192"/>
      <c r="FU70" s="176"/>
      <c r="FV70" s="191"/>
      <c r="FW70" s="191"/>
      <c r="FY70" s="191"/>
      <c r="FZ70" s="191"/>
      <c r="GA70" s="167"/>
      <c r="GI70" s="194"/>
      <c r="GN70" s="192"/>
      <c r="GU70" s="167"/>
      <c r="HC70" s="194"/>
      <c r="HH70" s="192"/>
      <c r="HO70" s="167"/>
      <c r="HW70" s="194"/>
      <c r="IB70" s="192"/>
      <c r="II70" s="167"/>
      <c r="IQ70" s="194"/>
      <c r="IV70" s="192"/>
    </row>
    <row r="71" spans="2:256" s="165" customFormat="1" ht="13.5" customHeight="1" x14ac:dyDescent="0.25">
      <c r="B71" s="153"/>
      <c r="C71" s="167"/>
      <c r="E71" s="176"/>
      <c r="F71" s="190"/>
      <c r="G71" s="191"/>
      <c r="H71" s="153"/>
      <c r="I71" s="190"/>
      <c r="J71" s="191"/>
      <c r="K71" s="176"/>
      <c r="L71" s="191"/>
      <c r="M71" s="191"/>
      <c r="P71" s="192"/>
      <c r="Q71" s="176"/>
      <c r="R71" s="191"/>
      <c r="S71" s="191"/>
      <c r="U71" s="191"/>
      <c r="V71" s="191"/>
      <c r="W71" s="167"/>
      <c r="Y71" s="176"/>
      <c r="Z71" s="190"/>
      <c r="AA71" s="190"/>
      <c r="AB71" s="153"/>
      <c r="AC71" s="190"/>
      <c r="AD71" s="190"/>
      <c r="AE71" s="176"/>
      <c r="AF71" s="191"/>
      <c r="AG71" s="191"/>
      <c r="AJ71" s="192"/>
      <c r="AK71" s="176"/>
      <c r="AM71" s="191"/>
      <c r="AO71" s="191"/>
      <c r="AP71" s="191"/>
      <c r="AQ71" s="167"/>
      <c r="AS71" s="176"/>
      <c r="AT71" s="190"/>
      <c r="AU71" s="190"/>
      <c r="AV71" s="153"/>
      <c r="AW71" s="190"/>
      <c r="AX71" s="190"/>
      <c r="AY71" s="176"/>
      <c r="AZ71" s="191"/>
      <c r="BA71" s="191"/>
      <c r="BD71" s="192"/>
      <c r="BE71" s="176"/>
      <c r="BF71" s="191"/>
      <c r="BG71" s="191"/>
      <c r="BI71" s="191"/>
      <c r="BJ71" s="191"/>
      <c r="BK71" s="167"/>
      <c r="BM71" s="176"/>
      <c r="BN71" s="190"/>
      <c r="BO71" s="190"/>
      <c r="BP71" s="153"/>
      <c r="BQ71" s="190"/>
      <c r="BR71" s="190"/>
      <c r="BS71" s="176"/>
      <c r="BT71" s="191"/>
      <c r="BU71" s="191"/>
      <c r="BX71" s="192"/>
      <c r="BY71" s="176"/>
      <c r="BZ71" s="191"/>
      <c r="CA71" s="191"/>
      <c r="CC71" s="191"/>
      <c r="CD71" s="191"/>
      <c r="CE71" s="176"/>
      <c r="CG71" s="176"/>
      <c r="CH71" s="190"/>
      <c r="CI71" s="190"/>
      <c r="CJ71" s="153"/>
      <c r="CK71" s="190"/>
      <c r="CL71" s="190"/>
      <c r="CM71" s="176"/>
      <c r="CN71" s="191"/>
      <c r="CO71" s="191"/>
      <c r="CR71" s="192"/>
      <c r="CS71" s="176"/>
      <c r="CT71" s="191"/>
      <c r="CU71" s="191"/>
      <c r="CW71" s="191"/>
      <c r="CX71" s="191"/>
      <c r="CY71" s="167"/>
      <c r="DA71" s="176"/>
      <c r="DB71" s="190"/>
      <c r="DC71" s="190"/>
      <c r="DD71" s="153"/>
      <c r="DE71" s="190"/>
      <c r="DF71" s="190"/>
      <c r="DG71" s="176"/>
      <c r="DH71" s="191"/>
      <c r="DI71" s="191"/>
      <c r="DL71" s="192"/>
      <c r="DM71" s="176"/>
      <c r="DN71" s="191"/>
      <c r="DO71" s="191"/>
      <c r="DQ71" s="191"/>
      <c r="DR71" s="191"/>
      <c r="DS71" s="167"/>
      <c r="DU71" s="176"/>
      <c r="DV71" s="190"/>
      <c r="DW71" s="190"/>
      <c r="DX71" s="153"/>
      <c r="DY71" s="190"/>
      <c r="DZ71" s="190"/>
      <c r="EA71" s="176"/>
      <c r="EC71" s="193"/>
      <c r="EF71" s="192"/>
      <c r="EG71" s="176"/>
      <c r="EH71" s="191"/>
      <c r="EI71" s="191"/>
      <c r="EK71" s="191"/>
      <c r="EL71" s="191"/>
      <c r="EM71" s="167"/>
      <c r="EO71" s="176"/>
      <c r="EP71" s="190"/>
      <c r="EQ71" s="190"/>
      <c r="ER71" s="153"/>
      <c r="ES71" s="190"/>
      <c r="ET71" s="190"/>
      <c r="EU71" s="176"/>
      <c r="EV71" s="191"/>
      <c r="EW71" s="191"/>
      <c r="EZ71" s="192"/>
      <c r="FA71" s="176"/>
      <c r="FB71" s="191"/>
      <c r="FC71" s="191"/>
      <c r="FE71" s="191"/>
      <c r="FF71" s="191"/>
      <c r="FG71" s="167"/>
      <c r="FI71" s="176"/>
      <c r="FJ71" s="190"/>
      <c r="FK71" s="190"/>
      <c r="FL71" s="153"/>
      <c r="FM71" s="190"/>
      <c r="FN71" s="190"/>
      <c r="FO71" s="176"/>
      <c r="FP71" s="191"/>
      <c r="FQ71" s="191"/>
      <c r="FT71" s="192"/>
      <c r="FU71" s="176"/>
      <c r="FV71" s="191"/>
      <c r="FW71" s="191"/>
      <c r="FY71" s="191"/>
      <c r="FZ71" s="191"/>
      <c r="GA71" s="167"/>
      <c r="GI71" s="194"/>
      <c r="GN71" s="192"/>
      <c r="GU71" s="167"/>
      <c r="HC71" s="194"/>
      <c r="HH71" s="192"/>
      <c r="HO71" s="167"/>
      <c r="HW71" s="194"/>
      <c r="IB71" s="192"/>
      <c r="II71" s="167"/>
      <c r="IQ71" s="194"/>
      <c r="IV71" s="192"/>
    </row>
    <row r="72" spans="2:256" s="165" customFormat="1" ht="13.5" customHeight="1" x14ac:dyDescent="0.25">
      <c r="B72" s="153"/>
      <c r="C72" s="167"/>
      <c r="E72" s="176"/>
      <c r="F72" s="190"/>
      <c r="G72" s="191"/>
      <c r="H72" s="153"/>
      <c r="I72" s="190"/>
      <c r="J72" s="191"/>
      <c r="K72" s="176"/>
      <c r="L72" s="191"/>
      <c r="M72" s="191"/>
      <c r="P72" s="192"/>
      <c r="Q72" s="176"/>
      <c r="R72" s="191"/>
      <c r="S72" s="191"/>
      <c r="U72" s="191"/>
      <c r="V72" s="191"/>
      <c r="W72" s="167"/>
      <c r="Y72" s="176"/>
      <c r="Z72" s="190"/>
      <c r="AA72" s="190"/>
      <c r="AB72" s="153"/>
      <c r="AC72" s="190"/>
      <c r="AD72" s="190"/>
      <c r="AE72" s="176"/>
      <c r="AF72" s="191"/>
      <c r="AG72" s="191"/>
      <c r="AJ72" s="192"/>
      <c r="AK72" s="176"/>
      <c r="AM72" s="191"/>
      <c r="AO72" s="191"/>
      <c r="AP72" s="191"/>
      <c r="AQ72" s="167"/>
      <c r="AS72" s="176"/>
      <c r="AT72" s="190"/>
      <c r="AU72" s="190"/>
      <c r="AV72" s="153"/>
      <c r="AW72" s="190"/>
      <c r="AX72" s="190"/>
      <c r="AY72" s="176"/>
      <c r="AZ72" s="191"/>
      <c r="BA72" s="191"/>
      <c r="BD72" s="192"/>
      <c r="BE72" s="176"/>
      <c r="BF72" s="191"/>
      <c r="BG72" s="191"/>
      <c r="BI72" s="191"/>
      <c r="BJ72" s="191"/>
      <c r="BK72" s="167"/>
      <c r="BM72" s="176"/>
      <c r="BN72" s="190"/>
      <c r="BO72" s="190"/>
      <c r="BP72" s="153"/>
      <c r="BQ72" s="190"/>
      <c r="BR72" s="190"/>
      <c r="BS72" s="176"/>
      <c r="BT72" s="191"/>
      <c r="BU72" s="191"/>
      <c r="BX72" s="192"/>
      <c r="BY72" s="176"/>
      <c r="BZ72" s="191"/>
      <c r="CA72" s="191"/>
      <c r="CC72" s="191"/>
      <c r="CD72" s="191"/>
      <c r="CE72" s="176"/>
      <c r="CG72" s="176"/>
      <c r="CH72" s="190"/>
      <c r="CI72" s="190"/>
      <c r="CJ72" s="153"/>
      <c r="CK72" s="190"/>
      <c r="CL72" s="190"/>
      <c r="CM72" s="176"/>
      <c r="CN72" s="191"/>
      <c r="CO72" s="191"/>
      <c r="CR72" s="192"/>
      <c r="CS72" s="176"/>
      <c r="CT72" s="191"/>
      <c r="CU72" s="191"/>
      <c r="CW72" s="191"/>
      <c r="CX72" s="191"/>
      <c r="CY72" s="167"/>
      <c r="DA72" s="176"/>
      <c r="DB72" s="190"/>
      <c r="DC72" s="190"/>
      <c r="DD72" s="153"/>
      <c r="DE72" s="190"/>
      <c r="DF72" s="190"/>
      <c r="DG72" s="176"/>
      <c r="DH72" s="191"/>
      <c r="DI72" s="191"/>
      <c r="DL72" s="192"/>
      <c r="DM72" s="176"/>
      <c r="DN72" s="191"/>
      <c r="DO72" s="191"/>
      <c r="DQ72" s="191"/>
      <c r="DR72" s="191"/>
      <c r="DS72" s="167"/>
      <c r="DU72" s="176"/>
      <c r="DV72" s="190"/>
      <c r="DW72" s="190"/>
      <c r="DX72" s="153"/>
      <c r="DY72" s="190"/>
      <c r="DZ72" s="190"/>
      <c r="EA72" s="176"/>
      <c r="EC72" s="193"/>
      <c r="EF72" s="192"/>
      <c r="EG72" s="176"/>
      <c r="EH72" s="191"/>
      <c r="EI72" s="191"/>
      <c r="EK72" s="191"/>
      <c r="EL72" s="191"/>
      <c r="EM72" s="167"/>
      <c r="EO72" s="176"/>
      <c r="EP72" s="190"/>
      <c r="EQ72" s="190"/>
      <c r="ER72" s="153"/>
      <c r="ES72" s="190"/>
      <c r="ET72" s="190"/>
      <c r="EU72" s="176"/>
      <c r="EV72" s="191"/>
      <c r="EW72" s="191"/>
      <c r="EZ72" s="192"/>
      <c r="FA72" s="176"/>
      <c r="FB72" s="191"/>
      <c r="FC72" s="191"/>
      <c r="FE72" s="191"/>
      <c r="FF72" s="191"/>
      <c r="FG72" s="167"/>
      <c r="FI72" s="176"/>
      <c r="FJ72" s="190"/>
      <c r="FK72" s="190"/>
      <c r="FL72" s="153"/>
      <c r="FM72" s="190"/>
      <c r="FN72" s="190"/>
      <c r="FO72" s="176"/>
      <c r="FP72" s="191"/>
      <c r="FQ72" s="191"/>
      <c r="FT72" s="192"/>
      <c r="FU72" s="176"/>
      <c r="FV72" s="191"/>
      <c r="FW72" s="191"/>
      <c r="FY72" s="191"/>
      <c r="FZ72" s="191"/>
      <c r="GA72" s="167"/>
      <c r="GI72" s="194"/>
      <c r="GN72" s="192"/>
      <c r="GU72" s="167"/>
      <c r="HC72" s="194"/>
      <c r="HH72" s="192"/>
      <c r="HO72" s="167"/>
      <c r="HW72" s="194"/>
      <c r="IB72" s="192"/>
      <c r="II72" s="167"/>
      <c r="IQ72" s="194"/>
      <c r="IV72" s="192"/>
    </row>
    <row r="73" spans="2:256" s="165" customFormat="1" ht="13.5" customHeight="1" x14ac:dyDescent="0.25">
      <c r="B73" s="153"/>
      <c r="C73" s="167"/>
      <c r="E73" s="176"/>
      <c r="F73" s="190"/>
      <c r="G73" s="191"/>
      <c r="H73" s="153"/>
      <c r="I73" s="190"/>
      <c r="J73" s="191"/>
      <c r="K73" s="176"/>
      <c r="L73" s="191"/>
      <c r="M73" s="191"/>
      <c r="P73" s="192"/>
      <c r="Q73" s="176"/>
      <c r="R73" s="191"/>
      <c r="S73" s="191"/>
      <c r="U73" s="191"/>
      <c r="V73" s="191"/>
      <c r="W73" s="167"/>
      <c r="Y73" s="176"/>
      <c r="Z73" s="190"/>
      <c r="AA73" s="190"/>
      <c r="AB73" s="153"/>
      <c r="AC73" s="190"/>
      <c r="AD73" s="190"/>
      <c r="AE73" s="176"/>
      <c r="AF73" s="191"/>
      <c r="AG73" s="191"/>
      <c r="AJ73" s="192"/>
      <c r="AK73" s="176"/>
      <c r="AM73" s="191"/>
      <c r="AO73" s="191"/>
      <c r="AP73" s="191"/>
      <c r="AQ73" s="167"/>
      <c r="AS73" s="176"/>
      <c r="AT73" s="190"/>
      <c r="AU73" s="190"/>
      <c r="AV73" s="153"/>
      <c r="AW73" s="190"/>
      <c r="AX73" s="190"/>
      <c r="AY73" s="176"/>
      <c r="AZ73" s="191"/>
      <c r="BA73" s="191"/>
      <c r="BD73" s="192"/>
      <c r="BE73" s="176"/>
      <c r="BF73" s="191"/>
      <c r="BG73" s="191"/>
      <c r="BI73" s="191"/>
      <c r="BJ73" s="191"/>
      <c r="BK73" s="167"/>
      <c r="BM73" s="176"/>
      <c r="BN73" s="190"/>
      <c r="BO73" s="190"/>
      <c r="BP73" s="153"/>
      <c r="BQ73" s="190"/>
      <c r="BR73" s="190"/>
      <c r="BS73" s="176"/>
      <c r="BT73" s="191"/>
      <c r="BU73" s="191"/>
      <c r="BX73" s="192"/>
      <c r="BY73" s="176"/>
      <c r="BZ73" s="191"/>
      <c r="CA73" s="191"/>
      <c r="CC73" s="191"/>
      <c r="CD73" s="191"/>
      <c r="CE73" s="176"/>
      <c r="CG73" s="176"/>
      <c r="CH73" s="190"/>
      <c r="CI73" s="190"/>
      <c r="CJ73" s="153"/>
      <c r="CK73" s="190"/>
      <c r="CL73" s="190"/>
      <c r="CM73" s="176"/>
      <c r="CN73" s="191"/>
      <c r="CO73" s="191"/>
      <c r="CR73" s="192"/>
      <c r="CS73" s="176"/>
      <c r="CT73" s="191"/>
      <c r="CU73" s="191"/>
      <c r="CW73" s="191"/>
      <c r="CX73" s="191"/>
      <c r="CY73" s="167"/>
      <c r="DA73" s="176"/>
      <c r="DB73" s="190"/>
      <c r="DC73" s="190"/>
      <c r="DD73" s="153"/>
      <c r="DE73" s="190"/>
      <c r="DF73" s="190"/>
      <c r="DG73" s="176"/>
      <c r="DH73" s="191"/>
      <c r="DI73" s="191"/>
      <c r="DL73" s="192"/>
      <c r="DM73" s="176"/>
      <c r="DN73" s="191"/>
      <c r="DO73" s="191"/>
      <c r="DQ73" s="191"/>
      <c r="DR73" s="191"/>
      <c r="DS73" s="167"/>
      <c r="DU73" s="176"/>
      <c r="DV73" s="190"/>
      <c r="DW73" s="190"/>
      <c r="DX73" s="153"/>
      <c r="DY73" s="190"/>
      <c r="DZ73" s="190"/>
      <c r="EA73" s="176"/>
      <c r="EC73" s="193"/>
      <c r="EF73" s="192"/>
      <c r="EG73" s="176"/>
      <c r="EH73" s="191"/>
      <c r="EI73" s="191"/>
      <c r="EK73" s="191"/>
      <c r="EL73" s="191"/>
      <c r="EM73" s="167"/>
      <c r="EO73" s="176"/>
      <c r="EP73" s="190"/>
      <c r="EQ73" s="190"/>
      <c r="ER73" s="153"/>
      <c r="ES73" s="190"/>
      <c r="ET73" s="190"/>
      <c r="EU73" s="176"/>
      <c r="EV73" s="191"/>
      <c r="EW73" s="191"/>
      <c r="EZ73" s="192"/>
      <c r="FA73" s="176"/>
      <c r="FB73" s="191"/>
      <c r="FC73" s="191"/>
      <c r="FE73" s="191"/>
      <c r="FF73" s="191"/>
      <c r="FG73" s="167"/>
      <c r="FI73" s="176"/>
      <c r="FJ73" s="190"/>
      <c r="FK73" s="190"/>
      <c r="FL73" s="153"/>
      <c r="FM73" s="190"/>
      <c r="FN73" s="190"/>
      <c r="FO73" s="176"/>
      <c r="FP73" s="191"/>
      <c r="FQ73" s="191"/>
      <c r="FT73" s="192"/>
      <c r="FU73" s="176"/>
      <c r="FV73" s="191"/>
      <c r="FW73" s="191"/>
      <c r="FY73" s="191"/>
      <c r="FZ73" s="191"/>
      <c r="GA73" s="167"/>
      <c r="GI73" s="194"/>
      <c r="GN73" s="192"/>
      <c r="GU73" s="167"/>
      <c r="HC73" s="194"/>
      <c r="HH73" s="192"/>
      <c r="HO73" s="167"/>
      <c r="HW73" s="194"/>
      <c r="IB73" s="192"/>
      <c r="II73" s="167"/>
      <c r="IQ73" s="194"/>
      <c r="IV73" s="192"/>
    </row>
    <row r="74" spans="2:256" s="165" customFormat="1" ht="13.5" customHeight="1" x14ac:dyDescent="0.25">
      <c r="B74" s="153"/>
      <c r="C74" s="167"/>
      <c r="E74" s="176"/>
      <c r="F74" s="190"/>
      <c r="G74" s="191"/>
      <c r="H74" s="153"/>
      <c r="I74" s="190"/>
      <c r="J74" s="191"/>
      <c r="K74" s="176"/>
      <c r="L74" s="191"/>
      <c r="M74" s="191"/>
      <c r="P74" s="192"/>
      <c r="Q74" s="176"/>
      <c r="R74" s="191"/>
      <c r="S74" s="191"/>
      <c r="U74" s="191"/>
      <c r="V74" s="191"/>
      <c r="W74" s="167"/>
      <c r="Y74" s="176"/>
      <c r="Z74" s="190"/>
      <c r="AA74" s="190"/>
      <c r="AB74" s="153"/>
      <c r="AC74" s="190"/>
      <c r="AD74" s="190"/>
      <c r="AE74" s="176"/>
      <c r="AF74" s="191"/>
      <c r="AG74" s="191"/>
      <c r="AJ74" s="192"/>
      <c r="AK74" s="176"/>
      <c r="AM74" s="191"/>
      <c r="AO74" s="191"/>
      <c r="AP74" s="191"/>
      <c r="AQ74" s="167"/>
      <c r="AS74" s="176"/>
      <c r="AT74" s="190"/>
      <c r="AU74" s="190"/>
      <c r="AV74" s="153"/>
      <c r="AW74" s="190"/>
      <c r="AX74" s="190"/>
      <c r="AY74" s="176"/>
      <c r="AZ74" s="191"/>
      <c r="BA74" s="191"/>
      <c r="BD74" s="192"/>
      <c r="BE74" s="176"/>
      <c r="BF74" s="191"/>
      <c r="BG74" s="191"/>
      <c r="BI74" s="191"/>
      <c r="BJ74" s="191"/>
      <c r="BK74" s="167"/>
      <c r="BM74" s="176"/>
      <c r="BN74" s="190"/>
      <c r="BO74" s="190"/>
      <c r="BP74" s="153"/>
      <c r="BQ74" s="190"/>
      <c r="BR74" s="190"/>
      <c r="BS74" s="176"/>
      <c r="BT74" s="191"/>
      <c r="BU74" s="191"/>
      <c r="BX74" s="192"/>
      <c r="BY74" s="176"/>
      <c r="BZ74" s="191"/>
      <c r="CA74" s="191"/>
      <c r="CC74" s="191"/>
      <c r="CD74" s="191"/>
      <c r="CE74" s="176"/>
      <c r="CG74" s="176"/>
      <c r="CH74" s="190"/>
      <c r="CI74" s="190"/>
      <c r="CJ74" s="153"/>
      <c r="CK74" s="190"/>
      <c r="CL74" s="190"/>
      <c r="CM74" s="176"/>
      <c r="CN74" s="191"/>
      <c r="CO74" s="191"/>
      <c r="CR74" s="192"/>
      <c r="CS74" s="176"/>
      <c r="CT74" s="191"/>
      <c r="CU74" s="191"/>
      <c r="CW74" s="191"/>
      <c r="CX74" s="191"/>
      <c r="CY74" s="167"/>
      <c r="DA74" s="176"/>
      <c r="DB74" s="190"/>
      <c r="DC74" s="190"/>
      <c r="DD74" s="153"/>
      <c r="DE74" s="190"/>
      <c r="DF74" s="190"/>
      <c r="DG74" s="176"/>
      <c r="DH74" s="191"/>
      <c r="DI74" s="191"/>
      <c r="DL74" s="192"/>
      <c r="DM74" s="176"/>
      <c r="DN74" s="191"/>
      <c r="DO74" s="191"/>
      <c r="DQ74" s="191"/>
      <c r="DR74" s="191"/>
      <c r="DS74" s="167"/>
      <c r="DU74" s="176"/>
      <c r="DV74" s="190"/>
      <c r="DW74" s="190"/>
      <c r="DX74" s="153"/>
      <c r="DY74" s="190"/>
      <c r="DZ74" s="190"/>
      <c r="EA74" s="176"/>
      <c r="EC74" s="193"/>
      <c r="EF74" s="192"/>
      <c r="EG74" s="176"/>
      <c r="EH74" s="191"/>
      <c r="EI74" s="191"/>
      <c r="EK74" s="191"/>
      <c r="EL74" s="191"/>
      <c r="EM74" s="167"/>
      <c r="EO74" s="176"/>
      <c r="EP74" s="190"/>
      <c r="EQ74" s="190"/>
      <c r="ER74" s="153"/>
      <c r="ES74" s="190"/>
      <c r="ET74" s="190"/>
      <c r="EU74" s="176"/>
      <c r="EV74" s="191"/>
      <c r="EW74" s="191"/>
      <c r="EZ74" s="192"/>
      <c r="FA74" s="176"/>
      <c r="FB74" s="191"/>
      <c r="FC74" s="191"/>
      <c r="FE74" s="191"/>
      <c r="FF74" s="191"/>
      <c r="FG74" s="167"/>
      <c r="FI74" s="176"/>
      <c r="FJ74" s="190"/>
      <c r="FK74" s="190"/>
      <c r="FL74" s="153"/>
      <c r="FM74" s="190"/>
      <c r="FN74" s="190"/>
      <c r="FO74" s="176"/>
      <c r="FP74" s="191"/>
      <c r="FQ74" s="191"/>
      <c r="FT74" s="192"/>
      <c r="FU74" s="176"/>
      <c r="FV74" s="191"/>
      <c r="FW74" s="191"/>
      <c r="FY74" s="191"/>
      <c r="FZ74" s="191"/>
      <c r="GA74" s="167"/>
      <c r="GI74" s="194"/>
      <c r="GN74" s="192"/>
      <c r="GU74" s="167"/>
      <c r="HC74" s="194"/>
      <c r="HH74" s="192"/>
      <c r="HO74" s="167"/>
      <c r="HW74" s="194"/>
      <c r="IB74" s="192"/>
      <c r="II74" s="167"/>
      <c r="IQ74" s="194"/>
      <c r="IV74" s="192"/>
    </row>
    <row r="75" spans="2:256" s="165" customFormat="1" ht="13.5" customHeight="1" x14ac:dyDescent="0.25">
      <c r="B75" s="153"/>
      <c r="C75" s="167"/>
      <c r="E75" s="176"/>
      <c r="F75" s="190"/>
      <c r="G75" s="191"/>
      <c r="H75" s="153"/>
      <c r="I75" s="190"/>
      <c r="J75" s="191"/>
      <c r="K75" s="176"/>
      <c r="L75" s="191"/>
      <c r="M75" s="191"/>
      <c r="P75" s="192"/>
      <c r="Q75" s="176"/>
      <c r="R75" s="191"/>
      <c r="S75" s="191"/>
      <c r="U75" s="191"/>
      <c r="V75" s="191"/>
      <c r="W75" s="167"/>
      <c r="Y75" s="176"/>
      <c r="Z75" s="190"/>
      <c r="AA75" s="190"/>
      <c r="AB75" s="153"/>
      <c r="AC75" s="190"/>
      <c r="AD75" s="190"/>
      <c r="AE75" s="176"/>
      <c r="AF75" s="191"/>
      <c r="AG75" s="191"/>
      <c r="AJ75" s="192"/>
      <c r="AK75" s="176"/>
      <c r="AM75" s="191"/>
      <c r="AO75" s="191"/>
      <c r="AP75" s="191"/>
      <c r="AQ75" s="167"/>
      <c r="AS75" s="176"/>
      <c r="AT75" s="190"/>
      <c r="AU75" s="190"/>
      <c r="AV75" s="153"/>
      <c r="AW75" s="190"/>
      <c r="AX75" s="190"/>
      <c r="AY75" s="176"/>
      <c r="AZ75" s="191"/>
      <c r="BA75" s="191"/>
      <c r="BD75" s="192"/>
      <c r="BE75" s="176"/>
      <c r="BF75" s="191"/>
      <c r="BG75" s="191"/>
      <c r="BI75" s="191"/>
      <c r="BJ75" s="191"/>
      <c r="BK75" s="167"/>
      <c r="BM75" s="176"/>
      <c r="BN75" s="190"/>
      <c r="BO75" s="190"/>
      <c r="BP75" s="153"/>
      <c r="BQ75" s="190"/>
      <c r="BR75" s="190"/>
      <c r="BS75" s="176"/>
      <c r="BT75" s="191"/>
      <c r="BU75" s="191"/>
      <c r="BX75" s="192"/>
      <c r="BY75" s="176"/>
      <c r="BZ75" s="191"/>
      <c r="CA75" s="191"/>
      <c r="CC75" s="191"/>
      <c r="CD75" s="191"/>
      <c r="CE75" s="176"/>
      <c r="CG75" s="176"/>
      <c r="CH75" s="190"/>
      <c r="CI75" s="190"/>
      <c r="CJ75" s="153"/>
      <c r="CK75" s="190"/>
      <c r="CL75" s="190"/>
      <c r="CM75" s="176"/>
      <c r="CN75" s="191"/>
      <c r="CO75" s="191"/>
      <c r="CR75" s="192"/>
      <c r="CS75" s="176"/>
      <c r="CT75" s="191"/>
      <c r="CU75" s="191"/>
      <c r="CW75" s="191"/>
      <c r="CX75" s="191"/>
      <c r="CY75" s="167"/>
      <c r="DA75" s="176"/>
      <c r="DB75" s="190"/>
      <c r="DC75" s="190"/>
      <c r="DD75" s="153"/>
      <c r="DE75" s="190"/>
      <c r="DF75" s="190"/>
      <c r="DG75" s="176"/>
      <c r="DH75" s="191"/>
      <c r="DI75" s="191"/>
      <c r="DL75" s="192"/>
      <c r="DM75" s="176"/>
      <c r="DN75" s="191"/>
      <c r="DO75" s="191"/>
      <c r="DQ75" s="191"/>
      <c r="DR75" s="191"/>
      <c r="DS75" s="167"/>
      <c r="DU75" s="176"/>
      <c r="DV75" s="190"/>
      <c r="DW75" s="190"/>
      <c r="DX75" s="153"/>
      <c r="DY75" s="190"/>
      <c r="DZ75" s="190"/>
      <c r="EA75" s="176"/>
      <c r="EC75" s="193"/>
      <c r="EF75" s="192"/>
      <c r="EG75" s="176"/>
      <c r="EH75" s="191"/>
      <c r="EI75" s="191"/>
      <c r="EK75" s="191"/>
      <c r="EL75" s="191"/>
      <c r="EM75" s="167"/>
      <c r="EO75" s="176"/>
      <c r="EP75" s="190"/>
      <c r="EQ75" s="190"/>
      <c r="ER75" s="153"/>
      <c r="ES75" s="190"/>
      <c r="ET75" s="190"/>
      <c r="EU75" s="176"/>
      <c r="EV75" s="191"/>
      <c r="EW75" s="191"/>
      <c r="EZ75" s="192"/>
      <c r="FA75" s="176"/>
      <c r="FB75" s="191"/>
      <c r="FC75" s="191"/>
      <c r="FE75" s="191"/>
      <c r="FF75" s="191"/>
      <c r="FG75" s="167"/>
      <c r="FI75" s="176"/>
      <c r="FJ75" s="190"/>
      <c r="FK75" s="190"/>
      <c r="FL75" s="153"/>
      <c r="FM75" s="190"/>
      <c r="FN75" s="190"/>
      <c r="FO75" s="176"/>
      <c r="FP75" s="191"/>
      <c r="FQ75" s="191"/>
      <c r="FT75" s="192"/>
      <c r="FU75" s="176"/>
      <c r="FV75" s="191"/>
      <c r="FW75" s="191"/>
      <c r="FY75" s="191"/>
      <c r="FZ75" s="191"/>
      <c r="GA75" s="167"/>
      <c r="GI75" s="194"/>
      <c r="GN75" s="192"/>
      <c r="GU75" s="167"/>
      <c r="HC75" s="194"/>
      <c r="HH75" s="192"/>
      <c r="HO75" s="167"/>
      <c r="HW75" s="194"/>
      <c r="IB75" s="192"/>
      <c r="II75" s="167"/>
      <c r="IQ75" s="194"/>
      <c r="IV75" s="192"/>
    </row>
    <row r="76" spans="2:256" s="165" customFormat="1" ht="13.5" customHeight="1" x14ac:dyDescent="0.25">
      <c r="B76" s="153"/>
      <c r="C76" s="167"/>
      <c r="E76" s="176"/>
      <c r="F76" s="190"/>
      <c r="G76" s="191"/>
      <c r="H76" s="153"/>
      <c r="I76" s="190"/>
      <c r="J76" s="191"/>
      <c r="K76" s="176"/>
      <c r="L76" s="191"/>
      <c r="M76" s="191"/>
      <c r="P76" s="192"/>
      <c r="Q76" s="176"/>
      <c r="R76" s="191"/>
      <c r="S76" s="191"/>
      <c r="U76" s="191"/>
      <c r="V76" s="191"/>
      <c r="W76" s="167"/>
      <c r="Y76" s="176"/>
      <c r="Z76" s="190"/>
      <c r="AA76" s="190"/>
      <c r="AB76" s="153"/>
      <c r="AC76" s="190"/>
      <c r="AD76" s="190"/>
      <c r="AE76" s="176"/>
      <c r="AF76" s="191"/>
      <c r="AG76" s="191"/>
      <c r="AJ76" s="192"/>
      <c r="AK76" s="176"/>
      <c r="AM76" s="191"/>
      <c r="AO76" s="191"/>
      <c r="AP76" s="191"/>
      <c r="AQ76" s="167"/>
      <c r="AS76" s="176"/>
      <c r="AT76" s="190"/>
      <c r="AU76" s="190"/>
      <c r="AV76" s="153"/>
      <c r="AW76" s="190"/>
      <c r="AX76" s="190"/>
      <c r="AY76" s="176"/>
      <c r="AZ76" s="191"/>
      <c r="BA76" s="191"/>
      <c r="BD76" s="192"/>
      <c r="BE76" s="176"/>
      <c r="BF76" s="191"/>
      <c r="BG76" s="191"/>
      <c r="BI76" s="191"/>
      <c r="BJ76" s="191"/>
      <c r="BK76" s="167"/>
      <c r="BM76" s="176"/>
      <c r="BN76" s="190"/>
      <c r="BO76" s="190"/>
      <c r="BP76" s="153"/>
      <c r="BQ76" s="190"/>
      <c r="BR76" s="190"/>
      <c r="BS76" s="176"/>
      <c r="BT76" s="191"/>
      <c r="BU76" s="191"/>
      <c r="BX76" s="192"/>
      <c r="BY76" s="176"/>
      <c r="BZ76" s="191"/>
      <c r="CA76" s="191"/>
      <c r="CC76" s="191"/>
      <c r="CD76" s="191"/>
      <c r="CE76" s="176"/>
      <c r="CG76" s="176"/>
      <c r="CH76" s="190"/>
      <c r="CI76" s="190"/>
      <c r="CJ76" s="153"/>
      <c r="CK76" s="190"/>
      <c r="CL76" s="190"/>
      <c r="CM76" s="176"/>
      <c r="CN76" s="191"/>
      <c r="CO76" s="191"/>
      <c r="CR76" s="192"/>
      <c r="CS76" s="176"/>
      <c r="CT76" s="191"/>
      <c r="CU76" s="191"/>
      <c r="CW76" s="191"/>
      <c r="CX76" s="191"/>
      <c r="CY76" s="167"/>
      <c r="DA76" s="176"/>
      <c r="DB76" s="190"/>
      <c r="DC76" s="190"/>
      <c r="DD76" s="153"/>
      <c r="DE76" s="190"/>
      <c r="DF76" s="190"/>
      <c r="DG76" s="176"/>
      <c r="DH76" s="191"/>
      <c r="DI76" s="191"/>
      <c r="DL76" s="192"/>
      <c r="DM76" s="176"/>
      <c r="DN76" s="191"/>
      <c r="DO76" s="191"/>
      <c r="DQ76" s="191"/>
      <c r="DR76" s="191"/>
      <c r="DS76" s="167"/>
      <c r="DU76" s="176"/>
      <c r="DV76" s="190"/>
      <c r="DW76" s="190"/>
      <c r="DX76" s="153"/>
      <c r="DY76" s="190"/>
      <c r="DZ76" s="190"/>
      <c r="EA76" s="176"/>
      <c r="EC76" s="193"/>
      <c r="EF76" s="192"/>
      <c r="EG76" s="176"/>
      <c r="EH76" s="191"/>
      <c r="EI76" s="191"/>
      <c r="EK76" s="191"/>
      <c r="EL76" s="191"/>
      <c r="EM76" s="167"/>
      <c r="EO76" s="176"/>
      <c r="EP76" s="190"/>
      <c r="EQ76" s="190"/>
      <c r="ER76" s="153"/>
      <c r="ES76" s="190"/>
      <c r="ET76" s="190"/>
      <c r="EU76" s="176"/>
      <c r="EV76" s="191"/>
      <c r="EW76" s="191"/>
      <c r="EZ76" s="192"/>
      <c r="FA76" s="176"/>
      <c r="FB76" s="191"/>
      <c r="FC76" s="191"/>
      <c r="FE76" s="191"/>
      <c r="FF76" s="191"/>
      <c r="FG76" s="167"/>
      <c r="FI76" s="176"/>
      <c r="FJ76" s="190"/>
      <c r="FK76" s="190"/>
      <c r="FL76" s="153"/>
      <c r="FM76" s="190"/>
      <c r="FN76" s="190"/>
      <c r="FO76" s="176"/>
      <c r="FP76" s="191"/>
      <c r="FQ76" s="191"/>
      <c r="FT76" s="192"/>
      <c r="FU76" s="176"/>
      <c r="FV76" s="191"/>
      <c r="FW76" s="191"/>
      <c r="FY76" s="191"/>
      <c r="FZ76" s="191"/>
      <c r="GA76" s="167"/>
      <c r="GI76" s="194"/>
      <c r="GN76" s="192"/>
      <c r="GU76" s="167"/>
      <c r="HC76" s="194"/>
      <c r="HH76" s="192"/>
      <c r="HO76" s="167"/>
      <c r="HW76" s="194"/>
      <c r="IB76" s="192"/>
      <c r="II76" s="167"/>
      <c r="IQ76" s="194"/>
      <c r="IV76" s="192"/>
    </row>
    <row r="77" spans="2:256" s="165" customFormat="1" ht="13.5" customHeight="1" x14ac:dyDescent="0.25">
      <c r="B77" s="153"/>
      <c r="C77" s="167"/>
      <c r="E77" s="176"/>
      <c r="F77" s="190"/>
      <c r="G77" s="191"/>
      <c r="H77" s="153"/>
      <c r="I77" s="190"/>
      <c r="J77" s="191"/>
      <c r="K77" s="176"/>
      <c r="L77" s="191"/>
      <c r="M77" s="191"/>
      <c r="P77" s="192"/>
      <c r="Q77" s="176"/>
      <c r="R77" s="191"/>
      <c r="S77" s="191"/>
      <c r="U77" s="191"/>
      <c r="V77" s="191"/>
      <c r="W77" s="167"/>
      <c r="Y77" s="176"/>
      <c r="Z77" s="190"/>
      <c r="AA77" s="190"/>
      <c r="AB77" s="153"/>
      <c r="AC77" s="190"/>
      <c r="AD77" s="190"/>
      <c r="AE77" s="176"/>
      <c r="AF77" s="191"/>
      <c r="AG77" s="191"/>
      <c r="AJ77" s="192"/>
      <c r="AK77" s="176"/>
      <c r="AM77" s="191"/>
      <c r="AO77" s="191"/>
      <c r="AP77" s="191"/>
      <c r="AQ77" s="167"/>
      <c r="AS77" s="176"/>
      <c r="AT77" s="190"/>
      <c r="AU77" s="190"/>
      <c r="AV77" s="153"/>
      <c r="AW77" s="190"/>
      <c r="AX77" s="190"/>
      <c r="AY77" s="176"/>
      <c r="AZ77" s="191"/>
      <c r="BA77" s="191"/>
      <c r="BD77" s="192"/>
      <c r="BE77" s="176"/>
      <c r="BF77" s="191"/>
      <c r="BG77" s="191"/>
      <c r="BI77" s="191"/>
      <c r="BJ77" s="191"/>
      <c r="BK77" s="167"/>
      <c r="BM77" s="176"/>
      <c r="BN77" s="190"/>
      <c r="BO77" s="190"/>
      <c r="BP77" s="153"/>
      <c r="BQ77" s="190"/>
      <c r="BR77" s="190"/>
      <c r="BS77" s="176"/>
      <c r="BT77" s="191"/>
      <c r="BU77" s="191"/>
      <c r="BX77" s="192"/>
      <c r="BY77" s="176"/>
      <c r="BZ77" s="191"/>
      <c r="CA77" s="191"/>
      <c r="CC77" s="191"/>
      <c r="CD77" s="191"/>
      <c r="CE77" s="176"/>
      <c r="CG77" s="176"/>
      <c r="CH77" s="190"/>
      <c r="CI77" s="190"/>
      <c r="CJ77" s="153"/>
      <c r="CK77" s="190"/>
      <c r="CL77" s="190"/>
      <c r="CM77" s="176"/>
      <c r="CN77" s="191"/>
      <c r="CO77" s="191"/>
      <c r="CR77" s="192"/>
      <c r="CS77" s="176"/>
      <c r="CT77" s="191"/>
      <c r="CU77" s="191"/>
      <c r="CW77" s="191"/>
      <c r="CX77" s="191"/>
      <c r="CY77" s="167"/>
      <c r="DA77" s="176"/>
      <c r="DB77" s="190"/>
      <c r="DC77" s="190"/>
      <c r="DD77" s="153"/>
      <c r="DE77" s="190"/>
      <c r="DF77" s="190"/>
      <c r="DG77" s="176"/>
      <c r="DH77" s="191"/>
      <c r="DI77" s="191"/>
      <c r="DL77" s="192"/>
      <c r="DM77" s="176"/>
      <c r="DN77" s="191"/>
      <c r="DO77" s="191"/>
      <c r="DQ77" s="191"/>
      <c r="DR77" s="191"/>
      <c r="DS77" s="167"/>
      <c r="DU77" s="176"/>
      <c r="DV77" s="190"/>
      <c r="DW77" s="190"/>
      <c r="DX77" s="153"/>
      <c r="DY77" s="190"/>
      <c r="DZ77" s="190"/>
      <c r="EA77" s="176"/>
      <c r="EC77" s="193"/>
      <c r="EF77" s="192"/>
      <c r="EG77" s="176"/>
      <c r="EH77" s="191"/>
      <c r="EI77" s="191"/>
      <c r="EK77" s="191"/>
      <c r="EL77" s="191"/>
      <c r="EM77" s="167"/>
      <c r="EO77" s="176"/>
      <c r="EP77" s="190"/>
      <c r="EQ77" s="190"/>
      <c r="ER77" s="153"/>
      <c r="ES77" s="190"/>
      <c r="ET77" s="190"/>
      <c r="EU77" s="176"/>
      <c r="EV77" s="191"/>
      <c r="EW77" s="191"/>
      <c r="EZ77" s="192"/>
      <c r="FA77" s="176"/>
      <c r="FB77" s="191"/>
      <c r="FC77" s="191"/>
      <c r="FE77" s="191"/>
      <c r="FF77" s="191"/>
      <c r="FG77" s="167"/>
      <c r="FI77" s="176"/>
      <c r="FJ77" s="190"/>
      <c r="FK77" s="190"/>
      <c r="FL77" s="153"/>
      <c r="FM77" s="190"/>
      <c r="FN77" s="190"/>
      <c r="FO77" s="176"/>
      <c r="FP77" s="191"/>
      <c r="FQ77" s="191"/>
      <c r="FT77" s="192"/>
      <c r="FU77" s="176"/>
      <c r="FV77" s="191"/>
      <c r="FW77" s="191"/>
      <c r="FY77" s="191"/>
      <c r="FZ77" s="191"/>
      <c r="GA77" s="167"/>
      <c r="GI77" s="194"/>
      <c r="GN77" s="192"/>
      <c r="GU77" s="167"/>
      <c r="HC77" s="194"/>
      <c r="HH77" s="192"/>
      <c r="HO77" s="167"/>
      <c r="HW77" s="194"/>
      <c r="IB77" s="192"/>
      <c r="II77" s="167"/>
      <c r="IQ77" s="194"/>
      <c r="IV77" s="192"/>
    </row>
    <row r="78" spans="2:256" s="165" customFormat="1" ht="13.5" customHeight="1" x14ac:dyDescent="0.25">
      <c r="B78" s="153"/>
      <c r="C78" s="167"/>
      <c r="E78" s="176"/>
      <c r="F78" s="190"/>
      <c r="G78" s="191"/>
      <c r="H78" s="153"/>
      <c r="I78" s="190"/>
      <c r="J78" s="191"/>
      <c r="K78" s="176"/>
      <c r="L78" s="191"/>
      <c r="M78" s="191"/>
      <c r="P78" s="192"/>
      <c r="Q78" s="176"/>
      <c r="R78" s="191"/>
      <c r="S78" s="191"/>
      <c r="U78" s="191"/>
      <c r="V78" s="191"/>
      <c r="W78" s="167"/>
      <c r="Y78" s="176"/>
      <c r="Z78" s="190"/>
      <c r="AA78" s="190"/>
      <c r="AB78" s="153"/>
      <c r="AC78" s="190"/>
      <c r="AD78" s="190"/>
      <c r="AE78" s="176"/>
      <c r="AF78" s="191"/>
      <c r="AG78" s="191"/>
      <c r="AJ78" s="192"/>
      <c r="AK78" s="176"/>
      <c r="AM78" s="191"/>
      <c r="AO78" s="191"/>
      <c r="AP78" s="191"/>
      <c r="AQ78" s="167"/>
      <c r="AS78" s="176"/>
      <c r="AT78" s="190"/>
      <c r="AU78" s="190"/>
      <c r="AV78" s="153"/>
      <c r="AW78" s="190"/>
      <c r="AX78" s="190"/>
      <c r="AY78" s="176"/>
      <c r="AZ78" s="191"/>
      <c r="BA78" s="191"/>
      <c r="BD78" s="192"/>
      <c r="BE78" s="176"/>
      <c r="BF78" s="191"/>
      <c r="BG78" s="191"/>
      <c r="BI78" s="191"/>
      <c r="BJ78" s="191"/>
      <c r="BK78" s="167"/>
      <c r="BM78" s="176"/>
      <c r="BN78" s="190"/>
      <c r="BO78" s="190"/>
      <c r="BP78" s="153"/>
      <c r="BQ78" s="190"/>
      <c r="BR78" s="190"/>
      <c r="BS78" s="176"/>
      <c r="BT78" s="191"/>
      <c r="BU78" s="191"/>
      <c r="BX78" s="192"/>
      <c r="BY78" s="176"/>
      <c r="BZ78" s="191"/>
      <c r="CA78" s="191"/>
      <c r="CC78" s="191"/>
      <c r="CD78" s="191"/>
      <c r="CE78" s="176"/>
      <c r="CG78" s="176"/>
      <c r="CH78" s="190"/>
      <c r="CI78" s="190"/>
      <c r="CJ78" s="153"/>
      <c r="CK78" s="190"/>
      <c r="CL78" s="190"/>
      <c r="CM78" s="176"/>
      <c r="CN78" s="191"/>
      <c r="CO78" s="191"/>
      <c r="CR78" s="192"/>
      <c r="CS78" s="176"/>
      <c r="CT78" s="191"/>
      <c r="CU78" s="191"/>
      <c r="CW78" s="191"/>
      <c r="CX78" s="191"/>
      <c r="CY78" s="167"/>
      <c r="DA78" s="176"/>
      <c r="DB78" s="190"/>
      <c r="DC78" s="190"/>
      <c r="DD78" s="153"/>
      <c r="DE78" s="190"/>
      <c r="DF78" s="190"/>
      <c r="DG78" s="176"/>
      <c r="DH78" s="191"/>
      <c r="DI78" s="191"/>
      <c r="DL78" s="192"/>
      <c r="DM78" s="176"/>
      <c r="DN78" s="191"/>
      <c r="DO78" s="191"/>
      <c r="DQ78" s="191"/>
      <c r="DR78" s="191"/>
      <c r="DS78" s="167"/>
      <c r="DU78" s="176"/>
      <c r="DV78" s="190"/>
      <c r="DW78" s="190"/>
      <c r="DX78" s="153"/>
      <c r="DY78" s="190"/>
      <c r="DZ78" s="190"/>
      <c r="EA78" s="176"/>
      <c r="EC78" s="193"/>
      <c r="EF78" s="192"/>
      <c r="EG78" s="176"/>
      <c r="EH78" s="191"/>
      <c r="EI78" s="191"/>
      <c r="EK78" s="191"/>
      <c r="EL78" s="191"/>
      <c r="EM78" s="167"/>
      <c r="EO78" s="176"/>
      <c r="EP78" s="190"/>
      <c r="EQ78" s="190"/>
      <c r="ER78" s="153"/>
      <c r="ES78" s="190"/>
      <c r="ET78" s="190"/>
      <c r="EU78" s="176"/>
      <c r="EV78" s="191"/>
      <c r="EW78" s="191"/>
      <c r="EZ78" s="192"/>
      <c r="FA78" s="176"/>
      <c r="FB78" s="191"/>
      <c r="FC78" s="191"/>
      <c r="FE78" s="191"/>
      <c r="FF78" s="191"/>
      <c r="FG78" s="167"/>
      <c r="FI78" s="176"/>
      <c r="FJ78" s="190"/>
      <c r="FK78" s="190"/>
      <c r="FL78" s="153"/>
      <c r="FM78" s="190"/>
      <c r="FN78" s="190"/>
      <c r="FO78" s="176"/>
      <c r="FP78" s="191"/>
      <c r="FQ78" s="191"/>
      <c r="FT78" s="192"/>
      <c r="FU78" s="176"/>
      <c r="FV78" s="191"/>
      <c r="FW78" s="191"/>
      <c r="FY78" s="191"/>
      <c r="FZ78" s="191"/>
      <c r="GA78" s="167"/>
      <c r="GI78" s="194"/>
      <c r="GN78" s="192"/>
      <c r="GU78" s="167"/>
      <c r="HC78" s="194"/>
      <c r="HH78" s="192"/>
      <c r="HO78" s="167"/>
      <c r="HW78" s="194"/>
      <c r="IB78" s="192"/>
      <c r="II78" s="167"/>
      <c r="IQ78" s="194"/>
      <c r="IV78" s="192"/>
    </row>
    <row r="79" spans="2:256" s="165" customFormat="1" ht="13.5" customHeight="1" x14ac:dyDescent="0.25">
      <c r="B79" s="153"/>
      <c r="C79" s="167"/>
      <c r="E79" s="176"/>
      <c r="F79" s="190"/>
      <c r="G79" s="191"/>
      <c r="H79" s="153"/>
      <c r="I79" s="190"/>
      <c r="J79" s="191"/>
      <c r="K79" s="176"/>
      <c r="L79" s="191"/>
      <c r="M79" s="191"/>
      <c r="P79" s="192"/>
      <c r="Q79" s="176"/>
      <c r="R79" s="191"/>
      <c r="S79" s="191"/>
      <c r="U79" s="191"/>
      <c r="V79" s="191"/>
      <c r="W79" s="167"/>
      <c r="Y79" s="176"/>
      <c r="Z79" s="190"/>
      <c r="AA79" s="190"/>
      <c r="AB79" s="153"/>
      <c r="AC79" s="190"/>
      <c r="AD79" s="190"/>
      <c r="AE79" s="176"/>
      <c r="AF79" s="191"/>
      <c r="AG79" s="191"/>
      <c r="AJ79" s="192"/>
      <c r="AK79" s="176"/>
      <c r="AM79" s="191"/>
      <c r="AO79" s="191"/>
      <c r="AP79" s="191"/>
      <c r="AQ79" s="167"/>
      <c r="AS79" s="176"/>
      <c r="AT79" s="190"/>
      <c r="AU79" s="190"/>
      <c r="AV79" s="153"/>
      <c r="AW79" s="190"/>
      <c r="AX79" s="190"/>
      <c r="AY79" s="176"/>
      <c r="AZ79" s="191"/>
      <c r="BA79" s="191"/>
      <c r="BD79" s="192"/>
      <c r="BE79" s="176"/>
      <c r="BF79" s="191"/>
      <c r="BG79" s="191"/>
      <c r="BI79" s="191"/>
      <c r="BJ79" s="191"/>
      <c r="BK79" s="167"/>
      <c r="BM79" s="176"/>
      <c r="BN79" s="190"/>
      <c r="BO79" s="190"/>
      <c r="BP79" s="153"/>
      <c r="BQ79" s="190"/>
      <c r="BR79" s="190"/>
      <c r="BS79" s="176"/>
      <c r="BT79" s="191"/>
      <c r="BU79" s="191"/>
      <c r="BX79" s="192"/>
      <c r="BY79" s="176"/>
      <c r="BZ79" s="191"/>
      <c r="CA79" s="191"/>
      <c r="CC79" s="191"/>
      <c r="CD79" s="191"/>
      <c r="CE79" s="176"/>
      <c r="CG79" s="176"/>
      <c r="CH79" s="190"/>
      <c r="CI79" s="190"/>
      <c r="CJ79" s="153"/>
      <c r="CK79" s="190"/>
      <c r="CL79" s="190"/>
      <c r="CM79" s="176"/>
      <c r="CN79" s="191"/>
      <c r="CO79" s="191"/>
      <c r="CR79" s="192"/>
      <c r="CS79" s="176"/>
      <c r="CT79" s="191"/>
      <c r="CU79" s="191"/>
      <c r="CW79" s="191"/>
      <c r="CX79" s="191"/>
      <c r="CY79" s="167"/>
      <c r="DA79" s="176"/>
      <c r="DB79" s="190"/>
      <c r="DC79" s="190"/>
      <c r="DD79" s="153"/>
      <c r="DE79" s="190"/>
      <c r="DF79" s="190"/>
      <c r="DG79" s="176"/>
      <c r="DH79" s="191"/>
      <c r="DI79" s="191"/>
      <c r="DL79" s="192"/>
      <c r="DM79" s="176"/>
      <c r="DN79" s="191"/>
      <c r="DO79" s="191"/>
      <c r="DQ79" s="191"/>
      <c r="DR79" s="191"/>
      <c r="DS79" s="167"/>
      <c r="DU79" s="176"/>
      <c r="DV79" s="190"/>
      <c r="DW79" s="190"/>
      <c r="DX79" s="153"/>
      <c r="DY79" s="190"/>
      <c r="DZ79" s="190"/>
      <c r="EA79" s="176"/>
      <c r="EC79" s="193"/>
      <c r="EF79" s="192"/>
      <c r="EG79" s="176"/>
      <c r="EH79" s="191"/>
      <c r="EI79" s="191"/>
      <c r="EK79" s="191"/>
      <c r="EL79" s="191"/>
      <c r="EM79" s="167"/>
      <c r="EO79" s="176"/>
      <c r="EP79" s="190"/>
      <c r="EQ79" s="190"/>
      <c r="ER79" s="153"/>
      <c r="ES79" s="190"/>
      <c r="ET79" s="190"/>
      <c r="EU79" s="176"/>
      <c r="EV79" s="191"/>
      <c r="EW79" s="191"/>
      <c r="EZ79" s="192"/>
      <c r="FA79" s="176"/>
      <c r="FB79" s="191"/>
      <c r="FC79" s="191"/>
      <c r="FE79" s="191"/>
      <c r="FF79" s="191"/>
      <c r="FG79" s="167"/>
      <c r="FI79" s="176"/>
      <c r="FJ79" s="190"/>
      <c r="FK79" s="190"/>
      <c r="FL79" s="153"/>
      <c r="FM79" s="190"/>
      <c r="FN79" s="190"/>
      <c r="FO79" s="176"/>
      <c r="FP79" s="191"/>
      <c r="FQ79" s="191"/>
      <c r="FT79" s="192"/>
      <c r="FU79" s="176"/>
      <c r="FV79" s="191"/>
      <c r="FW79" s="191"/>
      <c r="FY79" s="191"/>
      <c r="FZ79" s="191"/>
      <c r="GA79" s="167"/>
      <c r="GI79" s="194"/>
      <c r="GN79" s="192"/>
      <c r="GU79" s="167"/>
      <c r="HC79" s="194"/>
      <c r="HH79" s="192"/>
      <c r="HO79" s="167"/>
      <c r="HW79" s="194"/>
      <c r="IB79" s="192"/>
      <c r="II79" s="167"/>
      <c r="IQ79" s="194"/>
      <c r="IV79" s="192"/>
    </row>
    <row r="80" spans="2:256" s="165" customFormat="1" ht="13.5" customHeight="1" x14ac:dyDescent="0.25">
      <c r="B80" s="153"/>
      <c r="C80" s="167"/>
      <c r="E80" s="176"/>
      <c r="F80" s="190"/>
      <c r="G80" s="191"/>
      <c r="H80" s="153"/>
      <c r="I80" s="190"/>
      <c r="J80" s="191"/>
      <c r="K80" s="176"/>
      <c r="L80" s="191"/>
      <c r="M80" s="191"/>
      <c r="P80" s="192"/>
      <c r="Q80" s="176"/>
      <c r="R80" s="191"/>
      <c r="S80" s="191"/>
      <c r="U80" s="191"/>
      <c r="V80" s="191"/>
      <c r="W80" s="167"/>
      <c r="Y80" s="176"/>
      <c r="Z80" s="190"/>
      <c r="AA80" s="190"/>
      <c r="AB80" s="153"/>
      <c r="AC80" s="190"/>
      <c r="AD80" s="190"/>
      <c r="AE80" s="176"/>
      <c r="AF80" s="191"/>
      <c r="AG80" s="191"/>
      <c r="AJ80" s="192"/>
      <c r="AK80" s="176"/>
      <c r="AM80" s="191"/>
      <c r="AO80" s="191"/>
      <c r="AP80" s="191"/>
      <c r="AQ80" s="167"/>
      <c r="AS80" s="176"/>
      <c r="AT80" s="190"/>
      <c r="AU80" s="190"/>
      <c r="AV80" s="153"/>
      <c r="AW80" s="190"/>
      <c r="AX80" s="190"/>
      <c r="AY80" s="176"/>
      <c r="AZ80" s="191"/>
      <c r="BA80" s="191"/>
      <c r="BD80" s="192"/>
      <c r="BE80" s="176"/>
      <c r="BF80" s="191"/>
      <c r="BG80" s="191"/>
      <c r="BI80" s="191"/>
      <c r="BJ80" s="191"/>
      <c r="BK80" s="167"/>
      <c r="BM80" s="176"/>
      <c r="BN80" s="190"/>
      <c r="BO80" s="190"/>
      <c r="BP80" s="153"/>
      <c r="BQ80" s="190"/>
      <c r="BR80" s="190"/>
      <c r="BS80" s="176"/>
      <c r="BT80" s="191"/>
      <c r="BU80" s="191"/>
      <c r="BX80" s="192"/>
      <c r="BY80" s="176"/>
      <c r="BZ80" s="191"/>
      <c r="CA80" s="191"/>
      <c r="CC80" s="191"/>
      <c r="CD80" s="191"/>
      <c r="CE80" s="176"/>
      <c r="CG80" s="176"/>
      <c r="CH80" s="190"/>
      <c r="CI80" s="190"/>
      <c r="CJ80" s="153"/>
      <c r="CK80" s="190"/>
      <c r="CL80" s="190"/>
      <c r="CM80" s="176"/>
      <c r="CN80" s="191"/>
      <c r="CO80" s="191"/>
      <c r="CR80" s="192"/>
      <c r="CS80" s="176"/>
      <c r="CT80" s="191"/>
      <c r="CU80" s="191"/>
      <c r="CW80" s="191"/>
      <c r="CX80" s="191"/>
      <c r="CY80" s="167"/>
      <c r="DA80" s="176"/>
      <c r="DB80" s="190"/>
      <c r="DC80" s="190"/>
      <c r="DD80" s="153"/>
      <c r="DE80" s="190"/>
      <c r="DF80" s="190"/>
      <c r="DG80" s="176"/>
      <c r="DH80" s="191"/>
      <c r="DI80" s="191"/>
      <c r="DL80" s="192"/>
      <c r="DM80" s="176"/>
      <c r="DN80" s="191"/>
      <c r="DO80" s="191"/>
      <c r="DQ80" s="191"/>
      <c r="DR80" s="191"/>
      <c r="DS80" s="167"/>
      <c r="DU80" s="176"/>
      <c r="DV80" s="190"/>
      <c r="DW80" s="190"/>
      <c r="DX80" s="153"/>
      <c r="DY80" s="190"/>
      <c r="DZ80" s="190"/>
      <c r="EA80" s="176"/>
      <c r="EC80" s="193"/>
      <c r="EF80" s="192"/>
      <c r="EG80" s="176"/>
      <c r="EH80" s="191"/>
      <c r="EI80" s="191"/>
      <c r="EK80" s="191"/>
      <c r="EL80" s="191"/>
      <c r="EM80" s="167"/>
      <c r="EO80" s="176"/>
      <c r="EP80" s="190"/>
      <c r="EQ80" s="190"/>
      <c r="ER80" s="153"/>
      <c r="ES80" s="190"/>
      <c r="ET80" s="190"/>
      <c r="EU80" s="176"/>
      <c r="EV80" s="191"/>
      <c r="EW80" s="191"/>
      <c r="EZ80" s="192"/>
      <c r="FA80" s="176"/>
      <c r="FB80" s="191"/>
      <c r="FC80" s="191"/>
      <c r="FE80" s="191"/>
      <c r="FF80" s="191"/>
      <c r="FG80" s="167"/>
      <c r="FI80" s="176"/>
      <c r="FJ80" s="190"/>
      <c r="FK80" s="190"/>
      <c r="FL80" s="153"/>
      <c r="FM80" s="190"/>
      <c r="FN80" s="190"/>
      <c r="FO80" s="176"/>
      <c r="FP80" s="191"/>
      <c r="FQ80" s="191"/>
      <c r="FT80" s="192"/>
      <c r="FU80" s="176"/>
      <c r="FV80" s="191"/>
      <c r="FW80" s="191"/>
      <c r="FY80" s="191"/>
      <c r="FZ80" s="191"/>
      <c r="GA80" s="167"/>
      <c r="GI80" s="194"/>
      <c r="GN80" s="192"/>
      <c r="GU80" s="167"/>
      <c r="HC80" s="194"/>
      <c r="HH80" s="192"/>
      <c r="HO80" s="167"/>
      <c r="HW80" s="194"/>
      <c r="IB80" s="192"/>
      <c r="II80" s="167"/>
      <c r="IQ80" s="194"/>
      <c r="IV80" s="192"/>
    </row>
    <row r="81" spans="1:256" s="165" customFormat="1" ht="13.5" customHeight="1" x14ac:dyDescent="0.25">
      <c r="B81" s="153"/>
      <c r="C81" s="167"/>
      <c r="E81" s="176"/>
      <c r="F81" s="190"/>
      <c r="G81" s="191"/>
      <c r="H81" s="153"/>
      <c r="I81" s="190"/>
      <c r="J81" s="191"/>
      <c r="K81" s="176"/>
      <c r="L81" s="191"/>
      <c r="M81" s="191"/>
      <c r="P81" s="192"/>
      <c r="Q81" s="176"/>
      <c r="R81" s="191"/>
      <c r="S81" s="191"/>
      <c r="U81" s="191"/>
      <c r="V81" s="191"/>
      <c r="W81" s="167"/>
      <c r="Y81" s="176"/>
      <c r="Z81" s="190"/>
      <c r="AA81" s="190"/>
      <c r="AB81" s="153"/>
      <c r="AC81" s="190"/>
      <c r="AD81" s="190"/>
      <c r="AE81" s="176"/>
      <c r="AF81" s="191"/>
      <c r="AG81" s="191"/>
      <c r="AJ81" s="192"/>
      <c r="AK81" s="176"/>
      <c r="AM81" s="191"/>
      <c r="AO81" s="191"/>
      <c r="AP81" s="191"/>
      <c r="AQ81" s="167"/>
      <c r="AS81" s="176"/>
      <c r="AT81" s="190"/>
      <c r="AU81" s="190"/>
      <c r="AV81" s="153"/>
      <c r="AW81" s="190"/>
      <c r="AX81" s="190"/>
      <c r="AY81" s="176"/>
      <c r="AZ81" s="191"/>
      <c r="BA81" s="191"/>
      <c r="BD81" s="192"/>
      <c r="BE81" s="176"/>
      <c r="BF81" s="191"/>
      <c r="BG81" s="191"/>
      <c r="BI81" s="191"/>
      <c r="BJ81" s="191"/>
      <c r="BK81" s="167"/>
      <c r="BM81" s="176"/>
      <c r="BN81" s="190"/>
      <c r="BO81" s="190"/>
      <c r="BP81" s="153"/>
      <c r="BQ81" s="190"/>
      <c r="BR81" s="190"/>
      <c r="BS81" s="176"/>
      <c r="BT81" s="191"/>
      <c r="BU81" s="191"/>
      <c r="BX81" s="192"/>
      <c r="BY81" s="176"/>
      <c r="BZ81" s="191"/>
      <c r="CA81" s="191"/>
      <c r="CC81" s="191"/>
      <c r="CD81" s="191"/>
      <c r="CE81" s="176"/>
      <c r="CG81" s="176"/>
      <c r="CH81" s="190"/>
      <c r="CI81" s="190"/>
      <c r="CJ81" s="153"/>
      <c r="CK81" s="190"/>
      <c r="CL81" s="190"/>
      <c r="CM81" s="176"/>
      <c r="CN81" s="191"/>
      <c r="CO81" s="191"/>
      <c r="CR81" s="192"/>
      <c r="CS81" s="176"/>
      <c r="CT81" s="191"/>
      <c r="CU81" s="191"/>
      <c r="CW81" s="191"/>
      <c r="CX81" s="191"/>
      <c r="CY81" s="167"/>
      <c r="DA81" s="176"/>
      <c r="DB81" s="190"/>
      <c r="DC81" s="190"/>
      <c r="DD81" s="153"/>
      <c r="DE81" s="190"/>
      <c r="DF81" s="190"/>
      <c r="DG81" s="176"/>
      <c r="DH81" s="191"/>
      <c r="DI81" s="191"/>
      <c r="DL81" s="192"/>
      <c r="DM81" s="176"/>
      <c r="DN81" s="191"/>
      <c r="DO81" s="191"/>
      <c r="DQ81" s="191"/>
      <c r="DR81" s="191"/>
      <c r="DS81" s="167"/>
      <c r="DU81" s="176"/>
      <c r="DV81" s="190"/>
      <c r="DW81" s="190"/>
      <c r="DX81" s="153"/>
      <c r="DY81" s="190"/>
      <c r="DZ81" s="190"/>
      <c r="EA81" s="176"/>
      <c r="EC81" s="193"/>
      <c r="EF81" s="192"/>
      <c r="EG81" s="176"/>
      <c r="EH81" s="191"/>
      <c r="EI81" s="191"/>
      <c r="EK81" s="191"/>
      <c r="EL81" s="191"/>
      <c r="EM81" s="167"/>
      <c r="EO81" s="176"/>
      <c r="EP81" s="190"/>
      <c r="EQ81" s="190"/>
      <c r="ER81" s="153"/>
      <c r="ES81" s="190"/>
      <c r="ET81" s="190"/>
      <c r="EU81" s="176"/>
      <c r="EV81" s="191"/>
      <c r="EW81" s="191"/>
      <c r="EZ81" s="192"/>
      <c r="FA81" s="176"/>
      <c r="FB81" s="191"/>
      <c r="FC81" s="191"/>
      <c r="FE81" s="191"/>
      <c r="FF81" s="191"/>
      <c r="FG81" s="167"/>
      <c r="FI81" s="176"/>
      <c r="FJ81" s="190"/>
      <c r="FK81" s="190"/>
      <c r="FL81" s="153"/>
      <c r="FM81" s="190"/>
      <c r="FN81" s="190"/>
      <c r="FO81" s="176"/>
      <c r="FP81" s="191"/>
      <c r="FQ81" s="191"/>
      <c r="FT81" s="192"/>
      <c r="FU81" s="176"/>
      <c r="FV81" s="191"/>
      <c r="FW81" s="191"/>
      <c r="FY81" s="191"/>
      <c r="FZ81" s="191"/>
      <c r="GA81" s="167"/>
      <c r="GI81" s="194"/>
      <c r="GN81" s="192"/>
      <c r="GU81" s="167"/>
      <c r="HC81" s="194"/>
      <c r="HH81" s="192"/>
      <c r="HO81" s="167"/>
      <c r="HW81" s="194"/>
      <c r="IB81" s="192"/>
      <c r="II81" s="167"/>
      <c r="IQ81" s="194"/>
      <c r="IV81" s="192"/>
    </row>
    <row r="82" spans="1:256" s="165" customFormat="1" ht="13.5" customHeight="1" x14ac:dyDescent="0.25">
      <c r="B82" s="153"/>
      <c r="C82" s="167"/>
      <c r="E82" s="176"/>
      <c r="F82" s="190"/>
      <c r="G82" s="191"/>
      <c r="H82" s="153"/>
      <c r="I82" s="190"/>
      <c r="J82" s="191"/>
      <c r="K82" s="176"/>
      <c r="L82" s="191"/>
      <c r="M82" s="191"/>
      <c r="P82" s="192"/>
      <c r="Q82" s="176"/>
      <c r="R82" s="191"/>
      <c r="S82" s="191"/>
      <c r="U82" s="191"/>
      <c r="V82" s="191"/>
      <c r="W82" s="167"/>
      <c r="Y82" s="176"/>
      <c r="Z82" s="190"/>
      <c r="AA82" s="190"/>
      <c r="AB82" s="153"/>
      <c r="AC82" s="190"/>
      <c r="AD82" s="190"/>
      <c r="AE82" s="176"/>
      <c r="AF82" s="191"/>
      <c r="AG82" s="191"/>
      <c r="AJ82" s="192"/>
      <c r="AK82" s="176"/>
      <c r="AM82" s="191"/>
      <c r="AO82" s="191"/>
      <c r="AP82" s="191"/>
      <c r="AQ82" s="167"/>
      <c r="AS82" s="176"/>
      <c r="AT82" s="190"/>
      <c r="AU82" s="190"/>
      <c r="AV82" s="153"/>
      <c r="AW82" s="190"/>
      <c r="AX82" s="190"/>
      <c r="AY82" s="176"/>
      <c r="AZ82" s="191"/>
      <c r="BA82" s="191"/>
      <c r="BD82" s="192"/>
      <c r="BE82" s="176"/>
      <c r="BF82" s="191"/>
      <c r="BG82" s="191"/>
      <c r="BI82" s="191"/>
      <c r="BJ82" s="191"/>
      <c r="BK82" s="167"/>
      <c r="BM82" s="176"/>
      <c r="BN82" s="190"/>
      <c r="BO82" s="190"/>
      <c r="BP82" s="153"/>
      <c r="BQ82" s="190"/>
      <c r="BR82" s="190"/>
      <c r="BS82" s="176"/>
      <c r="BT82" s="191"/>
      <c r="BU82" s="191"/>
      <c r="BX82" s="192"/>
      <c r="BY82" s="176"/>
      <c r="BZ82" s="191"/>
      <c r="CA82" s="191"/>
      <c r="CC82" s="191"/>
      <c r="CD82" s="191"/>
      <c r="CE82" s="176"/>
      <c r="CG82" s="176"/>
      <c r="CH82" s="190"/>
      <c r="CI82" s="190"/>
      <c r="CJ82" s="153"/>
      <c r="CK82" s="190"/>
      <c r="CL82" s="190"/>
      <c r="CM82" s="176"/>
      <c r="CN82" s="191"/>
      <c r="CO82" s="191"/>
      <c r="CR82" s="192"/>
      <c r="CS82" s="176"/>
      <c r="CT82" s="191"/>
      <c r="CU82" s="191"/>
      <c r="CW82" s="191"/>
      <c r="CX82" s="191"/>
      <c r="CY82" s="167"/>
      <c r="DA82" s="176"/>
      <c r="DB82" s="190"/>
      <c r="DC82" s="190"/>
      <c r="DD82" s="153"/>
      <c r="DE82" s="190"/>
      <c r="DF82" s="190"/>
      <c r="DG82" s="176"/>
      <c r="DH82" s="191"/>
      <c r="DI82" s="191"/>
      <c r="DL82" s="192"/>
      <c r="DM82" s="176"/>
      <c r="DN82" s="191"/>
      <c r="DO82" s="191"/>
      <c r="DQ82" s="191"/>
      <c r="DR82" s="191"/>
      <c r="DS82" s="167"/>
      <c r="DU82" s="176"/>
      <c r="DV82" s="190"/>
      <c r="DW82" s="190"/>
      <c r="DX82" s="153"/>
      <c r="DY82" s="190"/>
      <c r="DZ82" s="190"/>
      <c r="EA82" s="176"/>
      <c r="EC82" s="193"/>
      <c r="EF82" s="192"/>
      <c r="EG82" s="176"/>
      <c r="EH82" s="191"/>
      <c r="EI82" s="191"/>
      <c r="EK82" s="191"/>
      <c r="EL82" s="191"/>
      <c r="EM82" s="167"/>
      <c r="EO82" s="176"/>
      <c r="EP82" s="190"/>
      <c r="EQ82" s="190"/>
      <c r="ER82" s="153"/>
      <c r="ES82" s="190"/>
      <c r="ET82" s="190"/>
      <c r="EU82" s="176"/>
      <c r="EV82" s="191"/>
      <c r="EW82" s="191"/>
      <c r="EZ82" s="192"/>
      <c r="FA82" s="176"/>
      <c r="FB82" s="191"/>
      <c r="FC82" s="191"/>
      <c r="FE82" s="191"/>
      <c r="FF82" s="191"/>
      <c r="FG82" s="167"/>
      <c r="FI82" s="176"/>
      <c r="FJ82" s="190"/>
      <c r="FK82" s="190"/>
      <c r="FL82" s="153"/>
      <c r="FM82" s="190"/>
      <c r="FN82" s="190"/>
      <c r="FO82" s="176"/>
      <c r="FP82" s="191"/>
      <c r="FQ82" s="191"/>
      <c r="FT82" s="192"/>
      <c r="FU82" s="176"/>
      <c r="FV82" s="191"/>
      <c r="FW82" s="191"/>
      <c r="FY82" s="191"/>
      <c r="FZ82" s="191"/>
      <c r="GA82" s="167"/>
      <c r="GI82" s="194"/>
      <c r="GN82" s="192"/>
      <c r="GU82" s="167"/>
      <c r="HC82" s="194"/>
      <c r="HH82" s="192"/>
      <c r="HO82" s="167"/>
      <c r="HW82" s="194"/>
      <c r="IB82" s="192"/>
      <c r="II82" s="167"/>
      <c r="IQ82" s="194"/>
      <c r="IV82" s="192"/>
    </row>
    <row r="83" spans="1:256" s="165" customFormat="1" ht="13.5" customHeight="1" x14ac:dyDescent="0.25">
      <c r="B83" s="153"/>
      <c r="C83" s="167"/>
      <c r="E83" s="176"/>
      <c r="F83" s="190"/>
      <c r="G83" s="191"/>
      <c r="H83" s="153"/>
      <c r="I83" s="190"/>
      <c r="J83" s="191"/>
      <c r="K83" s="176"/>
      <c r="L83" s="191"/>
      <c r="M83" s="191"/>
      <c r="P83" s="192"/>
      <c r="Q83" s="176"/>
      <c r="R83" s="191"/>
      <c r="S83" s="191"/>
      <c r="U83" s="191"/>
      <c r="V83" s="191"/>
      <c r="W83" s="167"/>
      <c r="Y83" s="176"/>
      <c r="Z83" s="190"/>
      <c r="AA83" s="190"/>
      <c r="AB83" s="153"/>
      <c r="AC83" s="190"/>
      <c r="AD83" s="190"/>
      <c r="AE83" s="176"/>
      <c r="AF83" s="191"/>
      <c r="AG83" s="191"/>
      <c r="AJ83" s="192"/>
      <c r="AK83" s="176"/>
      <c r="AM83" s="191"/>
      <c r="AO83" s="191"/>
      <c r="AP83" s="191"/>
      <c r="AQ83" s="167"/>
      <c r="AS83" s="176"/>
      <c r="AT83" s="190"/>
      <c r="AU83" s="190"/>
      <c r="AV83" s="153"/>
      <c r="AW83" s="190"/>
      <c r="AX83" s="190"/>
      <c r="AY83" s="176"/>
      <c r="AZ83" s="191"/>
      <c r="BA83" s="191"/>
      <c r="BD83" s="192"/>
      <c r="BE83" s="176"/>
      <c r="BF83" s="191"/>
      <c r="BG83" s="191"/>
      <c r="BI83" s="191"/>
      <c r="BJ83" s="191"/>
      <c r="BK83" s="167"/>
      <c r="BM83" s="176"/>
      <c r="BN83" s="190"/>
      <c r="BO83" s="190"/>
      <c r="BP83" s="153"/>
      <c r="BQ83" s="190"/>
      <c r="BR83" s="190"/>
      <c r="BS83" s="176"/>
      <c r="BT83" s="191"/>
      <c r="BU83" s="191"/>
      <c r="BX83" s="192"/>
      <c r="BY83" s="176"/>
      <c r="BZ83" s="191"/>
      <c r="CA83" s="191"/>
      <c r="CC83" s="191"/>
      <c r="CD83" s="191"/>
      <c r="CE83" s="176"/>
      <c r="CG83" s="176"/>
      <c r="CH83" s="190"/>
      <c r="CI83" s="190"/>
      <c r="CJ83" s="153"/>
      <c r="CK83" s="190"/>
      <c r="CL83" s="190"/>
      <c r="CM83" s="176"/>
      <c r="CN83" s="191"/>
      <c r="CO83" s="191"/>
      <c r="CR83" s="192"/>
      <c r="CS83" s="176"/>
      <c r="CT83" s="191"/>
      <c r="CU83" s="191"/>
      <c r="CW83" s="191"/>
      <c r="CX83" s="191"/>
      <c r="CY83" s="167"/>
      <c r="DA83" s="176"/>
      <c r="DB83" s="190"/>
      <c r="DC83" s="190"/>
      <c r="DD83" s="153"/>
      <c r="DE83" s="190"/>
      <c r="DF83" s="190"/>
      <c r="DG83" s="176"/>
      <c r="DH83" s="191"/>
      <c r="DI83" s="191"/>
      <c r="DL83" s="192"/>
      <c r="DM83" s="176"/>
      <c r="DN83" s="191"/>
      <c r="DO83" s="191"/>
      <c r="DQ83" s="191"/>
      <c r="DR83" s="191"/>
      <c r="DS83" s="167"/>
      <c r="DU83" s="176"/>
      <c r="DV83" s="190"/>
      <c r="DW83" s="190"/>
      <c r="DX83" s="153"/>
      <c r="DY83" s="190"/>
      <c r="DZ83" s="190"/>
      <c r="EA83" s="176"/>
      <c r="EC83" s="193"/>
      <c r="EF83" s="192"/>
      <c r="EG83" s="176"/>
      <c r="EH83" s="191"/>
      <c r="EI83" s="191"/>
      <c r="EK83" s="191"/>
      <c r="EL83" s="191"/>
      <c r="EM83" s="167"/>
      <c r="EO83" s="176"/>
      <c r="EP83" s="190"/>
      <c r="EQ83" s="190"/>
      <c r="ER83" s="153"/>
      <c r="ES83" s="190"/>
      <c r="ET83" s="190"/>
      <c r="EU83" s="176"/>
      <c r="EV83" s="191"/>
      <c r="EW83" s="191"/>
      <c r="EZ83" s="192"/>
      <c r="FA83" s="176"/>
      <c r="FB83" s="191"/>
      <c r="FC83" s="191"/>
      <c r="FE83" s="191"/>
      <c r="FF83" s="191"/>
      <c r="FG83" s="167"/>
      <c r="FI83" s="176"/>
      <c r="FJ83" s="190"/>
      <c r="FK83" s="190"/>
      <c r="FL83" s="153"/>
      <c r="FM83" s="190"/>
      <c r="FN83" s="190"/>
      <c r="FO83" s="176"/>
      <c r="FP83" s="191"/>
      <c r="FQ83" s="191"/>
      <c r="FT83" s="192"/>
      <c r="FU83" s="176"/>
      <c r="FV83" s="191"/>
      <c r="FW83" s="191"/>
      <c r="FY83" s="191"/>
      <c r="FZ83" s="191"/>
      <c r="GA83" s="167"/>
      <c r="GI83" s="194"/>
      <c r="GN83" s="192"/>
      <c r="GU83" s="167"/>
      <c r="HC83" s="194"/>
      <c r="HH83" s="192"/>
      <c r="HO83" s="167"/>
      <c r="HW83" s="194"/>
      <c r="IB83" s="192"/>
      <c r="II83" s="167"/>
      <c r="IQ83" s="194"/>
      <c r="IV83" s="192"/>
    </row>
    <row r="84" spans="1:256" s="165" customFormat="1" ht="13.5" customHeight="1" x14ac:dyDescent="0.25">
      <c r="B84" s="153"/>
      <c r="C84" s="167"/>
      <c r="E84" s="176"/>
      <c r="F84" s="190"/>
      <c r="G84" s="191"/>
      <c r="H84" s="153"/>
      <c r="I84" s="190"/>
      <c r="J84" s="191"/>
      <c r="K84" s="176"/>
      <c r="L84" s="191"/>
      <c r="M84" s="191"/>
      <c r="P84" s="192"/>
      <c r="Q84" s="176"/>
      <c r="R84" s="191"/>
      <c r="S84" s="191"/>
      <c r="U84" s="191"/>
      <c r="V84" s="191"/>
      <c r="W84" s="167"/>
      <c r="Y84" s="176"/>
      <c r="Z84" s="190"/>
      <c r="AA84" s="190"/>
      <c r="AB84" s="153"/>
      <c r="AC84" s="190"/>
      <c r="AD84" s="190"/>
      <c r="AE84" s="176"/>
      <c r="AF84" s="191"/>
      <c r="AG84" s="191"/>
      <c r="AJ84" s="192"/>
      <c r="AK84" s="176"/>
      <c r="AM84" s="191"/>
      <c r="AO84" s="191"/>
      <c r="AP84" s="191"/>
      <c r="AQ84" s="167"/>
      <c r="AS84" s="176"/>
      <c r="AT84" s="190"/>
      <c r="AU84" s="190"/>
      <c r="AV84" s="153"/>
      <c r="AW84" s="190"/>
      <c r="AX84" s="190"/>
      <c r="AY84" s="176"/>
      <c r="AZ84" s="191"/>
      <c r="BA84" s="191"/>
      <c r="BD84" s="192"/>
      <c r="BE84" s="176"/>
      <c r="BF84" s="191"/>
      <c r="BG84" s="191"/>
      <c r="BI84" s="191"/>
      <c r="BJ84" s="191"/>
      <c r="BK84" s="167"/>
      <c r="BM84" s="176"/>
      <c r="BN84" s="190"/>
      <c r="BO84" s="190"/>
      <c r="BP84" s="153"/>
      <c r="BQ84" s="190"/>
      <c r="BR84" s="190"/>
      <c r="BS84" s="176"/>
      <c r="BT84" s="191"/>
      <c r="BU84" s="191"/>
      <c r="BX84" s="192"/>
      <c r="BY84" s="176"/>
      <c r="BZ84" s="191"/>
      <c r="CA84" s="191"/>
      <c r="CC84" s="191"/>
      <c r="CD84" s="191"/>
      <c r="CE84" s="176"/>
      <c r="CG84" s="176"/>
      <c r="CH84" s="190"/>
      <c r="CI84" s="190"/>
      <c r="CJ84" s="153"/>
      <c r="CK84" s="190"/>
      <c r="CL84" s="190"/>
      <c r="CM84" s="176"/>
      <c r="CN84" s="191"/>
      <c r="CO84" s="191"/>
      <c r="CR84" s="192"/>
      <c r="CS84" s="176"/>
      <c r="CT84" s="191"/>
      <c r="CU84" s="191"/>
      <c r="CW84" s="191"/>
      <c r="CX84" s="191"/>
      <c r="CY84" s="167"/>
      <c r="DA84" s="176"/>
      <c r="DB84" s="190"/>
      <c r="DC84" s="190"/>
      <c r="DD84" s="153"/>
      <c r="DE84" s="190"/>
      <c r="DF84" s="190"/>
      <c r="DG84" s="176"/>
      <c r="DH84" s="191"/>
      <c r="DI84" s="191"/>
      <c r="DL84" s="192"/>
      <c r="DM84" s="176"/>
      <c r="DN84" s="191"/>
      <c r="DO84" s="191"/>
      <c r="DQ84" s="191"/>
      <c r="DR84" s="191"/>
      <c r="DS84" s="167"/>
      <c r="DU84" s="176"/>
      <c r="DV84" s="190"/>
      <c r="DW84" s="190"/>
      <c r="DX84" s="153"/>
      <c r="DY84" s="190"/>
      <c r="DZ84" s="190"/>
      <c r="EA84" s="176"/>
      <c r="EC84" s="193"/>
      <c r="EF84" s="192"/>
      <c r="EG84" s="176"/>
      <c r="EH84" s="191"/>
      <c r="EI84" s="191"/>
      <c r="EK84" s="191"/>
      <c r="EL84" s="191"/>
      <c r="EM84" s="167"/>
      <c r="EO84" s="176"/>
      <c r="EP84" s="190"/>
      <c r="EQ84" s="190"/>
      <c r="ER84" s="153"/>
      <c r="ES84" s="190"/>
      <c r="ET84" s="190"/>
      <c r="EU84" s="176"/>
      <c r="EV84" s="191"/>
      <c r="EW84" s="191"/>
      <c r="EZ84" s="192"/>
      <c r="FA84" s="176"/>
      <c r="FB84" s="191"/>
      <c r="FC84" s="191"/>
      <c r="FE84" s="191"/>
      <c r="FF84" s="191"/>
      <c r="FG84" s="167"/>
      <c r="FI84" s="176"/>
      <c r="FJ84" s="190"/>
      <c r="FK84" s="190"/>
      <c r="FL84" s="153"/>
      <c r="FM84" s="190"/>
      <c r="FN84" s="190"/>
      <c r="FO84" s="176"/>
      <c r="FP84" s="191"/>
      <c r="FQ84" s="191"/>
      <c r="FT84" s="192"/>
      <c r="FU84" s="176"/>
      <c r="FV84" s="191"/>
      <c r="FW84" s="191"/>
      <c r="FY84" s="191"/>
      <c r="FZ84" s="191"/>
      <c r="GA84" s="167"/>
      <c r="GI84" s="194"/>
      <c r="GN84" s="192"/>
      <c r="GU84" s="167"/>
      <c r="HC84" s="194"/>
      <c r="HH84" s="192"/>
      <c r="HO84" s="167"/>
      <c r="HW84" s="194"/>
      <c r="IB84" s="192"/>
      <c r="II84" s="167"/>
      <c r="IQ84" s="194"/>
      <c r="IV84" s="192"/>
    </row>
    <row r="85" spans="1:256" s="165" customFormat="1" ht="13.5" customHeight="1" x14ac:dyDescent="0.25">
      <c r="B85" s="153"/>
      <c r="C85" s="167"/>
      <c r="E85" s="176"/>
      <c r="F85" s="190"/>
      <c r="G85" s="191"/>
      <c r="H85" s="153"/>
      <c r="I85" s="190"/>
      <c r="J85" s="191"/>
      <c r="K85" s="176"/>
      <c r="L85" s="191"/>
      <c r="M85" s="191"/>
      <c r="P85" s="192"/>
      <c r="Q85" s="176"/>
      <c r="R85" s="191"/>
      <c r="S85" s="191"/>
      <c r="U85" s="191"/>
      <c r="V85" s="191"/>
      <c r="W85" s="167"/>
      <c r="Y85" s="176"/>
      <c r="Z85" s="190"/>
      <c r="AA85" s="190"/>
      <c r="AB85" s="153"/>
      <c r="AC85" s="190"/>
      <c r="AD85" s="190"/>
      <c r="AE85" s="176"/>
      <c r="AF85" s="191"/>
      <c r="AG85" s="191"/>
      <c r="AJ85" s="192"/>
      <c r="AK85" s="176"/>
      <c r="AM85" s="191"/>
      <c r="AO85" s="191"/>
      <c r="AP85" s="191"/>
      <c r="AQ85" s="167"/>
      <c r="AS85" s="176"/>
      <c r="AT85" s="190"/>
      <c r="AU85" s="190"/>
      <c r="AV85" s="153"/>
      <c r="AW85" s="190"/>
      <c r="AX85" s="190"/>
      <c r="AY85" s="176"/>
      <c r="AZ85" s="191"/>
      <c r="BA85" s="191"/>
      <c r="BD85" s="192"/>
      <c r="BE85" s="176"/>
      <c r="BF85" s="191"/>
      <c r="BG85" s="191"/>
      <c r="BI85" s="191"/>
      <c r="BJ85" s="191"/>
      <c r="BK85" s="167"/>
      <c r="BM85" s="176"/>
      <c r="BN85" s="190"/>
      <c r="BO85" s="190"/>
      <c r="BP85" s="153"/>
      <c r="BQ85" s="190"/>
      <c r="BR85" s="190"/>
      <c r="BS85" s="176"/>
      <c r="BT85" s="191"/>
      <c r="BU85" s="191"/>
      <c r="BX85" s="192"/>
      <c r="BY85" s="176"/>
      <c r="BZ85" s="191"/>
      <c r="CA85" s="191"/>
      <c r="CC85" s="191"/>
      <c r="CD85" s="191"/>
      <c r="CE85" s="176"/>
      <c r="CG85" s="176"/>
      <c r="CH85" s="190"/>
      <c r="CI85" s="190"/>
      <c r="CJ85" s="153"/>
      <c r="CK85" s="190"/>
      <c r="CL85" s="190"/>
      <c r="CM85" s="176"/>
      <c r="CN85" s="191"/>
      <c r="CO85" s="191"/>
      <c r="CR85" s="192"/>
      <c r="CS85" s="176"/>
      <c r="CT85" s="191"/>
      <c r="CU85" s="191"/>
      <c r="CW85" s="191"/>
      <c r="CX85" s="191"/>
      <c r="CY85" s="167"/>
      <c r="DA85" s="176"/>
      <c r="DB85" s="190"/>
      <c r="DC85" s="190"/>
      <c r="DD85" s="153"/>
      <c r="DE85" s="190"/>
      <c r="DF85" s="190"/>
      <c r="DG85" s="176"/>
      <c r="DH85" s="191"/>
      <c r="DI85" s="191"/>
      <c r="DL85" s="192"/>
      <c r="DM85" s="176"/>
      <c r="DN85" s="191"/>
      <c r="DO85" s="191"/>
      <c r="DQ85" s="191"/>
      <c r="DR85" s="191"/>
      <c r="DS85" s="167"/>
      <c r="DU85" s="176"/>
      <c r="DV85" s="190"/>
      <c r="DW85" s="190"/>
      <c r="DX85" s="153"/>
      <c r="DY85" s="190"/>
      <c r="DZ85" s="190"/>
      <c r="EA85" s="176"/>
      <c r="EC85" s="193"/>
      <c r="EF85" s="192"/>
      <c r="EG85" s="176"/>
      <c r="EH85" s="191"/>
      <c r="EI85" s="191"/>
      <c r="EK85" s="191"/>
      <c r="EL85" s="191"/>
      <c r="EM85" s="167"/>
      <c r="EO85" s="176"/>
      <c r="EP85" s="190"/>
      <c r="EQ85" s="190"/>
      <c r="ER85" s="153"/>
      <c r="ES85" s="190"/>
      <c r="ET85" s="190"/>
      <c r="EU85" s="176"/>
      <c r="EV85" s="191"/>
      <c r="EW85" s="191"/>
      <c r="EZ85" s="192"/>
      <c r="FA85" s="176"/>
      <c r="FB85" s="191"/>
      <c r="FC85" s="191"/>
      <c r="FE85" s="191"/>
      <c r="FF85" s="191"/>
      <c r="FG85" s="167"/>
      <c r="FI85" s="176"/>
      <c r="FJ85" s="190"/>
      <c r="FK85" s="190"/>
      <c r="FL85" s="153"/>
      <c r="FM85" s="190"/>
      <c r="FN85" s="190"/>
      <c r="FO85" s="176"/>
      <c r="FP85" s="191"/>
      <c r="FQ85" s="191"/>
      <c r="FT85" s="192"/>
      <c r="FU85" s="176"/>
      <c r="FV85" s="191"/>
      <c r="FW85" s="191"/>
      <c r="FY85" s="191"/>
      <c r="FZ85" s="191"/>
      <c r="GA85" s="167"/>
      <c r="GI85" s="194"/>
      <c r="GN85" s="192"/>
      <c r="GU85" s="167"/>
      <c r="HC85" s="194"/>
      <c r="HH85" s="192"/>
      <c r="HO85" s="167"/>
      <c r="HW85" s="194"/>
      <c r="IB85" s="192"/>
      <c r="II85" s="167"/>
      <c r="IQ85" s="194"/>
      <c r="IV85" s="192"/>
    </row>
    <row r="86" spans="1:256" s="165" customFormat="1" ht="13.5" customHeight="1" x14ac:dyDescent="0.25">
      <c r="B86" s="153"/>
      <c r="C86" s="167"/>
      <c r="E86" s="176"/>
      <c r="F86" s="190"/>
      <c r="G86" s="191"/>
      <c r="H86" s="153"/>
      <c r="I86" s="190"/>
      <c r="J86" s="191"/>
      <c r="K86" s="176"/>
      <c r="L86" s="191"/>
      <c r="M86" s="191"/>
      <c r="P86" s="192"/>
      <c r="Q86" s="176"/>
      <c r="R86" s="191"/>
      <c r="S86" s="191"/>
      <c r="U86" s="191"/>
      <c r="V86" s="191"/>
      <c r="W86" s="167"/>
      <c r="Y86" s="176"/>
      <c r="Z86" s="190"/>
      <c r="AA86" s="190"/>
      <c r="AB86" s="153"/>
      <c r="AC86" s="190"/>
      <c r="AD86" s="190"/>
      <c r="AE86" s="176"/>
      <c r="AF86" s="191"/>
      <c r="AG86" s="191"/>
      <c r="AJ86" s="192"/>
      <c r="AK86" s="176"/>
      <c r="AM86" s="191"/>
      <c r="AO86" s="191"/>
      <c r="AP86" s="191"/>
      <c r="AQ86" s="167"/>
      <c r="AS86" s="176"/>
      <c r="AT86" s="190"/>
      <c r="AU86" s="190"/>
      <c r="AV86" s="153"/>
      <c r="AW86" s="190"/>
      <c r="AX86" s="190"/>
      <c r="AY86" s="176"/>
      <c r="AZ86" s="191"/>
      <c r="BA86" s="191"/>
      <c r="BD86" s="192"/>
      <c r="BE86" s="176"/>
      <c r="BF86" s="191"/>
      <c r="BG86" s="191"/>
      <c r="BI86" s="191"/>
      <c r="BJ86" s="191"/>
      <c r="BK86" s="167"/>
      <c r="BM86" s="176"/>
      <c r="BN86" s="190"/>
      <c r="BO86" s="190"/>
      <c r="BP86" s="153"/>
      <c r="BQ86" s="190"/>
      <c r="BR86" s="190"/>
      <c r="BS86" s="176"/>
      <c r="BT86" s="191"/>
      <c r="BU86" s="191"/>
      <c r="BX86" s="192"/>
      <c r="BY86" s="176"/>
      <c r="BZ86" s="191"/>
      <c r="CA86" s="191"/>
      <c r="CC86" s="191"/>
      <c r="CD86" s="191"/>
      <c r="CE86" s="176"/>
      <c r="CG86" s="176"/>
      <c r="CH86" s="190"/>
      <c r="CI86" s="190"/>
      <c r="CJ86" s="153"/>
      <c r="CK86" s="190"/>
      <c r="CL86" s="190"/>
      <c r="CM86" s="176"/>
      <c r="CN86" s="191"/>
      <c r="CO86" s="191"/>
      <c r="CR86" s="192"/>
      <c r="CS86" s="176"/>
      <c r="CT86" s="191"/>
      <c r="CU86" s="191"/>
      <c r="CW86" s="191"/>
      <c r="CX86" s="191"/>
      <c r="CY86" s="167"/>
      <c r="DA86" s="176"/>
      <c r="DB86" s="190"/>
      <c r="DC86" s="190"/>
      <c r="DD86" s="153"/>
      <c r="DE86" s="190"/>
      <c r="DF86" s="190"/>
      <c r="DG86" s="176"/>
      <c r="DH86" s="191"/>
      <c r="DI86" s="191"/>
      <c r="DL86" s="192"/>
      <c r="DM86" s="176"/>
      <c r="DN86" s="191"/>
      <c r="DO86" s="191"/>
      <c r="DQ86" s="191"/>
      <c r="DR86" s="191"/>
      <c r="DS86" s="167"/>
      <c r="DU86" s="176"/>
      <c r="DV86" s="190"/>
      <c r="DW86" s="190"/>
      <c r="DX86" s="153"/>
      <c r="DY86" s="190"/>
      <c r="DZ86" s="190"/>
      <c r="EA86" s="176"/>
      <c r="EC86" s="193"/>
      <c r="EF86" s="192"/>
      <c r="EG86" s="176"/>
      <c r="EH86" s="191"/>
      <c r="EI86" s="191"/>
      <c r="EK86" s="191"/>
      <c r="EL86" s="191"/>
      <c r="EM86" s="167"/>
      <c r="EO86" s="176"/>
      <c r="EP86" s="190"/>
      <c r="EQ86" s="190"/>
      <c r="ER86" s="153"/>
      <c r="ES86" s="190"/>
      <c r="ET86" s="190"/>
      <c r="EU86" s="176"/>
      <c r="EV86" s="191"/>
      <c r="EW86" s="191"/>
      <c r="EZ86" s="192"/>
      <c r="FA86" s="176"/>
      <c r="FB86" s="191"/>
      <c r="FC86" s="191"/>
      <c r="FE86" s="191"/>
      <c r="FF86" s="191"/>
      <c r="FG86" s="167"/>
      <c r="FI86" s="176"/>
      <c r="FJ86" s="190"/>
      <c r="FK86" s="190"/>
      <c r="FL86" s="153"/>
      <c r="FM86" s="190"/>
      <c r="FN86" s="190"/>
      <c r="FO86" s="176"/>
      <c r="FP86" s="191"/>
      <c r="FQ86" s="191"/>
      <c r="FT86" s="192"/>
      <c r="FU86" s="176"/>
      <c r="FV86" s="191"/>
      <c r="FW86" s="191"/>
      <c r="FY86" s="191"/>
      <c r="FZ86" s="191"/>
      <c r="GA86" s="167"/>
      <c r="GI86" s="194"/>
      <c r="GN86" s="192"/>
      <c r="GU86" s="167"/>
      <c r="HC86" s="194"/>
      <c r="HH86" s="192"/>
      <c r="HO86" s="167"/>
      <c r="HW86" s="194"/>
      <c r="IB86" s="192"/>
      <c r="II86" s="167"/>
      <c r="IQ86" s="194"/>
      <c r="IV86" s="192"/>
    </row>
    <row r="87" spans="1:256" s="165" customFormat="1" ht="13.5" customHeight="1" x14ac:dyDescent="0.25">
      <c r="B87" s="153"/>
      <c r="C87" s="167"/>
      <c r="E87" s="176"/>
      <c r="F87" s="190"/>
      <c r="G87" s="191"/>
      <c r="H87" s="153"/>
      <c r="I87" s="190"/>
      <c r="J87" s="191"/>
      <c r="K87" s="176"/>
      <c r="L87" s="191"/>
      <c r="M87" s="191"/>
      <c r="P87" s="192"/>
      <c r="Q87" s="176"/>
      <c r="R87" s="191"/>
      <c r="S87" s="191"/>
      <c r="U87" s="191"/>
      <c r="V87" s="191"/>
      <c r="W87" s="167"/>
      <c r="Y87" s="176"/>
      <c r="Z87" s="190"/>
      <c r="AA87" s="190"/>
      <c r="AB87" s="153"/>
      <c r="AC87" s="190"/>
      <c r="AD87" s="190"/>
      <c r="AE87" s="176"/>
      <c r="AF87" s="191"/>
      <c r="AG87" s="191"/>
      <c r="AJ87" s="192"/>
      <c r="AK87" s="176"/>
      <c r="AM87" s="191"/>
      <c r="AO87" s="191"/>
      <c r="AP87" s="191"/>
      <c r="AQ87" s="167"/>
      <c r="AS87" s="176"/>
      <c r="AT87" s="190"/>
      <c r="AU87" s="190"/>
      <c r="AV87" s="153"/>
      <c r="AW87" s="190"/>
      <c r="AX87" s="190"/>
      <c r="AY87" s="176"/>
      <c r="AZ87" s="191"/>
      <c r="BA87" s="191"/>
      <c r="BD87" s="192"/>
      <c r="BE87" s="176"/>
      <c r="BF87" s="191"/>
      <c r="BG87" s="191"/>
      <c r="BI87" s="191"/>
      <c r="BJ87" s="191"/>
      <c r="BK87" s="167"/>
      <c r="BM87" s="176"/>
      <c r="BN87" s="190"/>
      <c r="BO87" s="190"/>
      <c r="BP87" s="153"/>
      <c r="BQ87" s="190"/>
      <c r="BR87" s="190"/>
      <c r="BS87" s="176"/>
      <c r="BT87" s="191"/>
      <c r="BU87" s="191"/>
      <c r="BX87" s="192"/>
      <c r="BY87" s="176"/>
      <c r="BZ87" s="191"/>
      <c r="CA87" s="191"/>
      <c r="CC87" s="191"/>
      <c r="CD87" s="191"/>
      <c r="CE87" s="176"/>
      <c r="CG87" s="176"/>
      <c r="CH87" s="190"/>
      <c r="CI87" s="190"/>
      <c r="CJ87" s="153"/>
      <c r="CK87" s="190"/>
      <c r="CL87" s="190"/>
      <c r="CM87" s="176"/>
      <c r="CN87" s="191"/>
      <c r="CO87" s="191"/>
      <c r="CR87" s="192"/>
      <c r="CS87" s="176"/>
      <c r="CT87" s="191"/>
      <c r="CU87" s="191"/>
      <c r="CW87" s="191"/>
      <c r="CX87" s="191"/>
      <c r="CY87" s="167"/>
      <c r="DA87" s="176"/>
      <c r="DB87" s="190"/>
      <c r="DC87" s="190"/>
      <c r="DD87" s="153"/>
      <c r="DE87" s="190"/>
      <c r="DF87" s="190"/>
      <c r="DG87" s="176"/>
      <c r="DH87" s="191"/>
      <c r="DI87" s="191"/>
      <c r="DL87" s="192"/>
      <c r="DM87" s="176"/>
      <c r="DN87" s="191"/>
      <c r="DO87" s="191"/>
      <c r="DQ87" s="191"/>
      <c r="DR87" s="191"/>
      <c r="DS87" s="167"/>
      <c r="DU87" s="176"/>
      <c r="DV87" s="190"/>
      <c r="DW87" s="190"/>
      <c r="DX87" s="153"/>
      <c r="DY87" s="190"/>
      <c r="DZ87" s="190"/>
      <c r="EA87" s="176"/>
      <c r="EC87" s="193"/>
      <c r="EF87" s="192"/>
      <c r="EG87" s="176"/>
      <c r="EH87" s="191"/>
      <c r="EI87" s="191"/>
      <c r="EK87" s="191"/>
      <c r="EL87" s="191"/>
      <c r="EM87" s="167"/>
      <c r="EO87" s="176"/>
      <c r="EP87" s="190"/>
      <c r="EQ87" s="190"/>
      <c r="ER87" s="153"/>
      <c r="ES87" s="190"/>
      <c r="ET87" s="190"/>
      <c r="EU87" s="176"/>
      <c r="EV87" s="191"/>
      <c r="EW87" s="191"/>
      <c r="EZ87" s="192"/>
      <c r="FA87" s="176"/>
      <c r="FB87" s="191"/>
      <c r="FC87" s="191"/>
      <c r="FE87" s="191"/>
      <c r="FF87" s="191"/>
      <c r="FG87" s="167"/>
      <c r="FI87" s="176"/>
      <c r="FJ87" s="190"/>
      <c r="FK87" s="190"/>
      <c r="FL87" s="153"/>
      <c r="FM87" s="190"/>
      <c r="FN87" s="190"/>
      <c r="FO87" s="176"/>
      <c r="FP87" s="191"/>
      <c r="FQ87" s="191"/>
      <c r="FT87" s="192"/>
      <c r="FU87" s="176"/>
      <c r="FV87" s="191"/>
      <c r="FW87" s="191"/>
      <c r="FY87" s="191"/>
      <c r="FZ87" s="191"/>
      <c r="GA87" s="167"/>
      <c r="GI87" s="194"/>
      <c r="GN87" s="192"/>
      <c r="GU87" s="167"/>
      <c r="HC87" s="194"/>
      <c r="HH87" s="192"/>
      <c r="HO87" s="167"/>
      <c r="HW87" s="194"/>
      <c r="IB87" s="192"/>
      <c r="II87" s="167"/>
      <c r="IQ87" s="194"/>
      <c r="IV87" s="192"/>
    </row>
    <row r="88" spans="1:256" ht="13.5" customHeight="1" x14ac:dyDescent="0.25">
      <c r="A88" s="165"/>
      <c r="C88" s="167"/>
      <c r="D88" s="165"/>
      <c r="E88" s="176"/>
      <c r="F88" s="190"/>
      <c r="G88" s="191"/>
      <c r="I88" s="190"/>
      <c r="J88" s="191"/>
      <c r="K88" s="176"/>
      <c r="L88" s="191"/>
      <c r="M88" s="191"/>
      <c r="N88" s="165"/>
      <c r="O88" s="165"/>
      <c r="P88" s="192"/>
      <c r="Q88" s="176"/>
      <c r="R88" s="191"/>
      <c r="S88" s="191"/>
      <c r="T88" s="165"/>
      <c r="U88" s="191"/>
      <c r="V88" s="191"/>
      <c r="W88" s="167"/>
      <c r="X88" s="165"/>
      <c r="Y88" s="176"/>
      <c r="Z88" s="190"/>
      <c r="AA88" s="190"/>
      <c r="AC88" s="190"/>
      <c r="AD88" s="190"/>
      <c r="AE88" s="176"/>
      <c r="AF88" s="191"/>
      <c r="AG88" s="191"/>
      <c r="AH88" s="165"/>
      <c r="AI88" s="165"/>
      <c r="AJ88" s="192"/>
      <c r="AK88" s="176"/>
      <c r="AL88" s="165"/>
      <c r="AM88" s="191"/>
      <c r="AN88" s="165"/>
      <c r="AO88" s="191"/>
      <c r="AP88" s="191"/>
      <c r="AQ88" s="167"/>
      <c r="AR88" s="165"/>
      <c r="AS88" s="176"/>
      <c r="AT88" s="190"/>
      <c r="AU88" s="190"/>
      <c r="AW88" s="190"/>
      <c r="AX88" s="190"/>
      <c r="AY88" s="176"/>
      <c r="AZ88" s="191"/>
      <c r="BA88" s="191"/>
      <c r="BB88" s="165"/>
      <c r="BC88" s="165"/>
      <c r="BD88" s="192"/>
      <c r="BE88" s="176"/>
      <c r="BF88" s="191"/>
      <c r="BG88" s="191"/>
      <c r="BH88" s="165"/>
      <c r="BI88" s="191"/>
      <c r="BJ88" s="191"/>
      <c r="BK88" s="167"/>
      <c r="BL88" s="165"/>
      <c r="BM88" s="176"/>
      <c r="BN88" s="190"/>
      <c r="BO88" s="190"/>
      <c r="BQ88" s="190"/>
      <c r="BR88" s="190"/>
      <c r="BS88" s="176"/>
      <c r="BT88" s="191"/>
      <c r="BU88" s="191"/>
      <c r="BV88" s="165"/>
      <c r="BW88" s="165"/>
      <c r="BX88" s="192"/>
      <c r="BY88" s="176"/>
      <c r="BZ88" s="191"/>
      <c r="CA88" s="191"/>
      <c r="CB88" s="165"/>
      <c r="CC88" s="191"/>
      <c r="CD88" s="191"/>
      <c r="CE88" s="176"/>
      <c r="CF88" s="165"/>
      <c r="CG88" s="176"/>
      <c r="CH88" s="190"/>
      <c r="CI88" s="190"/>
      <c r="CK88" s="190"/>
      <c r="CL88" s="190"/>
      <c r="CM88" s="176"/>
      <c r="CN88" s="191"/>
      <c r="CO88" s="191"/>
      <c r="CP88" s="165"/>
      <c r="CQ88" s="165"/>
      <c r="CR88" s="192"/>
      <c r="CS88" s="176"/>
      <c r="CT88" s="191"/>
      <c r="CU88" s="191"/>
      <c r="CV88" s="165"/>
      <c r="CW88" s="191"/>
      <c r="CX88" s="191"/>
      <c r="CY88" s="167"/>
      <c r="CZ88" s="165"/>
      <c r="DA88" s="176"/>
      <c r="DB88" s="190"/>
      <c r="DC88" s="190"/>
      <c r="DE88" s="190"/>
      <c r="DF88" s="190"/>
      <c r="DG88" s="176"/>
      <c r="DH88" s="191"/>
      <c r="DI88" s="191"/>
      <c r="DJ88" s="165"/>
      <c r="DK88" s="165"/>
      <c r="DL88" s="192"/>
      <c r="DM88" s="176"/>
      <c r="DN88" s="191"/>
      <c r="DO88" s="191"/>
      <c r="DP88" s="165"/>
      <c r="DQ88" s="191"/>
      <c r="DR88" s="191"/>
      <c r="DS88" s="167"/>
      <c r="DT88" s="165"/>
      <c r="DU88" s="176"/>
      <c r="DV88" s="190"/>
      <c r="DW88" s="190"/>
      <c r="DY88" s="190"/>
      <c r="DZ88" s="190"/>
      <c r="EA88" s="176"/>
      <c r="EB88" s="165"/>
      <c r="EC88" s="193"/>
      <c r="ED88" s="165"/>
      <c r="EE88" s="165"/>
      <c r="EF88" s="192"/>
      <c r="EG88" s="176"/>
      <c r="EH88" s="191"/>
      <c r="EI88" s="191"/>
      <c r="EJ88" s="165"/>
      <c r="EK88" s="191"/>
      <c r="EL88" s="191"/>
      <c r="EM88" s="167"/>
      <c r="EN88" s="165"/>
      <c r="EO88" s="176"/>
      <c r="EP88" s="190"/>
      <c r="EQ88" s="190"/>
      <c r="ES88" s="190"/>
      <c r="ET88" s="190"/>
      <c r="EU88" s="176"/>
      <c r="EV88" s="191"/>
      <c r="EW88" s="191"/>
      <c r="EX88" s="165"/>
      <c r="EY88" s="165"/>
      <c r="EZ88" s="192"/>
      <c r="FA88" s="176"/>
      <c r="FB88" s="191"/>
      <c r="FC88" s="191"/>
      <c r="FD88" s="165"/>
      <c r="FE88" s="191"/>
      <c r="FF88" s="191"/>
      <c r="FG88" s="167"/>
      <c r="FH88" s="165"/>
      <c r="FI88" s="176"/>
      <c r="FJ88" s="190"/>
      <c r="FK88" s="190"/>
      <c r="FM88" s="190"/>
      <c r="FN88" s="190"/>
      <c r="FO88" s="176"/>
      <c r="FP88" s="191"/>
      <c r="FQ88" s="191"/>
      <c r="FR88" s="165"/>
      <c r="FS88" s="165"/>
      <c r="FT88" s="192"/>
      <c r="FU88" s="176"/>
      <c r="FV88" s="191"/>
      <c r="FW88" s="191"/>
      <c r="FX88" s="165"/>
      <c r="FY88" s="191"/>
      <c r="FZ88" s="191"/>
      <c r="GA88" s="162"/>
      <c r="GI88" s="173"/>
      <c r="GN88" s="174"/>
      <c r="GU88" s="162"/>
      <c r="HC88" s="173"/>
      <c r="HH88" s="174"/>
      <c r="HO88" s="162"/>
      <c r="HW88" s="173"/>
      <c r="IB88" s="174"/>
      <c r="II88" s="162"/>
      <c r="IQ88" s="173"/>
      <c r="IV88" s="174"/>
    </row>
    <row r="89" spans="1:256" ht="13.5" customHeight="1" x14ac:dyDescent="0.25">
      <c r="A89" s="165"/>
      <c r="C89" s="167"/>
      <c r="D89" s="165"/>
      <c r="E89" s="176"/>
      <c r="F89" s="190"/>
      <c r="G89" s="191"/>
      <c r="I89" s="190"/>
      <c r="J89" s="191"/>
      <c r="K89" s="176"/>
      <c r="L89" s="191"/>
      <c r="M89" s="191"/>
      <c r="N89" s="165"/>
      <c r="O89" s="165"/>
      <c r="P89" s="192"/>
      <c r="Q89" s="176"/>
      <c r="R89" s="191"/>
      <c r="S89" s="191"/>
      <c r="T89" s="165"/>
      <c r="U89" s="191"/>
      <c r="V89" s="191"/>
      <c r="W89" s="167"/>
      <c r="X89" s="165"/>
      <c r="Y89" s="176"/>
      <c r="Z89" s="190"/>
      <c r="AA89" s="190"/>
      <c r="AC89" s="190"/>
      <c r="AD89" s="190"/>
      <c r="AE89" s="176"/>
      <c r="AF89" s="191"/>
      <c r="AG89" s="191"/>
      <c r="AH89" s="165"/>
      <c r="AI89" s="165"/>
      <c r="AJ89" s="192"/>
      <c r="AK89" s="176"/>
      <c r="AL89" s="165"/>
      <c r="AM89" s="191"/>
      <c r="AN89" s="165"/>
      <c r="AO89" s="191"/>
      <c r="AP89" s="191"/>
      <c r="AQ89" s="167"/>
      <c r="AR89" s="165"/>
      <c r="AS89" s="176"/>
      <c r="AT89" s="190"/>
      <c r="AU89" s="190"/>
      <c r="AW89" s="190"/>
      <c r="AX89" s="190"/>
      <c r="AY89" s="176"/>
      <c r="AZ89" s="191"/>
      <c r="BA89" s="191"/>
      <c r="BB89" s="165"/>
      <c r="BC89" s="165"/>
      <c r="BD89" s="192"/>
      <c r="BE89" s="176"/>
      <c r="BF89" s="191"/>
      <c r="BG89" s="191"/>
      <c r="BH89" s="165"/>
      <c r="BI89" s="191"/>
      <c r="BJ89" s="191"/>
      <c r="BK89" s="167"/>
      <c r="BL89" s="165"/>
      <c r="BM89" s="176"/>
      <c r="BN89" s="190"/>
      <c r="BO89" s="190"/>
      <c r="BQ89" s="190"/>
      <c r="BR89" s="190"/>
      <c r="BS89" s="176"/>
      <c r="BT89" s="191"/>
      <c r="BU89" s="191"/>
      <c r="BV89" s="165"/>
      <c r="BW89" s="165"/>
      <c r="BX89" s="192"/>
      <c r="BY89" s="176"/>
      <c r="BZ89" s="191"/>
      <c r="CA89" s="191"/>
      <c r="CB89" s="165"/>
      <c r="CC89" s="191"/>
      <c r="CD89" s="191"/>
      <c r="CE89" s="176"/>
      <c r="CF89" s="165"/>
      <c r="CG89" s="176"/>
      <c r="CH89" s="190"/>
      <c r="CI89" s="190"/>
      <c r="CK89" s="190"/>
      <c r="CL89" s="190"/>
      <c r="CM89" s="176"/>
      <c r="CN89" s="191"/>
      <c r="CO89" s="191"/>
      <c r="CP89" s="165"/>
      <c r="CQ89" s="165"/>
      <c r="CR89" s="192"/>
      <c r="CS89" s="176"/>
      <c r="CT89" s="191"/>
      <c r="CU89" s="191"/>
      <c r="CV89" s="165"/>
      <c r="CW89" s="191"/>
      <c r="CX89" s="191"/>
      <c r="CY89" s="167"/>
      <c r="CZ89" s="165"/>
      <c r="DA89" s="176"/>
      <c r="DB89" s="190"/>
      <c r="DC89" s="190"/>
      <c r="DE89" s="190"/>
      <c r="DF89" s="190"/>
      <c r="DG89" s="176"/>
      <c r="DH89" s="191"/>
      <c r="DI89" s="191"/>
      <c r="DJ89" s="165"/>
      <c r="DK89" s="165"/>
      <c r="DL89" s="192"/>
      <c r="DM89" s="176"/>
      <c r="DN89" s="191"/>
      <c r="DO89" s="191"/>
      <c r="DP89" s="165"/>
      <c r="DQ89" s="191"/>
      <c r="DR89" s="191"/>
      <c r="DS89" s="167"/>
      <c r="DT89" s="165"/>
      <c r="DU89" s="176"/>
      <c r="DV89" s="190"/>
      <c r="DW89" s="190"/>
      <c r="DY89" s="190"/>
      <c r="DZ89" s="190"/>
      <c r="EA89" s="176"/>
      <c r="EB89" s="165"/>
      <c r="EC89" s="193"/>
      <c r="ED89" s="165"/>
      <c r="EE89" s="165"/>
      <c r="EF89" s="192"/>
      <c r="EG89" s="176"/>
      <c r="EH89" s="191"/>
      <c r="EI89" s="191"/>
      <c r="EJ89" s="165"/>
      <c r="EK89" s="191"/>
      <c r="EL89" s="191"/>
      <c r="EM89" s="167"/>
      <c r="EN89" s="165"/>
      <c r="EO89" s="176"/>
      <c r="EP89" s="190"/>
      <c r="EQ89" s="190"/>
      <c r="ES89" s="190"/>
      <c r="ET89" s="190"/>
      <c r="EU89" s="176"/>
      <c r="EV89" s="191"/>
      <c r="EW89" s="191"/>
      <c r="EX89" s="165"/>
      <c r="EY89" s="165"/>
      <c r="EZ89" s="192"/>
      <c r="FA89" s="176"/>
      <c r="FB89" s="191"/>
      <c r="FC89" s="191"/>
      <c r="FD89" s="165"/>
      <c r="FE89" s="191"/>
      <c r="FF89" s="191"/>
      <c r="FG89" s="167"/>
      <c r="FH89" s="165"/>
      <c r="FI89" s="176"/>
      <c r="FJ89" s="190"/>
      <c r="FK89" s="190"/>
      <c r="FM89" s="190"/>
      <c r="FN89" s="190"/>
      <c r="FO89" s="176"/>
      <c r="FP89" s="191"/>
      <c r="FQ89" s="191"/>
      <c r="FR89" s="165"/>
      <c r="FS89" s="165"/>
      <c r="FT89" s="192"/>
      <c r="FU89" s="176"/>
      <c r="FV89" s="191"/>
      <c r="FW89" s="191"/>
      <c r="FX89" s="165"/>
      <c r="FY89" s="191"/>
      <c r="FZ89" s="191"/>
      <c r="GA89" s="162"/>
      <c r="GI89" s="173"/>
      <c r="GN89" s="174"/>
      <c r="GU89" s="162"/>
      <c r="HC89" s="173"/>
      <c r="HH89" s="174"/>
      <c r="HO89" s="162"/>
      <c r="HW89" s="173"/>
      <c r="IB89" s="174"/>
      <c r="II89" s="162"/>
      <c r="IQ89" s="173"/>
      <c r="IV89" s="174"/>
    </row>
    <row r="90" spans="1:256" ht="13.5" customHeight="1" x14ac:dyDescent="0.25">
      <c r="A90" s="165"/>
      <c r="C90" s="167"/>
      <c r="D90" s="165"/>
      <c r="E90" s="176"/>
      <c r="F90" s="190"/>
      <c r="G90" s="191"/>
      <c r="I90" s="190"/>
      <c r="J90" s="191"/>
      <c r="K90" s="176"/>
      <c r="L90" s="191"/>
      <c r="M90" s="191"/>
      <c r="N90" s="165"/>
      <c r="O90" s="165"/>
      <c r="P90" s="192"/>
      <c r="Q90" s="176"/>
      <c r="R90" s="191"/>
      <c r="S90" s="191"/>
      <c r="T90" s="165"/>
      <c r="U90" s="191"/>
      <c r="V90" s="191"/>
      <c r="W90" s="167"/>
      <c r="X90" s="165"/>
      <c r="Y90" s="176"/>
      <c r="Z90" s="190"/>
      <c r="AA90" s="190"/>
      <c r="AC90" s="190"/>
      <c r="AD90" s="190"/>
      <c r="AE90" s="176"/>
      <c r="AF90" s="191"/>
      <c r="AG90" s="191"/>
      <c r="AH90" s="165"/>
      <c r="AI90" s="165"/>
      <c r="AJ90" s="192"/>
      <c r="AK90" s="176"/>
      <c r="AL90" s="165"/>
      <c r="AM90" s="191"/>
      <c r="AN90" s="165"/>
      <c r="AO90" s="191"/>
      <c r="AP90" s="191"/>
      <c r="AQ90" s="167"/>
      <c r="AR90" s="165"/>
      <c r="AS90" s="176"/>
      <c r="AT90" s="190"/>
      <c r="AU90" s="190"/>
      <c r="AW90" s="190"/>
      <c r="AX90" s="190"/>
      <c r="AY90" s="176"/>
      <c r="AZ90" s="191"/>
      <c r="BA90" s="191"/>
      <c r="BB90" s="165"/>
      <c r="BC90" s="165"/>
      <c r="BD90" s="192"/>
      <c r="BE90" s="176"/>
      <c r="BF90" s="191"/>
      <c r="BG90" s="191"/>
      <c r="BH90" s="165"/>
      <c r="BI90" s="191"/>
      <c r="BJ90" s="191"/>
      <c r="BK90" s="167"/>
      <c r="BL90" s="165"/>
      <c r="BM90" s="176"/>
      <c r="BN90" s="190"/>
      <c r="BO90" s="190"/>
      <c r="BQ90" s="190"/>
      <c r="BR90" s="190"/>
      <c r="BS90" s="176"/>
      <c r="BT90" s="191"/>
      <c r="BU90" s="191"/>
      <c r="BV90" s="165"/>
      <c r="BW90" s="165"/>
      <c r="BX90" s="192"/>
      <c r="BY90" s="176"/>
      <c r="BZ90" s="191"/>
      <c r="CA90" s="191"/>
      <c r="CB90" s="165"/>
      <c r="CC90" s="191"/>
      <c r="CD90" s="191"/>
      <c r="CE90" s="176"/>
      <c r="CF90" s="165"/>
      <c r="CG90" s="176"/>
      <c r="CH90" s="190"/>
      <c r="CI90" s="190"/>
      <c r="CK90" s="190"/>
      <c r="CL90" s="190"/>
      <c r="CM90" s="176"/>
      <c r="CN90" s="191"/>
      <c r="CO90" s="191"/>
      <c r="CP90" s="165"/>
      <c r="CQ90" s="165"/>
      <c r="CR90" s="192"/>
      <c r="CS90" s="176"/>
      <c r="CT90" s="191"/>
      <c r="CU90" s="191"/>
      <c r="CV90" s="165"/>
      <c r="CW90" s="191"/>
      <c r="CX90" s="191"/>
      <c r="CY90" s="167"/>
      <c r="CZ90" s="165"/>
      <c r="DA90" s="176"/>
      <c r="DB90" s="190"/>
      <c r="DC90" s="190"/>
      <c r="DE90" s="190"/>
      <c r="DF90" s="190"/>
      <c r="DG90" s="176"/>
      <c r="DH90" s="191"/>
      <c r="DI90" s="191"/>
      <c r="DJ90" s="165"/>
      <c r="DK90" s="165"/>
      <c r="DL90" s="192"/>
      <c r="DM90" s="176"/>
      <c r="DN90" s="191"/>
      <c r="DO90" s="191"/>
      <c r="DP90" s="165"/>
      <c r="DQ90" s="191"/>
      <c r="DR90" s="191"/>
      <c r="DS90" s="167"/>
      <c r="DT90" s="165"/>
      <c r="DU90" s="176"/>
      <c r="DV90" s="190"/>
      <c r="DW90" s="190"/>
      <c r="DY90" s="190"/>
      <c r="DZ90" s="190"/>
      <c r="EA90" s="176"/>
      <c r="EB90" s="165"/>
      <c r="EC90" s="193"/>
      <c r="ED90" s="165"/>
      <c r="EE90" s="165"/>
      <c r="EF90" s="192"/>
      <c r="EG90" s="176"/>
      <c r="EH90" s="191"/>
      <c r="EI90" s="191"/>
      <c r="EJ90" s="165"/>
      <c r="EK90" s="191"/>
      <c r="EL90" s="191"/>
      <c r="EM90" s="167"/>
      <c r="EN90" s="165"/>
      <c r="EO90" s="176"/>
      <c r="EP90" s="190"/>
      <c r="EQ90" s="190"/>
      <c r="ES90" s="190"/>
      <c r="ET90" s="190"/>
      <c r="EU90" s="176"/>
      <c r="EV90" s="191"/>
      <c r="EW90" s="191"/>
      <c r="EX90" s="165"/>
      <c r="EY90" s="165"/>
      <c r="EZ90" s="192"/>
      <c r="FA90" s="176"/>
      <c r="FB90" s="191"/>
      <c r="FC90" s="191"/>
      <c r="FD90" s="165"/>
      <c r="FE90" s="191"/>
      <c r="FF90" s="191"/>
      <c r="FG90" s="167"/>
      <c r="FH90" s="165"/>
      <c r="FI90" s="176"/>
      <c r="FJ90" s="190"/>
      <c r="FK90" s="190"/>
      <c r="FM90" s="190"/>
      <c r="FN90" s="190"/>
      <c r="FO90" s="176"/>
      <c r="FP90" s="191"/>
      <c r="FQ90" s="191"/>
      <c r="FR90" s="165"/>
      <c r="FS90" s="165"/>
      <c r="FT90" s="192"/>
      <c r="FU90" s="176"/>
      <c r="FV90" s="191"/>
      <c r="FW90" s="191"/>
      <c r="FX90" s="165"/>
      <c r="FY90" s="191"/>
      <c r="FZ90" s="191"/>
      <c r="GA90" s="162"/>
      <c r="GI90" s="173"/>
      <c r="GN90" s="174"/>
      <c r="GU90" s="162"/>
      <c r="HC90" s="173"/>
      <c r="HH90" s="174"/>
      <c r="HO90" s="162"/>
      <c r="HW90" s="173"/>
      <c r="IB90" s="174"/>
      <c r="II90" s="162"/>
      <c r="IQ90" s="173"/>
      <c r="IV90" s="174"/>
    </row>
    <row r="91" spans="1:256" ht="13.5" customHeight="1" x14ac:dyDescent="0.25">
      <c r="A91" s="165"/>
      <c r="C91" s="167"/>
      <c r="D91" s="165"/>
      <c r="E91" s="176"/>
      <c r="F91" s="190"/>
      <c r="G91" s="191"/>
      <c r="I91" s="190"/>
      <c r="J91" s="191"/>
      <c r="K91" s="176"/>
      <c r="L91" s="191"/>
      <c r="M91" s="191"/>
      <c r="N91" s="165"/>
      <c r="O91" s="165"/>
      <c r="P91" s="192"/>
      <c r="Q91" s="176"/>
      <c r="R91" s="191"/>
      <c r="S91" s="191"/>
      <c r="T91" s="165"/>
      <c r="U91" s="191"/>
      <c r="V91" s="191"/>
      <c r="W91" s="167"/>
      <c r="X91" s="165"/>
      <c r="Y91" s="176"/>
      <c r="Z91" s="190"/>
      <c r="AA91" s="190"/>
      <c r="AC91" s="190"/>
      <c r="AD91" s="190"/>
      <c r="AE91" s="176"/>
      <c r="AF91" s="191"/>
      <c r="AG91" s="191"/>
      <c r="AH91" s="165"/>
      <c r="AI91" s="165"/>
      <c r="AJ91" s="192"/>
      <c r="AK91" s="176"/>
      <c r="AL91" s="165"/>
      <c r="AM91" s="191"/>
      <c r="AN91" s="165"/>
      <c r="AO91" s="191"/>
      <c r="AP91" s="191"/>
      <c r="AQ91" s="167"/>
      <c r="AR91" s="165"/>
      <c r="AS91" s="176"/>
      <c r="AT91" s="190"/>
      <c r="AU91" s="190"/>
      <c r="AW91" s="190"/>
      <c r="AX91" s="190"/>
      <c r="AY91" s="176"/>
      <c r="AZ91" s="191"/>
      <c r="BA91" s="191"/>
      <c r="BB91" s="165"/>
      <c r="BC91" s="165"/>
      <c r="BD91" s="192"/>
      <c r="BE91" s="176"/>
      <c r="BF91" s="191"/>
      <c r="BG91" s="191"/>
      <c r="BH91" s="165"/>
      <c r="BI91" s="191"/>
      <c r="BJ91" s="191"/>
      <c r="BK91" s="167"/>
      <c r="BL91" s="165"/>
      <c r="BM91" s="176"/>
      <c r="BN91" s="190"/>
      <c r="BO91" s="190"/>
      <c r="BQ91" s="190"/>
      <c r="BR91" s="190"/>
      <c r="BS91" s="176"/>
      <c r="BT91" s="191"/>
      <c r="BU91" s="191"/>
      <c r="BV91" s="165"/>
      <c r="BW91" s="165"/>
      <c r="BX91" s="192"/>
      <c r="BY91" s="176"/>
      <c r="BZ91" s="191"/>
      <c r="CA91" s="191"/>
      <c r="CB91" s="165"/>
      <c r="CC91" s="191"/>
      <c r="CD91" s="191"/>
      <c r="CE91" s="176"/>
      <c r="CF91" s="165"/>
      <c r="CG91" s="176"/>
      <c r="CH91" s="190"/>
      <c r="CI91" s="190"/>
      <c r="CK91" s="190"/>
      <c r="CL91" s="190"/>
      <c r="CM91" s="176"/>
      <c r="CN91" s="191"/>
      <c r="CO91" s="191"/>
      <c r="CP91" s="165"/>
      <c r="CQ91" s="165"/>
      <c r="CR91" s="192"/>
      <c r="CS91" s="176"/>
      <c r="CT91" s="191"/>
      <c r="CU91" s="191"/>
      <c r="CV91" s="165"/>
      <c r="CW91" s="191"/>
      <c r="CX91" s="191"/>
      <c r="CY91" s="167"/>
      <c r="CZ91" s="165"/>
      <c r="DA91" s="176"/>
      <c r="DB91" s="190"/>
      <c r="DC91" s="190"/>
      <c r="DE91" s="190"/>
      <c r="DF91" s="190"/>
      <c r="DG91" s="176"/>
      <c r="DH91" s="191"/>
      <c r="DI91" s="191"/>
      <c r="DJ91" s="165"/>
      <c r="DK91" s="165"/>
      <c r="DL91" s="192"/>
      <c r="DM91" s="176"/>
      <c r="DN91" s="191"/>
      <c r="DO91" s="191"/>
      <c r="DP91" s="165"/>
      <c r="DQ91" s="191"/>
      <c r="DR91" s="191"/>
      <c r="DS91" s="167"/>
      <c r="DT91" s="165"/>
      <c r="DU91" s="176"/>
      <c r="DV91" s="190"/>
      <c r="DW91" s="190"/>
      <c r="DY91" s="190"/>
      <c r="DZ91" s="190"/>
      <c r="EA91" s="176"/>
      <c r="EB91" s="165"/>
      <c r="EC91" s="193"/>
      <c r="ED91" s="165"/>
      <c r="EE91" s="165"/>
      <c r="EF91" s="192"/>
      <c r="EG91" s="176"/>
      <c r="EH91" s="191"/>
      <c r="EI91" s="191"/>
      <c r="EJ91" s="165"/>
      <c r="EK91" s="191"/>
      <c r="EL91" s="191"/>
      <c r="EM91" s="167"/>
      <c r="EN91" s="165"/>
      <c r="EO91" s="176"/>
      <c r="EP91" s="190"/>
      <c r="EQ91" s="190"/>
      <c r="ES91" s="190"/>
      <c r="ET91" s="190"/>
      <c r="EU91" s="176"/>
      <c r="EV91" s="191"/>
      <c r="EW91" s="191"/>
      <c r="EX91" s="165"/>
      <c r="EY91" s="165"/>
      <c r="EZ91" s="192"/>
      <c r="FA91" s="176"/>
      <c r="FB91" s="191"/>
      <c r="FC91" s="191"/>
      <c r="FD91" s="165"/>
      <c r="FE91" s="191"/>
      <c r="FF91" s="191"/>
      <c r="FG91" s="167"/>
      <c r="FH91" s="165"/>
      <c r="FI91" s="176"/>
      <c r="FJ91" s="190"/>
      <c r="FK91" s="190"/>
      <c r="FM91" s="190"/>
      <c r="FN91" s="190"/>
      <c r="FO91" s="176"/>
      <c r="FP91" s="191"/>
      <c r="FQ91" s="191"/>
      <c r="FR91" s="165"/>
      <c r="FS91" s="165"/>
      <c r="FT91" s="192"/>
      <c r="FU91" s="176"/>
      <c r="FV91" s="191"/>
      <c r="FW91" s="191"/>
      <c r="FX91" s="165"/>
      <c r="FY91" s="191"/>
      <c r="FZ91" s="191"/>
      <c r="GA91" s="162"/>
      <c r="GI91" s="173"/>
      <c r="GN91" s="174"/>
      <c r="GU91" s="162"/>
      <c r="HC91" s="173"/>
      <c r="HH91" s="174"/>
      <c r="HO91" s="162"/>
      <c r="HW91" s="173"/>
      <c r="IB91" s="174"/>
      <c r="II91" s="162"/>
      <c r="IQ91" s="173"/>
      <c r="IV91" s="174"/>
    </row>
    <row r="92" spans="1:256" ht="13.5" customHeight="1" x14ac:dyDescent="0.25">
      <c r="A92" s="165"/>
      <c r="C92" s="167"/>
      <c r="D92" s="165"/>
      <c r="E92" s="176"/>
      <c r="F92" s="190"/>
      <c r="G92" s="191"/>
      <c r="I92" s="190"/>
      <c r="J92" s="191"/>
      <c r="K92" s="176"/>
      <c r="L92" s="191"/>
      <c r="M92" s="191"/>
      <c r="N92" s="165"/>
      <c r="O92" s="165"/>
      <c r="P92" s="192"/>
      <c r="Q92" s="176"/>
      <c r="R92" s="191"/>
      <c r="S92" s="191"/>
      <c r="T92" s="165"/>
      <c r="U92" s="191"/>
      <c r="V92" s="191"/>
      <c r="W92" s="167"/>
      <c r="X92" s="165"/>
      <c r="Y92" s="176"/>
      <c r="Z92" s="190"/>
      <c r="AA92" s="190"/>
      <c r="AC92" s="190"/>
      <c r="AD92" s="190"/>
      <c r="AE92" s="176"/>
      <c r="AF92" s="191"/>
      <c r="AG92" s="191"/>
      <c r="AH92" s="165"/>
      <c r="AI92" s="165"/>
      <c r="AJ92" s="192"/>
      <c r="AK92" s="176"/>
      <c r="AL92" s="165"/>
      <c r="AM92" s="191"/>
      <c r="AN92" s="165"/>
      <c r="AO92" s="191"/>
      <c r="AP92" s="191"/>
      <c r="AQ92" s="167"/>
      <c r="AR92" s="165"/>
      <c r="AS92" s="176"/>
      <c r="AT92" s="190"/>
      <c r="AU92" s="190"/>
      <c r="AW92" s="190"/>
      <c r="AX92" s="190"/>
      <c r="AY92" s="176"/>
      <c r="AZ92" s="191"/>
      <c r="BA92" s="191"/>
      <c r="BB92" s="165"/>
      <c r="BC92" s="165"/>
      <c r="BD92" s="192"/>
      <c r="BE92" s="176"/>
      <c r="BF92" s="191"/>
      <c r="BG92" s="191"/>
      <c r="BH92" s="165"/>
      <c r="BI92" s="191"/>
      <c r="BJ92" s="191"/>
      <c r="BK92" s="167"/>
      <c r="BL92" s="165"/>
      <c r="BM92" s="176"/>
      <c r="BN92" s="190"/>
      <c r="BO92" s="190"/>
      <c r="BQ92" s="190"/>
      <c r="BR92" s="190"/>
      <c r="BS92" s="176"/>
      <c r="BT92" s="191"/>
      <c r="BU92" s="191"/>
      <c r="BV92" s="165"/>
      <c r="BW92" s="165"/>
      <c r="BX92" s="192"/>
      <c r="BY92" s="176"/>
      <c r="BZ92" s="191"/>
      <c r="CA92" s="191"/>
      <c r="CB92" s="165"/>
      <c r="CC92" s="191"/>
      <c r="CD92" s="191"/>
      <c r="CE92" s="176"/>
      <c r="CF92" s="165"/>
      <c r="CG92" s="176"/>
      <c r="CH92" s="190"/>
      <c r="CI92" s="190"/>
      <c r="CK92" s="190"/>
      <c r="CL92" s="190"/>
      <c r="CM92" s="176"/>
      <c r="CN92" s="191"/>
      <c r="CO92" s="191"/>
      <c r="CP92" s="165"/>
      <c r="CQ92" s="165"/>
      <c r="CR92" s="192"/>
      <c r="CS92" s="176"/>
      <c r="CT92" s="191"/>
      <c r="CU92" s="191"/>
      <c r="CV92" s="165"/>
      <c r="CW92" s="191"/>
      <c r="CX92" s="191"/>
      <c r="CY92" s="167"/>
      <c r="CZ92" s="165"/>
      <c r="DA92" s="176"/>
      <c r="DB92" s="190"/>
      <c r="DC92" s="190"/>
      <c r="DE92" s="190"/>
      <c r="DF92" s="190"/>
      <c r="DG92" s="176"/>
      <c r="DH92" s="191"/>
      <c r="DI92" s="191"/>
      <c r="DJ92" s="165"/>
      <c r="DK92" s="165"/>
      <c r="DL92" s="192"/>
      <c r="DM92" s="176"/>
      <c r="DN92" s="191"/>
      <c r="DO92" s="191"/>
      <c r="DP92" s="165"/>
      <c r="DQ92" s="191"/>
      <c r="DR92" s="191"/>
      <c r="DS92" s="167"/>
      <c r="DT92" s="165"/>
      <c r="DU92" s="176"/>
      <c r="DV92" s="190"/>
      <c r="DW92" s="190"/>
      <c r="DY92" s="190"/>
      <c r="DZ92" s="190"/>
      <c r="EA92" s="176"/>
      <c r="EB92" s="165"/>
      <c r="EC92" s="193"/>
      <c r="ED92" s="165"/>
      <c r="EE92" s="165"/>
      <c r="EF92" s="192"/>
      <c r="EG92" s="176"/>
      <c r="EH92" s="191"/>
      <c r="EI92" s="191"/>
      <c r="EJ92" s="165"/>
      <c r="EK92" s="191"/>
      <c r="EL92" s="191"/>
      <c r="EM92" s="167"/>
      <c r="EN92" s="165"/>
      <c r="EO92" s="176"/>
      <c r="EP92" s="190"/>
      <c r="EQ92" s="190"/>
      <c r="ES92" s="190"/>
      <c r="ET92" s="190"/>
      <c r="EU92" s="176"/>
      <c r="EV92" s="191"/>
      <c r="EW92" s="191"/>
      <c r="EX92" s="165"/>
      <c r="EY92" s="165"/>
      <c r="EZ92" s="192"/>
      <c r="FA92" s="176"/>
      <c r="FB92" s="191"/>
      <c r="FC92" s="191"/>
      <c r="FD92" s="165"/>
      <c r="FE92" s="191"/>
      <c r="FF92" s="191"/>
      <c r="FG92" s="167"/>
      <c r="FH92" s="165"/>
      <c r="FI92" s="176"/>
      <c r="FJ92" s="190"/>
      <c r="FK92" s="190"/>
      <c r="FM92" s="190"/>
      <c r="FN92" s="190"/>
      <c r="FO92" s="176"/>
      <c r="FP92" s="191"/>
      <c r="FQ92" s="191"/>
      <c r="FR92" s="165"/>
      <c r="FS92" s="165"/>
      <c r="FT92" s="192"/>
      <c r="FU92" s="176"/>
      <c r="FV92" s="191"/>
      <c r="FW92" s="191"/>
      <c r="FX92" s="165"/>
      <c r="FY92" s="191"/>
      <c r="FZ92" s="191"/>
      <c r="GA92" s="162"/>
      <c r="GI92" s="173"/>
      <c r="GN92" s="174"/>
      <c r="GU92" s="162"/>
      <c r="HC92" s="173"/>
      <c r="HH92" s="174"/>
      <c r="HO92" s="162"/>
      <c r="HW92" s="173"/>
      <c r="IB92" s="174"/>
      <c r="II92" s="162"/>
      <c r="IQ92" s="173"/>
      <c r="IV92" s="174"/>
    </row>
    <row r="93" spans="1:256" ht="13.5" customHeight="1" x14ac:dyDescent="0.25">
      <c r="A93" s="165"/>
      <c r="C93" s="167"/>
      <c r="D93" s="165"/>
      <c r="E93" s="176"/>
      <c r="F93" s="190"/>
      <c r="G93" s="191"/>
      <c r="I93" s="190"/>
      <c r="J93" s="191"/>
      <c r="K93" s="176"/>
      <c r="L93" s="191"/>
      <c r="M93" s="191"/>
      <c r="N93" s="165"/>
      <c r="O93" s="165"/>
      <c r="P93" s="192"/>
      <c r="Q93" s="176"/>
      <c r="R93" s="191"/>
      <c r="S93" s="191"/>
      <c r="T93" s="165"/>
      <c r="U93" s="191"/>
      <c r="V93" s="191"/>
      <c r="W93" s="167"/>
      <c r="X93" s="165"/>
      <c r="Y93" s="176"/>
      <c r="Z93" s="190"/>
      <c r="AA93" s="190"/>
      <c r="AC93" s="190"/>
      <c r="AD93" s="190"/>
      <c r="AE93" s="176"/>
      <c r="AF93" s="191"/>
      <c r="AG93" s="191"/>
      <c r="AH93" s="165"/>
      <c r="AI93" s="165"/>
      <c r="AJ93" s="192"/>
      <c r="AK93" s="176"/>
      <c r="AL93" s="165"/>
      <c r="AM93" s="191"/>
      <c r="AN93" s="165"/>
      <c r="AO93" s="191"/>
      <c r="AP93" s="191"/>
      <c r="AQ93" s="167"/>
      <c r="AR93" s="165"/>
      <c r="AS93" s="176"/>
      <c r="AT93" s="190"/>
      <c r="AU93" s="190"/>
      <c r="AW93" s="190"/>
      <c r="AX93" s="190"/>
      <c r="AY93" s="176"/>
      <c r="AZ93" s="191"/>
      <c r="BA93" s="191"/>
      <c r="BB93" s="165"/>
      <c r="BC93" s="165"/>
      <c r="BD93" s="192"/>
      <c r="BE93" s="176"/>
      <c r="BF93" s="191"/>
      <c r="BG93" s="191"/>
      <c r="BH93" s="165"/>
      <c r="BI93" s="191"/>
      <c r="BJ93" s="191"/>
      <c r="BK93" s="167"/>
      <c r="BL93" s="165"/>
      <c r="BM93" s="176"/>
      <c r="BN93" s="190"/>
      <c r="BO93" s="190"/>
      <c r="BQ93" s="190"/>
      <c r="BR93" s="190"/>
      <c r="BS93" s="176"/>
      <c r="BT93" s="191"/>
      <c r="BU93" s="191"/>
      <c r="BV93" s="165"/>
      <c r="BW93" s="165"/>
      <c r="BX93" s="192"/>
      <c r="BY93" s="176"/>
      <c r="BZ93" s="191"/>
      <c r="CA93" s="191"/>
      <c r="CB93" s="165"/>
      <c r="CC93" s="191"/>
      <c r="CD93" s="191"/>
      <c r="CE93" s="176"/>
      <c r="CF93" s="165"/>
      <c r="CG93" s="176"/>
      <c r="CH93" s="190"/>
      <c r="CI93" s="190"/>
      <c r="CK93" s="190"/>
      <c r="CL93" s="190"/>
      <c r="CM93" s="176"/>
      <c r="CN93" s="191"/>
      <c r="CO93" s="191"/>
      <c r="CP93" s="165"/>
      <c r="CQ93" s="165"/>
      <c r="CR93" s="192"/>
      <c r="CS93" s="176"/>
      <c r="CT93" s="191"/>
      <c r="CU93" s="191"/>
      <c r="CV93" s="165"/>
      <c r="CW93" s="191"/>
      <c r="CX93" s="191"/>
      <c r="CY93" s="167"/>
      <c r="CZ93" s="165"/>
      <c r="DA93" s="176"/>
      <c r="DB93" s="190"/>
      <c r="DC93" s="190"/>
      <c r="DE93" s="190"/>
      <c r="DF93" s="190"/>
      <c r="DG93" s="176"/>
      <c r="DH93" s="191"/>
      <c r="DI93" s="191"/>
      <c r="DJ93" s="165"/>
      <c r="DK93" s="165"/>
      <c r="DL93" s="192"/>
      <c r="DM93" s="176"/>
      <c r="DN93" s="191"/>
      <c r="DO93" s="191"/>
      <c r="DP93" s="165"/>
      <c r="DQ93" s="191"/>
      <c r="DR93" s="191"/>
      <c r="DS93" s="167"/>
      <c r="DT93" s="165"/>
      <c r="DU93" s="176"/>
      <c r="DV93" s="190"/>
      <c r="DW93" s="190"/>
      <c r="DY93" s="190"/>
      <c r="DZ93" s="190"/>
      <c r="EA93" s="176"/>
      <c r="EB93" s="165"/>
      <c r="EC93" s="193"/>
      <c r="ED93" s="165"/>
      <c r="EE93" s="165"/>
      <c r="EF93" s="192"/>
      <c r="EG93" s="176"/>
      <c r="EH93" s="191"/>
      <c r="EI93" s="191"/>
      <c r="EJ93" s="165"/>
      <c r="EK93" s="191"/>
      <c r="EL93" s="191"/>
      <c r="EM93" s="167"/>
      <c r="EN93" s="165"/>
      <c r="EO93" s="176"/>
      <c r="EP93" s="190"/>
      <c r="EQ93" s="190"/>
      <c r="ES93" s="190"/>
      <c r="ET93" s="190"/>
      <c r="EU93" s="176"/>
      <c r="EV93" s="191"/>
      <c r="EW93" s="191"/>
      <c r="EX93" s="165"/>
      <c r="EY93" s="165"/>
      <c r="EZ93" s="192"/>
      <c r="FA93" s="176"/>
      <c r="FB93" s="191"/>
      <c r="FC93" s="191"/>
      <c r="FD93" s="165"/>
      <c r="FE93" s="191"/>
      <c r="FF93" s="191"/>
      <c r="FG93" s="167"/>
      <c r="FH93" s="165"/>
      <c r="FI93" s="176"/>
      <c r="FJ93" s="190"/>
      <c r="FK93" s="190"/>
      <c r="FM93" s="190"/>
      <c r="FN93" s="190"/>
      <c r="FO93" s="176"/>
      <c r="FP93" s="191"/>
      <c r="FQ93" s="191"/>
      <c r="FR93" s="165"/>
      <c r="FS93" s="165"/>
      <c r="FT93" s="192"/>
      <c r="FU93" s="176"/>
      <c r="FV93" s="191"/>
      <c r="FW93" s="191"/>
      <c r="FX93" s="165"/>
      <c r="FY93" s="191"/>
      <c r="FZ93" s="191"/>
      <c r="GA93" s="162"/>
      <c r="GI93" s="173"/>
      <c r="GN93" s="174"/>
      <c r="GU93" s="162"/>
      <c r="HC93" s="173"/>
      <c r="HH93" s="174"/>
      <c r="HO93" s="162"/>
      <c r="HW93" s="173"/>
      <c r="IB93" s="174"/>
      <c r="II93" s="162"/>
      <c r="IQ93" s="173"/>
      <c r="IV93" s="174"/>
    </row>
    <row r="94" spans="1:256" ht="13.5" customHeight="1" x14ac:dyDescent="0.25">
      <c r="A94" s="165"/>
      <c r="C94" s="167"/>
      <c r="D94" s="165"/>
      <c r="E94" s="176"/>
      <c r="F94" s="190"/>
      <c r="G94" s="191"/>
      <c r="I94" s="190"/>
      <c r="J94" s="191"/>
      <c r="K94" s="176"/>
      <c r="L94" s="191"/>
      <c r="M94" s="191"/>
      <c r="N94" s="165"/>
      <c r="O94" s="165"/>
      <c r="P94" s="192"/>
      <c r="Q94" s="176"/>
      <c r="R94" s="191"/>
      <c r="S94" s="191"/>
      <c r="T94" s="165"/>
      <c r="U94" s="191"/>
      <c r="V94" s="191"/>
      <c r="W94" s="167"/>
      <c r="X94" s="165"/>
      <c r="Y94" s="176"/>
      <c r="Z94" s="190"/>
      <c r="AA94" s="190"/>
      <c r="AC94" s="190"/>
      <c r="AD94" s="190"/>
      <c r="AE94" s="176"/>
      <c r="AF94" s="191"/>
      <c r="AG94" s="191"/>
      <c r="AH94" s="165"/>
      <c r="AI94" s="165"/>
      <c r="AJ94" s="192"/>
      <c r="AK94" s="176"/>
      <c r="AL94" s="165"/>
      <c r="AM94" s="191"/>
      <c r="AN94" s="165"/>
      <c r="AO94" s="191"/>
      <c r="AP94" s="191"/>
      <c r="AQ94" s="167"/>
      <c r="AR94" s="165"/>
      <c r="AS94" s="176"/>
      <c r="AT94" s="190"/>
      <c r="AU94" s="190"/>
      <c r="AW94" s="190"/>
      <c r="AX94" s="190"/>
      <c r="AY94" s="176"/>
      <c r="AZ94" s="191"/>
      <c r="BA94" s="191"/>
      <c r="BB94" s="165"/>
      <c r="BC94" s="165"/>
      <c r="BD94" s="192"/>
      <c r="BE94" s="176"/>
      <c r="BF94" s="191"/>
      <c r="BG94" s="191"/>
      <c r="BH94" s="165"/>
      <c r="BI94" s="191"/>
      <c r="BJ94" s="191"/>
      <c r="BK94" s="167"/>
      <c r="BL94" s="165"/>
      <c r="BM94" s="176"/>
      <c r="BN94" s="190"/>
      <c r="BO94" s="190"/>
      <c r="BQ94" s="190"/>
      <c r="BR94" s="190"/>
      <c r="BS94" s="176"/>
      <c r="BT94" s="191"/>
      <c r="BU94" s="191"/>
      <c r="BV94" s="165"/>
      <c r="BW94" s="165"/>
      <c r="BX94" s="192"/>
      <c r="BY94" s="176"/>
      <c r="BZ94" s="191"/>
      <c r="CA94" s="191"/>
      <c r="CB94" s="165"/>
      <c r="CC94" s="191"/>
      <c r="CD94" s="191"/>
      <c r="CE94" s="176"/>
      <c r="CF94" s="165"/>
      <c r="CG94" s="176"/>
      <c r="CH94" s="190"/>
      <c r="CI94" s="190"/>
      <c r="CK94" s="190"/>
      <c r="CL94" s="190"/>
      <c r="CM94" s="176"/>
      <c r="CN94" s="191"/>
      <c r="CO94" s="191"/>
      <c r="CP94" s="165"/>
      <c r="CQ94" s="165"/>
      <c r="CR94" s="192"/>
      <c r="CS94" s="176"/>
      <c r="CT94" s="191"/>
      <c r="CU94" s="191"/>
      <c r="CV94" s="165"/>
      <c r="CW94" s="191"/>
      <c r="CX94" s="191"/>
      <c r="CY94" s="167"/>
      <c r="CZ94" s="165"/>
      <c r="DA94" s="176"/>
      <c r="DB94" s="190"/>
      <c r="DC94" s="190"/>
      <c r="DE94" s="190"/>
      <c r="DF94" s="190"/>
      <c r="DG94" s="176"/>
      <c r="DH94" s="191"/>
      <c r="DI94" s="191"/>
      <c r="DJ94" s="165"/>
      <c r="DK94" s="165"/>
      <c r="DL94" s="192"/>
      <c r="DM94" s="176"/>
      <c r="DN94" s="191"/>
      <c r="DO94" s="191"/>
      <c r="DP94" s="165"/>
      <c r="DQ94" s="191"/>
      <c r="DR94" s="191"/>
      <c r="DS94" s="167"/>
      <c r="DT94" s="165"/>
      <c r="DU94" s="176"/>
      <c r="DV94" s="190"/>
      <c r="DW94" s="190"/>
      <c r="DY94" s="190"/>
      <c r="DZ94" s="190"/>
      <c r="EA94" s="176"/>
      <c r="EB94" s="165"/>
      <c r="EC94" s="193"/>
      <c r="ED94" s="165"/>
      <c r="EE94" s="165"/>
      <c r="EF94" s="192"/>
      <c r="EG94" s="176"/>
      <c r="EH94" s="191"/>
      <c r="EI94" s="191"/>
      <c r="EJ94" s="165"/>
      <c r="EK94" s="191"/>
      <c r="EL94" s="191"/>
      <c r="EM94" s="167"/>
      <c r="EN94" s="165"/>
      <c r="EO94" s="176"/>
      <c r="EP94" s="190"/>
      <c r="EQ94" s="190"/>
      <c r="ES94" s="190"/>
      <c r="ET94" s="190"/>
      <c r="EU94" s="176"/>
      <c r="EV94" s="191"/>
      <c r="EW94" s="191"/>
      <c r="EX94" s="165"/>
      <c r="EY94" s="165"/>
      <c r="EZ94" s="192"/>
      <c r="FA94" s="176"/>
      <c r="FB94" s="191"/>
      <c r="FC94" s="191"/>
      <c r="FD94" s="165"/>
      <c r="FE94" s="191"/>
      <c r="FF94" s="191"/>
      <c r="FG94" s="167"/>
      <c r="FH94" s="165"/>
      <c r="FI94" s="176"/>
      <c r="FJ94" s="190"/>
      <c r="FK94" s="190"/>
      <c r="FM94" s="190"/>
      <c r="FN94" s="190"/>
      <c r="FO94" s="176"/>
      <c r="FP94" s="191"/>
      <c r="FQ94" s="191"/>
      <c r="FR94" s="165"/>
      <c r="FS94" s="165"/>
      <c r="FT94" s="192"/>
      <c r="FU94" s="176"/>
      <c r="FV94" s="191"/>
      <c r="FW94" s="191"/>
      <c r="FX94" s="165"/>
      <c r="FY94" s="191"/>
      <c r="FZ94" s="191"/>
      <c r="GA94" s="162"/>
      <c r="GI94" s="173"/>
      <c r="GN94" s="174"/>
      <c r="GU94" s="162"/>
      <c r="HC94" s="173"/>
      <c r="HH94" s="174"/>
      <c r="HO94" s="162"/>
      <c r="HW94" s="173"/>
      <c r="IB94" s="174"/>
      <c r="II94" s="162"/>
      <c r="IQ94" s="173"/>
      <c r="IV94" s="174"/>
    </row>
    <row r="95" spans="1:256" ht="13.5" customHeight="1" x14ac:dyDescent="0.25">
      <c r="A95" s="165"/>
      <c r="C95" s="167"/>
      <c r="D95" s="165"/>
      <c r="E95" s="176"/>
      <c r="F95" s="190"/>
      <c r="G95" s="191"/>
      <c r="I95" s="190"/>
      <c r="J95" s="191"/>
      <c r="K95" s="176"/>
      <c r="L95" s="191"/>
      <c r="M95" s="191"/>
      <c r="N95" s="165"/>
      <c r="O95" s="165"/>
      <c r="P95" s="192"/>
      <c r="Q95" s="176"/>
      <c r="R95" s="191"/>
      <c r="S95" s="191"/>
      <c r="T95" s="165"/>
      <c r="U95" s="191"/>
      <c r="V95" s="191"/>
      <c r="W95" s="167"/>
      <c r="X95" s="165"/>
      <c r="Y95" s="176"/>
      <c r="Z95" s="190"/>
      <c r="AA95" s="190"/>
      <c r="AC95" s="190"/>
      <c r="AD95" s="190"/>
      <c r="AE95" s="176"/>
      <c r="AF95" s="191"/>
      <c r="AG95" s="191"/>
      <c r="AH95" s="165"/>
      <c r="AI95" s="165"/>
      <c r="AJ95" s="192"/>
      <c r="AK95" s="176"/>
      <c r="AL95" s="165"/>
      <c r="AM95" s="191"/>
      <c r="AN95" s="165"/>
      <c r="AO95" s="191"/>
      <c r="AP95" s="191"/>
      <c r="AQ95" s="167"/>
      <c r="AR95" s="165"/>
      <c r="AS95" s="176"/>
      <c r="AT95" s="190"/>
      <c r="AU95" s="190"/>
      <c r="AW95" s="190"/>
      <c r="AX95" s="190"/>
      <c r="AY95" s="176"/>
      <c r="AZ95" s="191"/>
      <c r="BA95" s="191"/>
      <c r="BB95" s="165"/>
      <c r="BC95" s="165"/>
      <c r="BD95" s="192"/>
      <c r="BE95" s="176"/>
      <c r="BF95" s="191"/>
      <c r="BG95" s="191"/>
      <c r="BH95" s="165"/>
      <c r="BI95" s="191"/>
      <c r="BJ95" s="191"/>
      <c r="BK95" s="167"/>
      <c r="BL95" s="165"/>
      <c r="BM95" s="176"/>
      <c r="BN95" s="190"/>
      <c r="BO95" s="190"/>
      <c r="BQ95" s="190"/>
      <c r="BR95" s="190"/>
      <c r="BS95" s="176"/>
      <c r="BT95" s="191"/>
      <c r="BU95" s="191"/>
      <c r="BV95" s="165"/>
      <c r="BW95" s="165"/>
      <c r="BX95" s="192"/>
      <c r="BY95" s="176"/>
      <c r="BZ95" s="191"/>
      <c r="CA95" s="191"/>
      <c r="CB95" s="165"/>
      <c r="CC95" s="191"/>
      <c r="CD95" s="191"/>
      <c r="CE95" s="176"/>
      <c r="CF95" s="165"/>
      <c r="CG95" s="176"/>
      <c r="CH95" s="190"/>
      <c r="CI95" s="190"/>
      <c r="CK95" s="190"/>
      <c r="CL95" s="190"/>
      <c r="CM95" s="176"/>
      <c r="CN95" s="191"/>
      <c r="CO95" s="191"/>
      <c r="CP95" s="165"/>
      <c r="CQ95" s="165"/>
      <c r="CR95" s="192"/>
      <c r="CS95" s="176"/>
      <c r="CT95" s="191"/>
      <c r="CU95" s="191"/>
      <c r="CV95" s="165"/>
      <c r="CW95" s="191"/>
      <c r="CX95" s="191"/>
      <c r="CY95" s="167"/>
      <c r="CZ95" s="165"/>
      <c r="DA95" s="176"/>
      <c r="DB95" s="190"/>
      <c r="DC95" s="190"/>
      <c r="DE95" s="190"/>
      <c r="DF95" s="190"/>
      <c r="DG95" s="176"/>
      <c r="DH95" s="191"/>
      <c r="DI95" s="191"/>
      <c r="DJ95" s="165"/>
      <c r="DK95" s="165"/>
      <c r="DL95" s="192"/>
      <c r="DM95" s="176"/>
      <c r="DN95" s="191"/>
      <c r="DO95" s="191"/>
      <c r="DP95" s="165"/>
      <c r="DQ95" s="191"/>
      <c r="DR95" s="191"/>
      <c r="DS95" s="167"/>
      <c r="DT95" s="165"/>
      <c r="DU95" s="176"/>
      <c r="DV95" s="190"/>
      <c r="DW95" s="190"/>
      <c r="DY95" s="190"/>
      <c r="DZ95" s="190"/>
      <c r="EA95" s="176"/>
      <c r="EB95" s="165"/>
      <c r="EC95" s="193"/>
      <c r="ED95" s="165"/>
      <c r="EE95" s="165"/>
      <c r="EF95" s="192"/>
      <c r="EG95" s="176"/>
      <c r="EH95" s="191"/>
      <c r="EI95" s="191"/>
      <c r="EJ95" s="165"/>
      <c r="EK95" s="191"/>
      <c r="EL95" s="191"/>
      <c r="EM95" s="167"/>
      <c r="EN95" s="165"/>
      <c r="EO95" s="176"/>
      <c r="EP95" s="190"/>
      <c r="EQ95" s="190"/>
      <c r="ES95" s="190"/>
      <c r="ET95" s="190"/>
      <c r="EU95" s="176"/>
      <c r="EV95" s="191"/>
      <c r="EW95" s="191"/>
      <c r="EX95" s="165"/>
      <c r="EY95" s="165"/>
      <c r="EZ95" s="192"/>
      <c r="FA95" s="176"/>
      <c r="FB95" s="191"/>
      <c r="FC95" s="191"/>
      <c r="FD95" s="165"/>
      <c r="FE95" s="191"/>
      <c r="FF95" s="191"/>
      <c r="FG95" s="167"/>
      <c r="FH95" s="165"/>
      <c r="FI95" s="176"/>
      <c r="FJ95" s="190"/>
      <c r="FK95" s="190"/>
      <c r="FM95" s="190"/>
      <c r="FN95" s="190"/>
      <c r="FO95" s="176"/>
      <c r="FP95" s="191"/>
      <c r="FQ95" s="191"/>
      <c r="FR95" s="165"/>
      <c r="FS95" s="165"/>
      <c r="FT95" s="192"/>
      <c r="FU95" s="176"/>
      <c r="FV95" s="191"/>
      <c r="FW95" s="191"/>
      <c r="FX95" s="165"/>
      <c r="FY95" s="191"/>
      <c r="FZ95" s="191"/>
      <c r="GA95" s="162"/>
      <c r="GI95" s="173"/>
      <c r="GN95" s="174"/>
      <c r="GU95" s="162"/>
      <c r="HC95" s="173"/>
      <c r="HH95" s="174"/>
      <c r="HO95" s="162"/>
      <c r="HW95" s="173"/>
      <c r="IB95" s="174"/>
      <c r="II95" s="162"/>
      <c r="IQ95" s="173"/>
      <c r="IV95" s="174"/>
    </row>
    <row r="96" spans="1:256" ht="13.5" customHeight="1" x14ac:dyDescent="0.25">
      <c r="A96" s="165"/>
      <c r="C96" s="167"/>
      <c r="D96" s="165"/>
      <c r="E96" s="176"/>
      <c r="F96" s="190"/>
      <c r="G96" s="191"/>
      <c r="I96" s="190"/>
      <c r="J96" s="191"/>
      <c r="K96" s="176"/>
      <c r="L96" s="191"/>
      <c r="M96" s="191"/>
      <c r="N96" s="165"/>
      <c r="O96" s="165"/>
      <c r="P96" s="192"/>
      <c r="Q96" s="176"/>
      <c r="R96" s="191"/>
      <c r="S96" s="191"/>
      <c r="T96" s="165"/>
      <c r="U96" s="191"/>
      <c r="V96" s="191"/>
      <c r="W96" s="167"/>
      <c r="X96" s="165"/>
      <c r="Y96" s="176"/>
      <c r="Z96" s="190"/>
      <c r="AA96" s="190"/>
      <c r="AC96" s="190"/>
      <c r="AD96" s="190"/>
      <c r="AE96" s="176"/>
      <c r="AF96" s="191"/>
      <c r="AG96" s="191"/>
      <c r="AH96" s="165"/>
      <c r="AI96" s="165"/>
      <c r="AJ96" s="192"/>
      <c r="AK96" s="176"/>
      <c r="AL96" s="165"/>
      <c r="AM96" s="191"/>
      <c r="AN96" s="165"/>
      <c r="AO96" s="191"/>
      <c r="AP96" s="191"/>
      <c r="AQ96" s="167"/>
      <c r="AR96" s="165"/>
      <c r="AS96" s="176"/>
      <c r="AT96" s="190"/>
      <c r="AU96" s="190"/>
      <c r="AW96" s="190"/>
      <c r="AX96" s="190"/>
      <c r="AY96" s="176"/>
      <c r="AZ96" s="191"/>
      <c r="BA96" s="191"/>
      <c r="BB96" s="165"/>
      <c r="BC96" s="165"/>
      <c r="BD96" s="192"/>
      <c r="BE96" s="176"/>
      <c r="BF96" s="191"/>
      <c r="BG96" s="191"/>
      <c r="BH96" s="165"/>
      <c r="BI96" s="191"/>
      <c r="BJ96" s="191"/>
      <c r="BK96" s="167"/>
      <c r="BL96" s="165"/>
      <c r="BM96" s="176"/>
      <c r="BN96" s="190"/>
      <c r="BO96" s="190"/>
      <c r="BQ96" s="190"/>
      <c r="BR96" s="190"/>
      <c r="BS96" s="176"/>
      <c r="BT96" s="191"/>
      <c r="BU96" s="191"/>
      <c r="BV96" s="165"/>
      <c r="BW96" s="165"/>
      <c r="BX96" s="192"/>
      <c r="BY96" s="176"/>
      <c r="BZ96" s="191"/>
      <c r="CA96" s="191"/>
      <c r="CB96" s="165"/>
      <c r="CC96" s="191"/>
      <c r="CD96" s="191"/>
      <c r="CE96" s="176"/>
      <c r="CF96" s="165"/>
      <c r="CG96" s="176"/>
      <c r="CH96" s="190"/>
      <c r="CI96" s="190"/>
      <c r="CK96" s="190"/>
      <c r="CL96" s="190"/>
      <c r="CM96" s="176"/>
      <c r="CN96" s="191"/>
      <c r="CO96" s="191"/>
      <c r="CP96" s="165"/>
      <c r="CQ96" s="165"/>
      <c r="CR96" s="192"/>
      <c r="CS96" s="176"/>
      <c r="CT96" s="191"/>
      <c r="CU96" s="191"/>
      <c r="CV96" s="165"/>
      <c r="CW96" s="191"/>
      <c r="CX96" s="191"/>
      <c r="CY96" s="167"/>
      <c r="CZ96" s="165"/>
      <c r="DA96" s="176"/>
      <c r="DB96" s="190"/>
      <c r="DC96" s="190"/>
      <c r="DE96" s="190"/>
      <c r="DF96" s="190"/>
      <c r="DG96" s="176"/>
      <c r="DH96" s="191"/>
      <c r="DI96" s="191"/>
      <c r="DJ96" s="165"/>
      <c r="DK96" s="165"/>
      <c r="DL96" s="192"/>
      <c r="DM96" s="176"/>
      <c r="DN96" s="191"/>
      <c r="DO96" s="191"/>
      <c r="DP96" s="165"/>
      <c r="DQ96" s="191"/>
      <c r="DR96" s="191"/>
      <c r="DS96" s="167"/>
      <c r="DT96" s="165"/>
      <c r="DU96" s="176"/>
      <c r="DV96" s="190"/>
      <c r="DW96" s="190"/>
      <c r="DY96" s="190"/>
      <c r="DZ96" s="190"/>
      <c r="EA96" s="176"/>
      <c r="EB96" s="165"/>
      <c r="EC96" s="193"/>
      <c r="ED96" s="165"/>
      <c r="EE96" s="165"/>
      <c r="EF96" s="192"/>
      <c r="EG96" s="176"/>
      <c r="EH96" s="191"/>
      <c r="EI96" s="191"/>
      <c r="EJ96" s="165"/>
      <c r="EK96" s="191"/>
      <c r="EL96" s="191"/>
      <c r="EM96" s="167"/>
      <c r="EN96" s="165"/>
      <c r="EO96" s="176"/>
      <c r="EP96" s="190"/>
      <c r="EQ96" s="190"/>
      <c r="ES96" s="190"/>
      <c r="ET96" s="190"/>
      <c r="EU96" s="176"/>
      <c r="EV96" s="191"/>
      <c r="EW96" s="191"/>
      <c r="EX96" s="165"/>
      <c r="EY96" s="165"/>
      <c r="EZ96" s="192"/>
      <c r="FA96" s="176"/>
      <c r="FB96" s="191"/>
      <c r="FC96" s="191"/>
      <c r="FD96" s="165"/>
      <c r="FE96" s="191"/>
      <c r="FF96" s="191"/>
      <c r="FG96" s="167"/>
      <c r="FH96" s="165"/>
      <c r="FI96" s="176"/>
      <c r="FJ96" s="190"/>
      <c r="FK96" s="190"/>
      <c r="FM96" s="190"/>
      <c r="FN96" s="190"/>
      <c r="FO96" s="176"/>
      <c r="FP96" s="191"/>
      <c r="FQ96" s="191"/>
      <c r="FR96" s="165"/>
      <c r="FS96" s="165"/>
      <c r="FT96" s="192"/>
      <c r="FU96" s="176"/>
      <c r="FV96" s="191"/>
      <c r="FW96" s="191"/>
      <c r="FX96" s="165"/>
      <c r="FY96" s="191"/>
      <c r="FZ96" s="191"/>
      <c r="GA96" s="162"/>
      <c r="GI96" s="173"/>
      <c r="GN96" s="174"/>
      <c r="GU96" s="162"/>
      <c r="HC96" s="173"/>
      <c r="HH96" s="174"/>
      <c r="HO96" s="162"/>
      <c r="HW96" s="173"/>
      <c r="IB96" s="174"/>
      <c r="II96" s="162"/>
      <c r="IQ96" s="173"/>
      <c r="IV96" s="174"/>
    </row>
    <row r="97" spans="1:256" ht="13.5" customHeight="1" x14ac:dyDescent="0.25">
      <c r="A97" s="165"/>
      <c r="C97" s="167"/>
      <c r="D97" s="165"/>
      <c r="E97" s="176"/>
      <c r="F97" s="190"/>
      <c r="G97" s="191"/>
      <c r="I97" s="190"/>
      <c r="J97" s="191"/>
      <c r="K97" s="176"/>
      <c r="L97" s="191"/>
      <c r="M97" s="191"/>
      <c r="N97" s="165"/>
      <c r="O97" s="165"/>
      <c r="P97" s="192"/>
      <c r="Q97" s="176"/>
      <c r="R97" s="191"/>
      <c r="S97" s="191"/>
      <c r="T97" s="165"/>
      <c r="U97" s="191"/>
      <c r="V97" s="191"/>
      <c r="W97" s="167"/>
      <c r="X97" s="165"/>
      <c r="Y97" s="176"/>
      <c r="Z97" s="190"/>
      <c r="AA97" s="190"/>
      <c r="AC97" s="190"/>
      <c r="AD97" s="190"/>
      <c r="AE97" s="176"/>
      <c r="AF97" s="191"/>
      <c r="AG97" s="191"/>
      <c r="AH97" s="165"/>
      <c r="AI97" s="165"/>
      <c r="AJ97" s="192"/>
      <c r="AK97" s="176"/>
      <c r="AL97" s="165"/>
      <c r="AM97" s="191"/>
      <c r="AN97" s="165"/>
      <c r="AO97" s="191"/>
      <c r="AP97" s="191"/>
      <c r="AQ97" s="167"/>
      <c r="AR97" s="165"/>
      <c r="AS97" s="176"/>
      <c r="AT97" s="190"/>
      <c r="AU97" s="190"/>
      <c r="AW97" s="190"/>
      <c r="AX97" s="190"/>
      <c r="AY97" s="176"/>
      <c r="AZ97" s="191"/>
      <c r="BA97" s="191"/>
      <c r="BB97" s="165"/>
      <c r="BC97" s="165"/>
      <c r="BD97" s="192"/>
      <c r="BE97" s="176"/>
      <c r="BF97" s="191"/>
      <c r="BG97" s="191"/>
      <c r="BH97" s="165"/>
      <c r="BI97" s="191"/>
      <c r="BJ97" s="191"/>
      <c r="BK97" s="167"/>
      <c r="BL97" s="165"/>
      <c r="BM97" s="176"/>
      <c r="BN97" s="190"/>
      <c r="BO97" s="190"/>
      <c r="BQ97" s="190"/>
      <c r="BR97" s="190"/>
      <c r="BS97" s="176"/>
      <c r="BT97" s="191"/>
      <c r="BU97" s="191"/>
      <c r="BV97" s="165"/>
      <c r="BW97" s="165"/>
      <c r="BX97" s="192"/>
      <c r="BY97" s="176"/>
      <c r="BZ97" s="191"/>
      <c r="CA97" s="191"/>
      <c r="CB97" s="165"/>
      <c r="CC97" s="191"/>
      <c r="CD97" s="191"/>
      <c r="CE97" s="176"/>
      <c r="CF97" s="165"/>
      <c r="CG97" s="176"/>
      <c r="CH97" s="190"/>
      <c r="CI97" s="190"/>
      <c r="CK97" s="190"/>
      <c r="CL97" s="190"/>
      <c r="CM97" s="176"/>
      <c r="CN97" s="191"/>
      <c r="CO97" s="191"/>
      <c r="CP97" s="165"/>
      <c r="CQ97" s="165"/>
      <c r="CR97" s="192"/>
      <c r="CS97" s="176"/>
      <c r="CT97" s="191"/>
      <c r="CU97" s="191"/>
      <c r="CV97" s="165"/>
      <c r="CW97" s="191"/>
      <c r="CX97" s="191"/>
      <c r="CY97" s="167"/>
      <c r="CZ97" s="165"/>
      <c r="DA97" s="176"/>
      <c r="DB97" s="190"/>
      <c r="DC97" s="190"/>
      <c r="DE97" s="190"/>
      <c r="DF97" s="190"/>
      <c r="DG97" s="176"/>
      <c r="DH97" s="191"/>
      <c r="DI97" s="191"/>
      <c r="DJ97" s="165"/>
      <c r="DK97" s="165"/>
      <c r="DL97" s="192"/>
      <c r="DM97" s="176"/>
      <c r="DN97" s="191"/>
      <c r="DO97" s="191"/>
      <c r="DP97" s="165"/>
      <c r="DQ97" s="191"/>
      <c r="DR97" s="191"/>
      <c r="DS97" s="167"/>
      <c r="DT97" s="165"/>
      <c r="DU97" s="176"/>
      <c r="DV97" s="190"/>
      <c r="DW97" s="190"/>
      <c r="DY97" s="190"/>
      <c r="DZ97" s="190"/>
      <c r="EA97" s="176"/>
      <c r="EB97" s="165"/>
      <c r="EC97" s="193"/>
      <c r="ED97" s="165"/>
      <c r="EE97" s="165"/>
      <c r="EF97" s="192"/>
      <c r="EG97" s="176"/>
      <c r="EH97" s="191"/>
      <c r="EI97" s="191"/>
      <c r="EJ97" s="165"/>
      <c r="EK97" s="191"/>
      <c r="EL97" s="191"/>
      <c r="EM97" s="167"/>
      <c r="EN97" s="165"/>
      <c r="EO97" s="176"/>
      <c r="EP97" s="190"/>
      <c r="EQ97" s="190"/>
      <c r="ES97" s="190"/>
      <c r="ET97" s="190"/>
      <c r="EU97" s="176"/>
      <c r="EV97" s="191"/>
      <c r="EW97" s="191"/>
      <c r="EX97" s="165"/>
      <c r="EY97" s="165"/>
      <c r="EZ97" s="192"/>
      <c r="FA97" s="176"/>
      <c r="FB97" s="191"/>
      <c r="FC97" s="191"/>
      <c r="FD97" s="165"/>
      <c r="FE97" s="191"/>
      <c r="FF97" s="191"/>
      <c r="FG97" s="167"/>
      <c r="FH97" s="165"/>
      <c r="FI97" s="176"/>
      <c r="FJ97" s="190"/>
      <c r="FK97" s="190"/>
      <c r="FM97" s="190"/>
      <c r="FN97" s="190"/>
      <c r="FO97" s="176"/>
      <c r="FP97" s="191"/>
      <c r="FQ97" s="191"/>
      <c r="FR97" s="165"/>
      <c r="FS97" s="165"/>
      <c r="FT97" s="192"/>
      <c r="FU97" s="176"/>
      <c r="FV97" s="191"/>
      <c r="FW97" s="191"/>
      <c r="FX97" s="165"/>
      <c r="FY97" s="191"/>
      <c r="FZ97" s="191"/>
      <c r="GA97" s="162"/>
      <c r="GI97" s="173"/>
      <c r="GN97" s="174"/>
      <c r="GU97" s="162"/>
      <c r="HC97" s="173"/>
      <c r="HH97" s="174"/>
      <c r="HO97" s="162"/>
      <c r="HW97" s="173"/>
      <c r="IB97" s="174"/>
      <c r="II97" s="162"/>
      <c r="IQ97" s="173"/>
      <c r="IV97" s="174"/>
    </row>
    <row r="98" spans="1:256" ht="13.5" customHeight="1" x14ac:dyDescent="0.25">
      <c r="A98" s="165"/>
      <c r="C98" s="167"/>
      <c r="D98" s="165"/>
      <c r="E98" s="176"/>
      <c r="F98" s="190"/>
      <c r="G98" s="191"/>
      <c r="I98" s="190"/>
      <c r="J98" s="191"/>
      <c r="K98" s="176"/>
      <c r="L98" s="191"/>
      <c r="M98" s="191"/>
      <c r="N98" s="165"/>
      <c r="O98" s="165"/>
      <c r="P98" s="192"/>
      <c r="Q98" s="176"/>
      <c r="R98" s="191"/>
      <c r="S98" s="191"/>
      <c r="T98" s="165"/>
      <c r="U98" s="191"/>
      <c r="V98" s="191"/>
      <c r="W98" s="167"/>
      <c r="X98" s="165"/>
      <c r="Y98" s="176"/>
      <c r="Z98" s="190"/>
      <c r="AA98" s="190"/>
      <c r="AC98" s="190"/>
      <c r="AD98" s="190"/>
      <c r="AE98" s="176"/>
      <c r="AF98" s="191"/>
      <c r="AG98" s="191"/>
      <c r="AH98" s="165"/>
      <c r="AI98" s="165"/>
      <c r="AJ98" s="192"/>
      <c r="AK98" s="176"/>
      <c r="AL98" s="165"/>
      <c r="AM98" s="191"/>
      <c r="AN98" s="165"/>
      <c r="AO98" s="191"/>
      <c r="AP98" s="191"/>
      <c r="AQ98" s="167"/>
      <c r="AR98" s="165"/>
      <c r="AS98" s="176"/>
      <c r="AT98" s="190"/>
      <c r="AU98" s="190"/>
      <c r="AW98" s="190"/>
      <c r="AX98" s="190"/>
      <c r="AY98" s="176"/>
      <c r="AZ98" s="191"/>
      <c r="BA98" s="191"/>
      <c r="BB98" s="165"/>
      <c r="BC98" s="165"/>
      <c r="BD98" s="192"/>
      <c r="BE98" s="176"/>
      <c r="BF98" s="191"/>
      <c r="BG98" s="191"/>
      <c r="BH98" s="165"/>
      <c r="BI98" s="191"/>
      <c r="BJ98" s="191"/>
      <c r="BK98" s="167"/>
      <c r="BL98" s="165"/>
      <c r="BM98" s="176"/>
      <c r="BN98" s="190"/>
      <c r="BO98" s="190"/>
      <c r="BQ98" s="190"/>
      <c r="BR98" s="190"/>
      <c r="BS98" s="176"/>
      <c r="BT98" s="191"/>
      <c r="BU98" s="191"/>
      <c r="BV98" s="165"/>
      <c r="BW98" s="165"/>
      <c r="BX98" s="192"/>
      <c r="BY98" s="176"/>
      <c r="BZ98" s="191"/>
      <c r="CA98" s="191"/>
      <c r="CB98" s="165"/>
      <c r="CC98" s="191"/>
      <c r="CD98" s="191"/>
      <c r="CE98" s="176"/>
      <c r="CF98" s="165"/>
      <c r="CG98" s="176"/>
      <c r="CH98" s="190"/>
      <c r="CI98" s="190"/>
      <c r="CK98" s="190"/>
      <c r="CL98" s="190"/>
      <c r="CM98" s="176"/>
      <c r="CN98" s="191"/>
      <c r="CO98" s="191"/>
      <c r="CP98" s="165"/>
      <c r="CQ98" s="165"/>
      <c r="CR98" s="192"/>
      <c r="CS98" s="176"/>
      <c r="CT98" s="191"/>
      <c r="CU98" s="191"/>
      <c r="CV98" s="165"/>
      <c r="CW98" s="191"/>
      <c r="CX98" s="191"/>
      <c r="CY98" s="167"/>
      <c r="CZ98" s="165"/>
      <c r="DA98" s="176"/>
      <c r="DB98" s="190"/>
      <c r="DC98" s="190"/>
      <c r="DE98" s="190"/>
      <c r="DF98" s="190"/>
      <c r="DG98" s="176"/>
      <c r="DH98" s="191"/>
      <c r="DI98" s="191"/>
      <c r="DJ98" s="165"/>
      <c r="DK98" s="165"/>
      <c r="DL98" s="192"/>
      <c r="DM98" s="176"/>
      <c r="DN98" s="191"/>
      <c r="DO98" s="191"/>
      <c r="DP98" s="165"/>
      <c r="DQ98" s="191"/>
      <c r="DR98" s="191"/>
      <c r="DS98" s="167"/>
      <c r="DT98" s="165"/>
      <c r="DU98" s="176"/>
      <c r="DV98" s="190"/>
      <c r="DW98" s="190"/>
      <c r="DY98" s="190"/>
      <c r="DZ98" s="190"/>
      <c r="EA98" s="176"/>
      <c r="EB98" s="165"/>
      <c r="EC98" s="193"/>
      <c r="ED98" s="165"/>
      <c r="EE98" s="165"/>
      <c r="EF98" s="192"/>
      <c r="EG98" s="176"/>
      <c r="EH98" s="191"/>
      <c r="EI98" s="191"/>
      <c r="EJ98" s="165"/>
      <c r="EK98" s="191"/>
      <c r="EL98" s="191"/>
      <c r="EM98" s="167"/>
      <c r="EN98" s="165"/>
      <c r="EO98" s="176"/>
      <c r="EP98" s="190"/>
      <c r="EQ98" s="190"/>
      <c r="ES98" s="190"/>
      <c r="ET98" s="190"/>
      <c r="EU98" s="176"/>
      <c r="EV98" s="191"/>
      <c r="EW98" s="191"/>
      <c r="EX98" s="165"/>
      <c r="EY98" s="165"/>
      <c r="EZ98" s="192"/>
      <c r="FA98" s="176"/>
      <c r="FB98" s="191"/>
      <c r="FC98" s="191"/>
      <c r="FD98" s="165"/>
      <c r="FE98" s="191"/>
      <c r="FF98" s="191"/>
      <c r="FG98" s="167"/>
      <c r="FH98" s="165"/>
      <c r="FI98" s="176"/>
      <c r="FJ98" s="190"/>
      <c r="FK98" s="190"/>
      <c r="FM98" s="190"/>
      <c r="FN98" s="190"/>
      <c r="FO98" s="176"/>
      <c r="FP98" s="191"/>
      <c r="FQ98" s="191"/>
      <c r="FR98" s="165"/>
      <c r="FS98" s="165"/>
      <c r="FT98" s="192"/>
      <c r="FU98" s="176"/>
      <c r="FV98" s="191"/>
      <c r="FW98" s="191"/>
      <c r="FX98" s="165"/>
      <c r="FY98" s="191"/>
      <c r="FZ98" s="191"/>
      <c r="GA98" s="162"/>
      <c r="GI98" s="173"/>
      <c r="GN98" s="174"/>
      <c r="GU98" s="162"/>
      <c r="HC98" s="173"/>
      <c r="HH98" s="174"/>
      <c r="HO98" s="162"/>
      <c r="HW98" s="173"/>
      <c r="IB98" s="174"/>
      <c r="II98" s="162"/>
      <c r="IQ98" s="173"/>
      <c r="IV98" s="174"/>
    </row>
    <row r="99" spans="1:256" ht="13.5" customHeight="1" x14ac:dyDescent="0.25">
      <c r="A99" s="165"/>
      <c r="C99" s="167"/>
      <c r="D99" s="165"/>
      <c r="E99" s="176"/>
      <c r="F99" s="190"/>
      <c r="G99" s="191"/>
      <c r="I99" s="190"/>
      <c r="J99" s="191"/>
      <c r="K99" s="176"/>
      <c r="L99" s="191"/>
      <c r="M99" s="191"/>
      <c r="N99" s="165"/>
      <c r="O99" s="165"/>
      <c r="P99" s="192"/>
      <c r="Q99" s="176"/>
      <c r="R99" s="191"/>
      <c r="S99" s="191"/>
      <c r="T99" s="165"/>
      <c r="U99" s="191"/>
      <c r="V99" s="191"/>
      <c r="W99" s="167"/>
      <c r="X99" s="165"/>
      <c r="Y99" s="176"/>
      <c r="Z99" s="190"/>
      <c r="AA99" s="190"/>
      <c r="AC99" s="190"/>
      <c r="AD99" s="190"/>
      <c r="AE99" s="176"/>
      <c r="AF99" s="191"/>
      <c r="AG99" s="191"/>
      <c r="AH99" s="165"/>
      <c r="AI99" s="165"/>
      <c r="AJ99" s="192"/>
      <c r="AK99" s="176"/>
      <c r="AL99" s="165"/>
      <c r="AM99" s="191"/>
      <c r="AN99" s="165"/>
      <c r="AO99" s="191"/>
      <c r="AP99" s="191"/>
      <c r="AQ99" s="167"/>
      <c r="AR99" s="165"/>
      <c r="AS99" s="176"/>
      <c r="AT99" s="190"/>
      <c r="AU99" s="190"/>
      <c r="AW99" s="190"/>
      <c r="AX99" s="190"/>
      <c r="AY99" s="176"/>
      <c r="AZ99" s="191"/>
      <c r="BA99" s="191"/>
      <c r="BB99" s="165"/>
      <c r="BC99" s="165"/>
      <c r="BD99" s="192"/>
      <c r="BE99" s="176"/>
      <c r="BF99" s="191"/>
      <c r="BG99" s="191"/>
      <c r="BH99" s="165"/>
      <c r="BI99" s="191"/>
      <c r="BJ99" s="191"/>
      <c r="BK99" s="167"/>
      <c r="BL99" s="165"/>
      <c r="BM99" s="176"/>
      <c r="BN99" s="190"/>
      <c r="BO99" s="190"/>
      <c r="BQ99" s="190"/>
      <c r="BR99" s="190"/>
      <c r="BS99" s="176"/>
      <c r="BT99" s="191"/>
      <c r="BU99" s="191"/>
      <c r="BV99" s="165"/>
      <c r="BW99" s="165"/>
      <c r="BX99" s="192"/>
      <c r="BY99" s="176"/>
      <c r="BZ99" s="191"/>
      <c r="CA99" s="191"/>
      <c r="CB99" s="165"/>
      <c r="CC99" s="191"/>
      <c r="CD99" s="191"/>
      <c r="CE99" s="176"/>
      <c r="CF99" s="165"/>
      <c r="CG99" s="176"/>
      <c r="CH99" s="190"/>
      <c r="CI99" s="190"/>
      <c r="CK99" s="190"/>
      <c r="CL99" s="190"/>
      <c r="CM99" s="176"/>
      <c r="CN99" s="191"/>
      <c r="CO99" s="191"/>
      <c r="CP99" s="165"/>
      <c r="CQ99" s="165"/>
      <c r="CR99" s="192"/>
      <c r="CS99" s="176"/>
      <c r="CT99" s="191"/>
      <c r="CU99" s="191"/>
      <c r="CV99" s="165"/>
      <c r="CW99" s="191"/>
      <c r="CX99" s="191"/>
      <c r="CY99" s="167"/>
      <c r="CZ99" s="165"/>
      <c r="DA99" s="176"/>
      <c r="DB99" s="190"/>
      <c r="DC99" s="190"/>
      <c r="DE99" s="190"/>
      <c r="DF99" s="190"/>
      <c r="DG99" s="176"/>
      <c r="DH99" s="191"/>
      <c r="DI99" s="191"/>
      <c r="DJ99" s="165"/>
      <c r="DK99" s="165"/>
      <c r="DL99" s="192"/>
      <c r="DM99" s="176"/>
      <c r="DN99" s="191"/>
      <c r="DO99" s="191"/>
      <c r="DP99" s="165"/>
      <c r="DQ99" s="191"/>
      <c r="DR99" s="191"/>
      <c r="DS99" s="167"/>
      <c r="DT99" s="165"/>
      <c r="DU99" s="176"/>
      <c r="DV99" s="190"/>
      <c r="DW99" s="190"/>
      <c r="DY99" s="190"/>
      <c r="DZ99" s="190"/>
      <c r="EA99" s="176"/>
      <c r="EB99" s="165"/>
      <c r="EC99" s="193"/>
      <c r="ED99" s="165"/>
      <c r="EE99" s="165"/>
      <c r="EF99" s="192"/>
      <c r="EG99" s="176"/>
      <c r="EH99" s="191"/>
      <c r="EI99" s="191"/>
      <c r="EJ99" s="165"/>
      <c r="EK99" s="191"/>
      <c r="EL99" s="191"/>
      <c r="EM99" s="167"/>
      <c r="EN99" s="165"/>
      <c r="EO99" s="176"/>
      <c r="EP99" s="190"/>
      <c r="EQ99" s="190"/>
      <c r="ES99" s="190"/>
      <c r="ET99" s="190"/>
      <c r="EU99" s="176"/>
      <c r="EV99" s="191"/>
      <c r="EW99" s="191"/>
      <c r="EX99" s="165"/>
      <c r="EY99" s="165"/>
      <c r="EZ99" s="192"/>
      <c r="FA99" s="176"/>
      <c r="FB99" s="191"/>
      <c r="FC99" s="191"/>
      <c r="FD99" s="165"/>
      <c r="FE99" s="191"/>
      <c r="FF99" s="191"/>
      <c r="FG99" s="167"/>
      <c r="FH99" s="165"/>
      <c r="FI99" s="176"/>
      <c r="FJ99" s="190"/>
      <c r="FK99" s="190"/>
      <c r="FM99" s="190"/>
      <c r="FN99" s="190"/>
      <c r="FO99" s="176"/>
      <c r="FP99" s="191"/>
      <c r="FQ99" s="191"/>
      <c r="FR99" s="165"/>
      <c r="FS99" s="165"/>
      <c r="FT99" s="192"/>
      <c r="FU99" s="176"/>
      <c r="FV99" s="191"/>
      <c r="FW99" s="191"/>
      <c r="FX99" s="165"/>
      <c r="FY99" s="191"/>
      <c r="FZ99" s="191"/>
      <c r="GA99" s="162"/>
      <c r="GI99" s="173"/>
      <c r="GN99" s="174"/>
      <c r="GU99" s="162"/>
      <c r="HC99" s="173"/>
      <c r="HH99" s="174"/>
      <c r="HO99" s="162"/>
      <c r="HW99" s="173"/>
      <c r="IB99" s="174"/>
      <c r="II99" s="162"/>
      <c r="IQ99" s="173"/>
      <c r="IV99" s="174"/>
    </row>
    <row r="100" spans="1:256" ht="13.5" customHeight="1" x14ac:dyDescent="0.25">
      <c r="A100" s="165"/>
      <c r="C100" s="167"/>
      <c r="D100" s="165"/>
      <c r="E100" s="176"/>
      <c r="F100" s="190"/>
      <c r="G100" s="191"/>
      <c r="I100" s="190"/>
      <c r="J100" s="191"/>
      <c r="K100" s="176"/>
      <c r="L100" s="191"/>
      <c r="M100" s="191"/>
      <c r="N100" s="165"/>
      <c r="O100" s="165"/>
      <c r="P100" s="192"/>
      <c r="Q100" s="176"/>
      <c r="R100" s="191"/>
      <c r="S100" s="191"/>
      <c r="T100" s="165"/>
      <c r="U100" s="191"/>
      <c r="V100" s="191"/>
      <c r="W100" s="167"/>
      <c r="X100" s="165"/>
      <c r="Y100" s="176"/>
      <c r="Z100" s="190"/>
      <c r="AA100" s="190"/>
      <c r="AC100" s="190"/>
      <c r="AD100" s="190"/>
      <c r="AE100" s="176"/>
      <c r="AF100" s="191"/>
      <c r="AG100" s="191"/>
      <c r="AH100" s="165"/>
      <c r="AI100" s="165"/>
      <c r="AJ100" s="192"/>
      <c r="AK100" s="176"/>
      <c r="AL100" s="165"/>
      <c r="AM100" s="191"/>
      <c r="AN100" s="165"/>
      <c r="AO100" s="191"/>
      <c r="AP100" s="191"/>
      <c r="AQ100" s="167"/>
      <c r="AR100" s="165"/>
      <c r="AS100" s="176"/>
      <c r="AT100" s="190"/>
      <c r="AU100" s="190"/>
      <c r="AW100" s="190"/>
      <c r="AX100" s="190"/>
      <c r="AY100" s="176"/>
      <c r="AZ100" s="191"/>
      <c r="BA100" s="191"/>
      <c r="BB100" s="165"/>
      <c r="BC100" s="165"/>
      <c r="BD100" s="192"/>
      <c r="BE100" s="176"/>
      <c r="BF100" s="191"/>
      <c r="BG100" s="191"/>
      <c r="BH100" s="165"/>
      <c r="BI100" s="191"/>
      <c r="BJ100" s="191"/>
      <c r="BK100" s="167"/>
      <c r="BL100" s="165"/>
      <c r="BM100" s="176"/>
      <c r="BN100" s="190"/>
      <c r="BO100" s="190"/>
      <c r="BQ100" s="190"/>
      <c r="BR100" s="190"/>
      <c r="BS100" s="176"/>
      <c r="BT100" s="191"/>
      <c r="BU100" s="191"/>
      <c r="BV100" s="165"/>
      <c r="BW100" s="165"/>
      <c r="BX100" s="192"/>
      <c r="BY100" s="176"/>
      <c r="BZ100" s="191"/>
      <c r="CA100" s="191"/>
      <c r="CB100" s="165"/>
      <c r="CC100" s="191"/>
      <c r="CD100" s="191"/>
      <c r="CE100" s="176"/>
      <c r="CF100" s="165"/>
      <c r="CG100" s="176"/>
      <c r="CH100" s="190"/>
      <c r="CI100" s="190"/>
      <c r="CK100" s="190"/>
      <c r="CL100" s="190"/>
      <c r="CM100" s="176"/>
      <c r="CN100" s="191"/>
      <c r="CO100" s="191"/>
      <c r="CP100" s="165"/>
      <c r="CQ100" s="165"/>
      <c r="CR100" s="192"/>
      <c r="CS100" s="176"/>
      <c r="CT100" s="191"/>
      <c r="CU100" s="191"/>
      <c r="CV100" s="165"/>
      <c r="CW100" s="191"/>
      <c r="CX100" s="191"/>
      <c r="CY100" s="167"/>
      <c r="CZ100" s="165"/>
      <c r="DA100" s="176"/>
      <c r="DB100" s="190"/>
      <c r="DC100" s="190"/>
      <c r="DE100" s="190"/>
      <c r="DF100" s="190"/>
      <c r="DG100" s="176"/>
      <c r="DH100" s="191"/>
      <c r="DI100" s="191"/>
      <c r="DJ100" s="165"/>
      <c r="DK100" s="165"/>
      <c r="DL100" s="192"/>
      <c r="DM100" s="176"/>
      <c r="DN100" s="191"/>
      <c r="DO100" s="191"/>
      <c r="DP100" s="165"/>
      <c r="DQ100" s="191"/>
      <c r="DR100" s="191"/>
      <c r="DS100" s="167"/>
      <c r="DT100" s="165"/>
      <c r="DU100" s="176"/>
      <c r="DV100" s="190"/>
      <c r="DW100" s="190"/>
      <c r="DY100" s="190"/>
      <c r="DZ100" s="190"/>
      <c r="EA100" s="176"/>
      <c r="EB100" s="165"/>
      <c r="EC100" s="193"/>
      <c r="ED100" s="165"/>
      <c r="EE100" s="165"/>
      <c r="EF100" s="192"/>
      <c r="EG100" s="176"/>
      <c r="EH100" s="191"/>
      <c r="EI100" s="191"/>
      <c r="EJ100" s="165"/>
      <c r="EK100" s="191"/>
      <c r="EL100" s="191"/>
      <c r="EM100" s="167"/>
      <c r="EN100" s="165"/>
      <c r="EO100" s="176"/>
      <c r="EP100" s="190"/>
      <c r="EQ100" s="190"/>
      <c r="ES100" s="190"/>
      <c r="ET100" s="190"/>
      <c r="EU100" s="176"/>
      <c r="EV100" s="191"/>
      <c r="EW100" s="191"/>
      <c r="EX100" s="165"/>
      <c r="EY100" s="165"/>
      <c r="EZ100" s="192"/>
      <c r="FA100" s="176"/>
      <c r="FB100" s="191"/>
      <c r="FC100" s="191"/>
      <c r="FD100" s="165"/>
      <c r="FE100" s="191"/>
      <c r="FF100" s="191"/>
      <c r="FG100" s="167"/>
      <c r="FH100" s="165"/>
      <c r="FI100" s="176"/>
      <c r="FJ100" s="190"/>
      <c r="FK100" s="190"/>
      <c r="FM100" s="190"/>
      <c r="FN100" s="190"/>
      <c r="FO100" s="176"/>
      <c r="FP100" s="191"/>
      <c r="FQ100" s="191"/>
      <c r="FR100" s="165"/>
      <c r="FS100" s="165"/>
      <c r="FT100" s="192"/>
      <c r="FU100" s="176"/>
      <c r="FV100" s="191"/>
      <c r="FW100" s="191"/>
      <c r="FX100" s="165"/>
      <c r="FY100" s="191"/>
      <c r="FZ100" s="191"/>
      <c r="GA100" s="162"/>
      <c r="GI100" s="173"/>
      <c r="GN100" s="174"/>
      <c r="GU100" s="162"/>
      <c r="HC100" s="173"/>
      <c r="HH100" s="174"/>
      <c r="HO100" s="162"/>
      <c r="HW100" s="173"/>
      <c r="IB100" s="174"/>
      <c r="II100" s="162"/>
      <c r="IQ100" s="173"/>
      <c r="IV100" s="174"/>
    </row>
    <row r="101" spans="1:256" ht="13.5" customHeight="1" x14ac:dyDescent="0.25">
      <c r="S101" s="190"/>
    </row>
    <row r="113" s="153" customFormat="1" ht="13.5" customHeight="1" x14ac:dyDescent="0.25"/>
    <row r="114" s="153" customFormat="1" ht="13.5" customHeight="1" x14ac:dyDescent="0.25"/>
    <row r="115" s="153" customFormat="1" ht="13.5" customHeight="1" x14ac:dyDescent="0.25"/>
    <row r="116" s="153" customFormat="1" ht="13.5" customHeight="1" x14ac:dyDescent="0.25"/>
    <row r="117" s="153" customFormat="1" ht="13.5" customHeight="1" x14ac:dyDescent="0.25"/>
    <row r="118" s="153" customFormat="1" ht="13.5" customHeight="1" x14ac:dyDescent="0.25"/>
    <row r="119" s="153" customFormat="1" ht="13.5" customHeight="1" x14ac:dyDescent="0.25"/>
    <row r="120" s="153" customFormat="1" ht="13.5" customHeight="1" x14ac:dyDescent="0.25"/>
    <row r="121" s="153" customFormat="1" ht="13.5" customHeight="1" x14ac:dyDescent="0.25"/>
    <row r="122" s="153" customFormat="1" ht="13.5" customHeight="1" x14ac:dyDescent="0.25"/>
    <row r="123" s="153" customFormat="1" ht="13.5" customHeight="1" x14ac:dyDescent="0.25"/>
    <row r="124" s="153" customFormat="1" ht="13.5" customHeight="1" x14ac:dyDescent="0.25"/>
    <row r="125" s="153" customFormat="1" ht="13.5" customHeight="1" x14ac:dyDescent="0.25"/>
    <row r="126" s="153" customFormat="1" ht="13.5" customHeight="1" x14ac:dyDescent="0.25"/>
    <row r="127" s="153" customFormat="1" ht="13.5" customHeight="1" x14ac:dyDescent="0.25"/>
    <row r="128" s="153" customFormat="1" ht="13.5" customHeight="1" x14ac:dyDescent="0.25"/>
    <row r="129" s="153" customFormat="1" ht="13.5" customHeight="1" x14ac:dyDescent="0.25"/>
    <row r="130" s="153" customFormat="1" ht="13.5" customHeight="1" x14ac:dyDescent="0.25"/>
    <row r="131" s="153" customFormat="1" ht="13.5" customHeight="1" x14ac:dyDescent="0.25"/>
    <row r="132" s="153" customFormat="1" ht="13.5" customHeight="1" x14ac:dyDescent="0.25"/>
    <row r="133" s="153" customFormat="1" ht="13.5" customHeight="1" x14ac:dyDescent="0.25"/>
    <row r="134" s="153" customFormat="1" ht="13.5" customHeight="1" x14ac:dyDescent="0.25"/>
    <row r="135" s="153" customFormat="1" ht="13.5" customHeight="1" x14ac:dyDescent="0.25"/>
    <row r="136" s="153" customFormat="1" ht="13.5" customHeight="1" x14ac:dyDescent="0.25"/>
    <row r="137" s="153" customFormat="1" ht="13.5" customHeight="1" x14ac:dyDescent="0.25"/>
    <row r="138" s="153" customFormat="1" ht="13.5" customHeight="1" x14ac:dyDescent="0.25"/>
    <row r="139" s="153" customFormat="1" ht="13.5" customHeight="1" x14ac:dyDescent="0.25"/>
    <row r="140" s="153" customFormat="1" ht="13.5" customHeight="1" x14ac:dyDescent="0.25"/>
    <row r="141" s="153" customFormat="1" ht="13.5" customHeight="1" x14ac:dyDescent="0.25"/>
    <row r="142" s="153" customFormat="1" ht="13.5" customHeight="1" x14ac:dyDescent="0.25"/>
    <row r="143" s="153" customFormat="1" ht="13.5" customHeight="1" x14ac:dyDescent="0.25"/>
    <row r="144" s="153" customFormat="1" ht="13.5" customHeight="1" x14ac:dyDescent="0.25"/>
    <row r="145" s="153" customFormat="1" ht="13.5" customHeight="1" x14ac:dyDescent="0.25"/>
    <row r="146" s="153" customFormat="1" ht="13.5" customHeight="1" x14ac:dyDescent="0.25"/>
    <row r="147" s="153" customFormat="1" ht="13.5" customHeight="1" x14ac:dyDescent="0.25"/>
    <row r="148" s="153" customFormat="1" ht="13.5" customHeight="1" x14ac:dyDescent="0.25"/>
    <row r="149" s="153" customFormat="1" ht="13.5" customHeight="1" x14ac:dyDescent="0.25"/>
    <row r="150" s="153" customFormat="1" ht="13.5" customHeight="1" x14ac:dyDescent="0.25"/>
    <row r="151" s="153" customFormat="1" ht="13.5" customHeight="1" x14ac:dyDescent="0.25"/>
    <row r="152" s="153" customFormat="1" ht="13.5" customHeight="1" x14ac:dyDescent="0.25"/>
    <row r="153" s="153" customFormat="1" ht="13.5" customHeight="1" x14ac:dyDescent="0.25"/>
    <row r="154" s="153" customFormat="1" ht="13.5" customHeight="1" x14ac:dyDescent="0.25"/>
    <row r="155" s="153" customFormat="1" ht="13.5" customHeight="1" x14ac:dyDescent="0.25"/>
    <row r="156" s="153" customFormat="1" ht="13.5" customHeight="1" x14ac:dyDescent="0.25"/>
    <row r="157" s="153" customFormat="1" ht="13.5" customHeight="1" x14ac:dyDescent="0.25"/>
    <row r="158" s="153" customFormat="1" ht="13.5" customHeight="1" x14ac:dyDescent="0.25"/>
    <row r="159" s="153" customFormat="1" ht="13.5" customHeight="1" x14ac:dyDescent="0.25"/>
    <row r="160" s="153" customFormat="1" ht="13.5" customHeight="1" x14ac:dyDescent="0.25"/>
    <row r="161" s="153" customFormat="1" ht="13.5" customHeight="1" x14ac:dyDescent="0.25"/>
    <row r="162" s="153" customFormat="1" ht="13.5" customHeight="1" x14ac:dyDescent="0.25"/>
    <row r="163" s="153" customFormat="1" ht="13.5" customHeight="1" x14ac:dyDescent="0.25"/>
    <row r="164" s="153" customFormat="1" ht="13.5" customHeight="1" x14ac:dyDescent="0.25"/>
    <row r="165" s="153" customFormat="1" ht="13.5" customHeight="1" x14ac:dyDescent="0.25"/>
    <row r="166" s="153" customFormat="1" ht="13.5" customHeight="1" x14ac:dyDescent="0.25"/>
    <row r="167" s="153" customFormat="1" ht="13.5" customHeight="1" x14ac:dyDescent="0.25"/>
    <row r="168" s="153" customFormat="1" ht="13.5" customHeight="1" x14ac:dyDescent="0.25"/>
    <row r="169" s="153" customFormat="1" ht="13.5" customHeight="1" x14ac:dyDescent="0.25"/>
    <row r="170" s="153" customFormat="1" ht="13.5" customHeight="1" x14ac:dyDescent="0.25"/>
    <row r="171" s="153" customFormat="1" ht="13.5" customHeight="1" x14ac:dyDescent="0.25"/>
    <row r="172" s="153" customFormat="1" ht="13.5" customHeight="1" x14ac:dyDescent="0.25"/>
    <row r="173" s="153" customFormat="1" ht="13.5" customHeight="1" x14ac:dyDescent="0.25"/>
    <row r="174" s="153" customFormat="1" ht="13.5" customHeight="1" x14ac:dyDescent="0.25"/>
    <row r="175" s="153" customFormat="1" ht="13.5" customHeight="1" x14ac:dyDescent="0.25"/>
    <row r="176" s="153" customFormat="1" ht="13.5" customHeight="1" x14ac:dyDescent="0.25"/>
    <row r="177" s="153" customFormat="1" ht="13.5" customHeight="1" x14ac:dyDescent="0.25"/>
    <row r="178" s="153" customFormat="1" ht="13.5" customHeight="1" x14ac:dyDescent="0.25"/>
    <row r="179" s="153" customFormat="1" ht="13.5" customHeight="1" x14ac:dyDescent="0.25"/>
    <row r="180" s="153" customFormat="1" ht="13.5" customHeight="1" x14ac:dyDescent="0.25"/>
    <row r="181" s="153" customFormat="1" ht="13.5" customHeight="1" x14ac:dyDescent="0.25"/>
    <row r="182" s="153" customFormat="1" ht="13.5" customHeight="1" x14ac:dyDescent="0.25"/>
    <row r="183" s="153" customFormat="1" ht="13.5" customHeight="1" x14ac:dyDescent="0.25"/>
    <row r="184" s="153" customFormat="1" ht="13.5" customHeight="1" x14ac:dyDescent="0.25"/>
    <row r="185" s="153" customFormat="1" ht="13.5" customHeight="1" x14ac:dyDescent="0.25"/>
    <row r="186" s="153" customFormat="1" ht="13.5" customHeight="1" x14ac:dyDescent="0.25"/>
    <row r="187" s="153" customFormat="1" ht="13.5" customHeight="1" x14ac:dyDescent="0.25"/>
    <row r="188" s="153" customFormat="1" ht="13.5" customHeight="1" x14ac:dyDescent="0.25"/>
    <row r="189" s="153" customFormat="1" ht="13.5" customHeight="1" x14ac:dyDescent="0.25"/>
    <row r="190" s="153" customFormat="1" ht="13.5" customHeight="1" x14ac:dyDescent="0.25"/>
    <row r="191" s="153" customFormat="1" ht="13.5" customHeight="1" x14ac:dyDescent="0.25"/>
    <row r="192" s="153" customFormat="1" ht="13.5" customHeight="1" x14ac:dyDescent="0.25"/>
    <row r="193" s="153" customFormat="1" ht="13.5" customHeight="1" x14ac:dyDescent="0.25"/>
    <row r="194" s="153" customFormat="1" ht="13.5" customHeight="1" x14ac:dyDescent="0.25"/>
    <row r="195" s="153" customFormat="1" ht="13.5" customHeight="1" x14ac:dyDescent="0.25"/>
    <row r="196" s="153" customFormat="1" ht="13.5" customHeight="1" x14ac:dyDescent="0.25"/>
    <row r="197" s="153" customFormat="1" ht="13.5" customHeight="1" x14ac:dyDescent="0.25"/>
    <row r="198" s="153" customFormat="1" ht="13.5" customHeight="1" x14ac:dyDescent="0.25"/>
    <row r="199" s="153" customFormat="1" ht="13.5" customHeight="1" x14ac:dyDescent="0.25"/>
    <row r="200" s="153" customFormat="1" ht="13.5" customHeight="1" x14ac:dyDescent="0.25"/>
    <row r="201" s="153" customFormat="1" ht="13.5" customHeight="1" x14ac:dyDescent="0.25"/>
    <row r="202" s="153" customFormat="1" ht="13.5" customHeight="1" x14ac:dyDescent="0.25"/>
    <row r="203" s="153" customFormat="1" ht="13.5" customHeight="1" x14ac:dyDescent="0.25"/>
    <row r="204" s="153" customFormat="1" ht="13.5" customHeight="1" x14ac:dyDescent="0.25"/>
    <row r="205" s="153" customFormat="1" ht="13.5" customHeight="1" x14ac:dyDescent="0.25"/>
    <row r="206" s="153" customFormat="1" ht="13.5" customHeight="1" x14ac:dyDescent="0.25"/>
    <row r="207" s="153"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600-000000000000}">
          <x14:formula1>
            <xm:f>info_parties!$A$1:$A$88</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0" tint="-4.9989318521683403E-2"/>
  </sheetPr>
  <dimension ref="A1:BY102"/>
  <sheetViews>
    <sheetView zoomScaleNormal="100" workbookViewId="0">
      <pane xSplit="2" ySplit="10" topLeftCell="BJ11"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x14ac:dyDescent="0.25"/>
  <cols>
    <col min="1" max="1" width="9.08984375" style="153"/>
    <col min="2" max="2" width="27.6328125" style="153" customWidth="1"/>
    <col min="3" max="4" width="10.36328125" style="153" customWidth="1"/>
    <col min="5" max="5" width="9.08984375" style="153"/>
    <col min="6" max="6" width="9.08984375" style="169" customWidth="1"/>
    <col min="7" max="8" width="9.08984375" style="153" customWidth="1"/>
    <col min="9" max="9" width="9.08984375" style="153"/>
    <col min="10" max="11" width="12" style="153" customWidth="1"/>
    <col min="12" max="16384" width="9.08984375" style="153"/>
  </cols>
  <sheetData>
    <row r="1" spans="1:77" ht="13.5" customHeight="1" x14ac:dyDescent="0.25">
      <c r="A1" s="153" t="s">
        <v>5</v>
      </c>
      <c r="C1" s="154"/>
      <c r="D1" s="155"/>
      <c r="E1" s="155"/>
      <c r="F1" s="156"/>
      <c r="G1" s="155"/>
      <c r="H1" s="157"/>
      <c r="I1" s="154"/>
      <c r="J1" s="155"/>
      <c r="K1" s="155"/>
      <c r="L1" s="156"/>
      <c r="M1" s="155"/>
      <c r="N1" s="157"/>
      <c r="O1" s="156"/>
      <c r="P1" s="155"/>
      <c r="Q1" s="157"/>
      <c r="R1" s="158"/>
      <c r="S1" s="155"/>
      <c r="T1" s="157"/>
      <c r="U1" s="156"/>
      <c r="V1" s="155"/>
      <c r="W1" s="157"/>
      <c r="X1" s="156"/>
      <c r="Y1" s="155"/>
      <c r="Z1" s="157"/>
      <c r="AA1" s="156"/>
      <c r="AB1" s="155"/>
      <c r="AC1" s="157"/>
      <c r="AD1" s="156"/>
      <c r="AE1" s="155"/>
      <c r="AF1" s="157"/>
      <c r="AG1" s="156"/>
      <c r="AH1" s="155"/>
      <c r="AI1" s="157"/>
      <c r="AJ1" s="156"/>
      <c r="AK1" s="155"/>
      <c r="AL1" s="157"/>
      <c r="AM1" s="156"/>
      <c r="AN1" s="155"/>
      <c r="AO1" s="157"/>
      <c r="AP1" s="156"/>
      <c r="AQ1" s="155"/>
      <c r="AR1" s="157"/>
      <c r="AS1" s="156"/>
      <c r="AT1" s="155"/>
      <c r="AU1" s="157"/>
      <c r="AV1" s="156"/>
      <c r="AW1" s="155"/>
      <c r="AX1" s="157"/>
      <c r="AY1" s="156"/>
      <c r="AZ1" s="155"/>
      <c r="BA1" s="157"/>
      <c r="BB1" s="156"/>
      <c r="BC1" s="155"/>
      <c r="BD1" s="157"/>
      <c r="BE1" s="156"/>
      <c r="BF1" s="155"/>
      <c r="BG1" s="157"/>
      <c r="BH1" s="156"/>
      <c r="BI1" s="155"/>
      <c r="BJ1" s="157"/>
      <c r="BK1" s="156"/>
      <c r="BL1" s="155"/>
      <c r="BM1" s="157"/>
      <c r="BN1" s="156"/>
      <c r="BO1" s="155"/>
      <c r="BP1" s="157"/>
      <c r="BQ1" s="156"/>
      <c r="BR1" s="155"/>
      <c r="BS1" s="157"/>
      <c r="BT1" s="156"/>
      <c r="BU1" s="155"/>
      <c r="BV1" s="157"/>
      <c r="BW1" s="156"/>
      <c r="BX1" s="155"/>
      <c r="BY1" s="157"/>
    </row>
    <row r="2" spans="1:77" ht="3.75" customHeight="1" x14ac:dyDescent="0.25">
      <c r="C2" s="156"/>
      <c r="D2" s="155"/>
      <c r="E2" s="155"/>
      <c r="F2" s="156"/>
      <c r="G2" s="155"/>
      <c r="H2" s="157"/>
      <c r="I2" s="154"/>
      <c r="J2" s="155"/>
      <c r="K2" s="155"/>
      <c r="L2" s="156"/>
      <c r="M2" s="155"/>
      <c r="N2" s="157"/>
      <c r="O2" s="156"/>
      <c r="P2" s="155"/>
      <c r="Q2" s="157"/>
      <c r="R2" s="156"/>
      <c r="S2" s="155"/>
      <c r="T2" s="157"/>
      <c r="U2" s="156"/>
      <c r="V2" s="155"/>
      <c r="W2" s="157"/>
      <c r="X2" s="156"/>
      <c r="Y2" s="155"/>
      <c r="Z2" s="157"/>
      <c r="AA2" s="156"/>
      <c r="AB2" s="155"/>
      <c r="AC2" s="157"/>
      <c r="AD2" s="156"/>
      <c r="AE2" s="155"/>
      <c r="AF2" s="157"/>
      <c r="AG2" s="156"/>
      <c r="AH2" s="155"/>
      <c r="AI2" s="157"/>
      <c r="AJ2" s="156"/>
      <c r="AK2" s="155"/>
      <c r="AL2" s="157"/>
      <c r="AM2" s="156"/>
      <c r="AN2" s="155"/>
      <c r="AO2" s="157"/>
      <c r="AP2" s="156"/>
      <c r="AQ2" s="155"/>
      <c r="AR2" s="157"/>
      <c r="AS2" s="156"/>
      <c r="AT2" s="155"/>
      <c r="AU2" s="157"/>
      <c r="AV2" s="156"/>
      <c r="AW2" s="155"/>
      <c r="AX2" s="157"/>
      <c r="AY2" s="156"/>
      <c r="AZ2" s="155"/>
      <c r="BA2" s="157"/>
      <c r="BB2" s="156"/>
      <c r="BC2" s="155"/>
      <c r="BD2" s="157"/>
      <c r="BE2" s="156"/>
      <c r="BF2" s="155"/>
      <c r="BG2" s="157"/>
      <c r="BH2" s="156"/>
      <c r="BI2" s="155"/>
      <c r="BJ2" s="157"/>
      <c r="BK2" s="156"/>
      <c r="BL2" s="155"/>
      <c r="BM2" s="157"/>
      <c r="BN2" s="156"/>
      <c r="BO2" s="155"/>
      <c r="BP2" s="157"/>
      <c r="BQ2" s="156"/>
      <c r="BR2" s="155"/>
      <c r="BS2" s="157"/>
      <c r="BT2" s="156"/>
      <c r="BU2" s="155"/>
      <c r="BV2" s="157"/>
      <c r="BW2" s="156"/>
      <c r="BX2" s="155"/>
      <c r="BY2" s="157"/>
    </row>
    <row r="3" spans="1:77" ht="3.75" customHeight="1" x14ac:dyDescent="0.25">
      <c r="C3" s="156"/>
      <c r="D3" s="155"/>
      <c r="E3" s="155"/>
      <c r="F3" s="156"/>
      <c r="G3" s="155"/>
      <c r="H3" s="157"/>
      <c r="I3" s="154"/>
      <c r="J3" s="155"/>
      <c r="K3" s="155"/>
      <c r="L3" s="156"/>
      <c r="M3" s="155"/>
      <c r="N3" s="157"/>
      <c r="O3" s="156"/>
      <c r="P3" s="155"/>
      <c r="Q3" s="157"/>
      <c r="R3" s="156"/>
      <c r="S3" s="155"/>
      <c r="T3" s="157"/>
      <c r="U3" s="156"/>
      <c r="V3" s="155"/>
      <c r="W3" s="157"/>
      <c r="X3" s="156"/>
      <c r="Y3" s="155"/>
      <c r="Z3" s="157"/>
      <c r="AA3" s="156"/>
      <c r="AB3" s="155"/>
      <c r="AC3" s="157"/>
      <c r="AD3" s="156"/>
      <c r="AE3" s="155"/>
      <c r="AF3" s="157"/>
      <c r="AG3" s="156"/>
      <c r="AH3" s="155"/>
      <c r="AI3" s="157"/>
      <c r="AJ3" s="156"/>
      <c r="AK3" s="155"/>
      <c r="AL3" s="157"/>
      <c r="AM3" s="156"/>
      <c r="AN3" s="155"/>
      <c r="AO3" s="157"/>
      <c r="AP3" s="156"/>
      <c r="AQ3" s="155"/>
      <c r="AR3" s="157"/>
      <c r="AS3" s="156"/>
      <c r="AT3" s="155"/>
      <c r="AU3" s="157"/>
      <c r="AV3" s="156"/>
      <c r="AW3" s="155"/>
      <c r="AX3" s="157"/>
      <c r="AY3" s="156"/>
      <c r="AZ3" s="155"/>
      <c r="BA3" s="157"/>
      <c r="BB3" s="156"/>
      <c r="BC3" s="155"/>
      <c r="BD3" s="157"/>
      <c r="BE3" s="156"/>
      <c r="BF3" s="155"/>
      <c r="BG3" s="157"/>
      <c r="BH3" s="156"/>
      <c r="BI3" s="155"/>
      <c r="BJ3" s="157"/>
      <c r="BK3" s="156"/>
      <c r="BL3" s="155"/>
      <c r="BM3" s="157"/>
      <c r="BN3" s="156"/>
      <c r="BO3" s="155"/>
      <c r="BP3" s="157"/>
      <c r="BQ3" s="156"/>
      <c r="BR3" s="155"/>
      <c r="BS3" s="157"/>
      <c r="BT3" s="156"/>
      <c r="BU3" s="155"/>
      <c r="BV3" s="157"/>
      <c r="BW3" s="156"/>
      <c r="BX3" s="155"/>
      <c r="BY3" s="157"/>
    </row>
    <row r="4" spans="1:77" ht="3.75" customHeight="1" x14ac:dyDescent="0.25">
      <c r="C4" s="156"/>
      <c r="D4" s="155"/>
      <c r="E4" s="155"/>
      <c r="F4" s="156"/>
      <c r="G4" s="155"/>
      <c r="H4" s="157"/>
      <c r="I4" s="154"/>
      <c r="J4" s="155"/>
      <c r="K4" s="155"/>
      <c r="L4" s="156"/>
      <c r="M4" s="155"/>
      <c r="N4" s="157"/>
      <c r="O4" s="156"/>
      <c r="P4" s="155"/>
      <c r="Q4" s="157"/>
      <c r="R4" s="156"/>
      <c r="S4" s="155"/>
      <c r="T4" s="157"/>
      <c r="U4" s="156"/>
      <c r="V4" s="155"/>
      <c r="W4" s="157"/>
      <c r="X4" s="156"/>
      <c r="Y4" s="155"/>
      <c r="Z4" s="157"/>
      <c r="AA4" s="156"/>
      <c r="AB4" s="155"/>
      <c r="AC4" s="157"/>
      <c r="AD4" s="156"/>
      <c r="AE4" s="155"/>
      <c r="AF4" s="157"/>
      <c r="AG4" s="156"/>
      <c r="AH4" s="155"/>
      <c r="AI4" s="157"/>
      <c r="AJ4" s="156"/>
      <c r="AK4" s="155"/>
      <c r="AL4" s="157"/>
      <c r="AM4" s="156"/>
      <c r="AN4" s="155"/>
      <c r="AO4" s="157"/>
      <c r="AP4" s="156"/>
      <c r="AQ4" s="155"/>
      <c r="AR4" s="157"/>
      <c r="AS4" s="156"/>
      <c r="AT4" s="155"/>
      <c r="AU4" s="157"/>
      <c r="AV4" s="156"/>
      <c r="AW4" s="155"/>
      <c r="AX4" s="157"/>
      <c r="AY4" s="156"/>
      <c r="AZ4" s="155"/>
      <c r="BA4" s="157"/>
      <c r="BB4" s="156"/>
      <c r="BC4" s="155"/>
      <c r="BD4" s="157"/>
      <c r="BE4" s="156"/>
      <c r="BF4" s="155"/>
      <c r="BG4" s="157"/>
      <c r="BH4" s="156"/>
      <c r="BI4" s="155"/>
      <c r="BJ4" s="157"/>
      <c r="BK4" s="156"/>
      <c r="BL4" s="155"/>
      <c r="BM4" s="157"/>
      <c r="BN4" s="156"/>
      <c r="BO4" s="155"/>
      <c r="BP4" s="157"/>
      <c r="BQ4" s="156"/>
      <c r="BR4" s="155"/>
      <c r="BS4" s="157"/>
      <c r="BT4" s="156"/>
      <c r="BU4" s="155"/>
      <c r="BV4" s="157"/>
      <c r="BW4" s="156"/>
      <c r="BX4" s="155"/>
      <c r="BY4" s="157"/>
    </row>
    <row r="5" spans="1:77" ht="3.75" customHeight="1" x14ac:dyDescent="0.25">
      <c r="C5" s="156"/>
      <c r="D5" s="155"/>
      <c r="E5" s="155"/>
      <c r="F5" s="156"/>
      <c r="G5" s="155"/>
      <c r="H5" s="157"/>
      <c r="I5" s="154"/>
      <c r="J5" s="155"/>
      <c r="K5" s="155"/>
      <c r="L5" s="156"/>
      <c r="M5" s="155"/>
      <c r="N5" s="157"/>
      <c r="O5" s="156"/>
      <c r="P5" s="155"/>
      <c r="Q5" s="157"/>
      <c r="R5" s="156"/>
      <c r="S5" s="155"/>
      <c r="T5" s="157"/>
      <c r="U5" s="156"/>
      <c r="V5" s="155"/>
      <c r="W5" s="157"/>
      <c r="X5" s="156"/>
      <c r="Y5" s="155"/>
      <c r="Z5" s="157"/>
      <c r="AA5" s="156"/>
      <c r="AB5" s="155"/>
      <c r="AC5" s="157"/>
      <c r="AD5" s="156"/>
      <c r="AE5" s="155"/>
      <c r="AF5" s="157"/>
      <c r="AG5" s="156"/>
      <c r="AH5" s="155"/>
      <c r="AI5" s="157"/>
      <c r="AJ5" s="156"/>
      <c r="AK5" s="155"/>
      <c r="AL5" s="157"/>
      <c r="AM5" s="156"/>
      <c r="AN5" s="155"/>
      <c r="AO5" s="157"/>
      <c r="AP5" s="156"/>
      <c r="AQ5" s="155"/>
      <c r="AR5" s="157"/>
      <c r="AS5" s="156"/>
      <c r="AT5" s="155"/>
      <c r="AU5" s="157"/>
      <c r="AV5" s="156"/>
      <c r="AW5" s="155"/>
      <c r="AX5" s="157"/>
      <c r="AY5" s="156"/>
      <c r="AZ5" s="155"/>
      <c r="BA5" s="157"/>
      <c r="BB5" s="156"/>
      <c r="BC5" s="155"/>
      <c r="BD5" s="157"/>
      <c r="BE5" s="156"/>
      <c r="BF5" s="155"/>
      <c r="BG5" s="157"/>
      <c r="BH5" s="156"/>
      <c r="BI5" s="155"/>
      <c r="BJ5" s="157"/>
      <c r="BK5" s="156"/>
      <c r="BL5" s="155"/>
      <c r="BM5" s="157"/>
      <c r="BN5" s="156"/>
      <c r="BO5" s="155"/>
      <c r="BP5" s="157"/>
      <c r="BQ5" s="156"/>
      <c r="BR5" s="155"/>
      <c r="BS5" s="157"/>
      <c r="BT5" s="156"/>
      <c r="BU5" s="155"/>
      <c r="BV5" s="157"/>
      <c r="BW5" s="156"/>
      <c r="BX5" s="155"/>
      <c r="BY5" s="157"/>
    </row>
    <row r="6" spans="1:77" ht="3.75" customHeight="1" x14ac:dyDescent="0.25">
      <c r="C6" s="156"/>
      <c r="D6" s="155"/>
      <c r="E6" s="155"/>
      <c r="F6" s="156"/>
      <c r="G6" s="155"/>
      <c r="H6" s="157"/>
      <c r="I6" s="154"/>
      <c r="J6" s="155"/>
      <c r="K6" s="155"/>
      <c r="L6" s="156"/>
      <c r="M6" s="155"/>
      <c r="N6" s="157"/>
      <c r="O6" s="156"/>
      <c r="P6" s="155"/>
      <c r="Q6" s="157"/>
      <c r="R6" s="156"/>
      <c r="S6" s="155"/>
      <c r="T6" s="157"/>
      <c r="U6" s="156"/>
      <c r="V6" s="155"/>
      <c r="W6" s="157"/>
      <c r="X6" s="156"/>
      <c r="Y6" s="155"/>
      <c r="Z6" s="157"/>
      <c r="AA6" s="156"/>
      <c r="AB6" s="155"/>
      <c r="AC6" s="157"/>
      <c r="AD6" s="156"/>
      <c r="AE6" s="155"/>
      <c r="AF6" s="157"/>
      <c r="AG6" s="156"/>
      <c r="AH6" s="155"/>
      <c r="AI6" s="157"/>
      <c r="AJ6" s="156"/>
      <c r="AK6" s="155"/>
      <c r="AL6" s="157"/>
      <c r="AM6" s="156"/>
      <c r="AN6" s="155"/>
      <c r="AO6" s="157"/>
      <c r="AP6" s="156"/>
      <c r="AQ6" s="155"/>
      <c r="AR6" s="157"/>
      <c r="AS6" s="156"/>
      <c r="AT6" s="155"/>
      <c r="AU6" s="157"/>
      <c r="AV6" s="156"/>
      <c r="AW6" s="155"/>
      <c r="AX6" s="157"/>
      <c r="AY6" s="156"/>
      <c r="AZ6" s="155"/>
      <c r="BA6" s="157"/>
      <c r="BB6" s="156"/>
      <c r="BC6" s="155"/>
      <c r="BD6" s="157"/>
      <c r="BE6" s="156"/>
      <c r="BF6" s="155"/>
      <c r="BG6" s="157"/>
      <c r="BH6" s="156"/>
      <c r="BI6" s="155"/>
      <c r="BJ6" s="157"/>
      <c r="BK6" s="156"/>
      <c r="BL6" s="155"/>
      <c r="BM6" s="157"/>
      <c r="BN6" s="156"/>
      <c r="BO6" s="155"/>
      <c r="BP6" s="157"/>
      <c r="BQ6" s="156"/>
      <c r="BR6" s="155"/>
      <c r="BS6" s="157"/>
      <c r="BT6" s="156"/>
      <c r="BU6" s="155"/>
      <c r="BV6" s="157"/>
      <c r="BW6" s="156"/>
      <c r="BX6" s="155"/>
      <c r="BY6" s="157"/>
    </row>
    <row r="7" spans="1:77" ht="3.75" customHeight="1" x14ac:dyDescent="0.25">
      <c r="C7" s="156"/>
      <c r="D7" s="155"/>
      <c r="E7" s="155"/>
      <c r="F7" s="156"/>
      <c r="G7" s="155"/>
      <c r="H7" s="157"/>
      <c r="I7" s="154"/>
      <c r="J7" s="155"/>
      <c r="K7" s="155"/>
      <c r="L7" s="156"/>
      <c r="M7" s="155"/>
      <c r="N7" s="157"/>
      <c r="O7" s="156"/>
      <c r="P7" s="155"/>
      <c r="Q7" s="157"/>
      <c r="R7" s="156"/>
      <c r="S7" s="155"/>
      <c r="T7" s="157"/>
      <c r="U7" s="156"/>
      <c r="V7" s="155"/>
      <c r="W7" s="157"/>
      <c r="X7" s="156"/>
      <c r="Y7" s="155"/>
      <c r="Z7" s="157"/>
      <c r="AA7" s="156"/>
      <c r="AB7" s="155"/>
      <c r="AC7" s="157"/>
      <c r="AD7" s="156"/>
      <c r="AE7" s="155"/>
      <c r="AF7" s="157"/>
      <c r="AG7" s="156"/>
      <c r="AH7" s="155"/>
      <c r="AI7" s="157"/>
      <c r="AJ7" s="156"/>
      <c r="AK7" s="155"/>
      <c r="AL7" s="157"/>
      <c r="AM7" s="156"/>
      <c r="AN7" s="155"/>
      <c r="AO7" s="157"/>
      <c r="AP7" s="156"/>
      <c r="AQ7" s="155"/>
      <c r="AR7" s="157"/>
      <c r="AS7" s="156"/>
      <c r="AT7" s="155"/>
      <c r="AU7" s="157"/>
      <c r="AV7" s="156"/>
      <c r="AW7" s="155"/>
      <c r="AX7" s="157"/>
      <c r="AY7" s="156"/>
      <c r="AZ7" s="155"/>
      <c r="BA7" s="157"/>
      <c r="BB7" s="156"/>
      <c r="BC7" s="155"/>
      <c r="BD7" s="157"/>
      <c r="BE7" s="156"/>
      <c r="BF7" s="155"/>
      <c r="BG7" s="157"/>
      <c r="BH7" s="156"/>
      <c r="BI7" s="155"/>
      <c r="BJ7" s="157"/>
      <c r="BK7" s="156"/>
      <c r="BL7" s="155"/>
      <c r="BM7" s="157"/>
      <c r="BN7" s="156"/>
      <c r="BO7" s="155"/>
      <c r="BP7" s="157"/>
      <c r="BQ7" s="156"/>
      <c r="BR7" s="155"/>
      <c r="BS7" s="157"/>
      <c r="BT7" s="156"/>
      <c r="BU7" s="155"/>
      <c r="BV7" s="157"/>
      <c r="BW7" s="156"/>
      <c r="BX7" s="155"/>
      <c r="BY7" s="157"/>
    </row>
    <row r="8" spans="1:77" ht="3.75" customHeight="1" x14ac:dyDescent="0.25">
      <c r="C8" s="156"/>
      <c r="D8" s="155"/>
      <c r="E8" s="155"/>
      <c r="F8" s="156"/>
      <c r="G8" s="155"/>
      <c r="H8" s="157"/>
      <c r="I8" s="154"/>
      <c r="J8" s="155"/>
      <c r="K8" s="155"/>
      <c r="L8" s="156"/>
      <c r="M8" s="155"/>
      <c r="N8" s="157"/>
      <c r="O8" s="156"/>
      <c r="P8" s="155"/>
      <c r="Q8" s="157"/>
      <c r="R8" s="156"/>
      <c r="S8" s="155"/>
      <c r="T8" s="157"/>
      <c r="U8" s="156"/>
      <c r="V8" s="155"/>
      <c r="W8" s="157"/>
      <c r="X8" s="156"/>
      <c r="Y8" s="155"/>
      <c r="Z8" s="157"/>
      <c r="AA8" s="156"/>
      <c r="AB8" s="155"/>
      <c r="AC8" s="157"/>
      <c r="AD8" s="156"/>
      <c r="AE8" s="155"/>
      <c r="AF8" s="157"/>
      <c r="AG8" s="156"/>
      <c r="AH8" s="155"/>
      <c r="AI8" s="157"/>
      <c r="AJ8" s="156"/>
      <c r="AK8" s="155"/>
      <c r="AL8" s="157"/>
      <c r="AM8" s="156"/>
      <c r="AN8" s="155"/>
      <c r="AO8" s="157"/>
      <c r="AP8" s="156"/>
      <c r="AQ8" s="155"/>
      <c r="AR8" s="157"/>
      <c r="AS8" s="156"/>
      <c r="AT8" s="155"/>
      <c r="AU8" s="157"/>
      <c r="AV8" s="156"/>
      <c r="AW8" s="155"/>
      <c r="AX8" s="157"/>
      <c r="AY8" s="156"/>
      <c r="AZ8" s="155"/>
      <c r="BA8" s="157"/>
      <c r="BB8" s="156"/>
      <c r="BC8" s="155"/>
      <c r="BD8" s="157"/>
      <c r="BE8" s="156"/>
      <c r="BF8" s="155"/>
      <c r="BG8" s="157"/>
      <c r="BH8" s="156"/>
      <c r="BI8" s="155"/>
      <c r="BJ8" s="157"/>
      <c r="BK8" s="156"/>
      <c r="BL8" s="155"/>
      <c r="BM8" s="157"/>
      <c r="BN8" s="156"/>
      <c r="BO8" s="155"/>
      <c r="BP8" s="157"/>
      <c r="BQ8" s="156"/>
      <c r="BR8" s="155"/>
      <c r="BS8" s="157"/>
      <c r="BT8" s="156"/>
      <c r="BU8" s="155"/>
      <c r="BV8" s="157"/>
      <c r="BW8" s="156"/>
      <c r="BX8" s="155"/>
      <c r="BY8" s="157"/>
    </row>
    <row r="9" spans="1:77" ht="13.5" customHeight="1" x14ac:dyDescent="0.25">
      <c r="A9" s="153" t="s">
        <v>6</v>
      </c>
      <c r="C9" s="154"/>
      <c r="D9" s="155"/>
      <c r="E9" s="155"/>
      <c r="F9" s="156"/>
      <c r="G9" s="155"/>
      <c r="H9" s="157"/>
      <c r="I9" s="154"/>
      <c r="J9" s="155"/>
      <c r="K9" s="155"/>
      <c r="L9" s="156"/>
      <c r="M9" s="155"/>
      <c r="N9" s="157"/>
      <c r="O9" s="156"/>
      <c r="P9" s="155"/>
      <c r="Q9" s="157"/>
      <c r="R9" s="156"/>
      <c r="S9" s="155"/>
      <c r="T9" s="157"/>
      <c r="U9" s="156"/>
      <c r="V9" s="155"/>
      <c r="W9" s="157"/>
      <c r="X9" s="156"/>
      <c r="Y9" s="155"/>
      <c r="Z9" s="157"/>
      <c r="AA9" s="156"/>
      <c r="AB9" s="155"/>
      <c r="AC9" s="157"/>
      <c r="AD9" s="156"/>
      <c r="AE9" s="155"/>
      <c r="AF9" s="157"/>
      <c r="AG9" s="156"/>
      <c r="AH9" s="155"/>
      <c r="AI9" s="157"/>
      <c r="AJ9" s="156"/>
      <c r="AK9" s="155"/>
      <c r="AL9" s="157"/>
      <c r="AM9" s="156"/>
      <c r="AN9" s="155"/>
      <c r="AO9" s="157"/>
      <c r="AP9" s="156"/>
      <c r="AQ9" s="155"/>
      <c r="AR9" s="157"/>
      <c r="AS9" s="156"/>
      <c r="AT9" s="155"/>
      <c r="AU9" s="157"/>
      <c r="AV9" s="156"/>
      <c r="AW9" s="155"/>
      <c r="AX9" s="157"/>
      <c r="AY9" s="156"/>
      <c r="AZ9" s="155"/>
      <c r="BA9" s="157"/>
      <c r="BB9" s="156"/>
      <c r="BC9" s="155"/>
      <c r="BD9" s="157"/>
      <c r="BE9" s="156"/>
      <c r="BF9" s="155"/>
      <c r="BG9" s="157"/>
      <c r="BH9" s="156"/>
      <c r="BI9" s="155"/>
      <c r="BJ9" s="157"/>
      <c r="BK9" s="156"/>
      <c r="BL9" s="155"/>
      <c r="BM9" s="157"/>
      <c r="BN9" s="156"/>
      <c r="BO9" s="155"/>
      <c r="BP9" s="157"/>
      <c r="BQ9" s="156"/>
      <c r="BR9" s="155" t="s">
        <v>291</v>
      </c>
      <c r="BS9" s="157"/>
      <c r="BT9" s="156"/>
      <c r="BU9" s="155"/>
      <c r="BV9" s="157"/>
      <c r="BW9" s="156"/>
      <c r="BX9" s="155"/>
      <c r="BY9" s="157"/>
    </row>
    <row r="10" spans="1:77" ht="31.5" customHeight="1" x14ac:dyDescent="0.25">
      <c r="A10" s="159" t="s">
        <v>128</v>
      </c>
      <c r="B10" s="159" t="s">
        <v>33</v>
      </c>
      <c r="C10" s="160" t="s">
        <v>125</v>
      </c>
      <c r="D10" s="159" t="s">
        <v>34</v>
      </c>
      <c r="E10" s="159" t="s">
        <v>35</v>
      </c>
      <c r="F10" s="160" t="s">
        <v>125</v>
      </c>
      <c r="G10" s="159" t="s">
        <v>34</v>
      </c>
      <c r="H10" s="161" t="s">
        <v>35</v>
      </c>
      <c r="I10" s="159" t="s">
        <v>125</v>
      </c>
      <c r="J10" s="159" t="s">
        <v>34</v>
      </c>
      <c r="K10" s="159" t="s">
        <v>35</v>
      </c>
      <c r="L10" s="160" t="s">
        <v>125</v>
      </c>
      <c r="M10" s="159" t="s">
        <v>34</v>
      </c>
      <c r="N10" s="161" t="s">
        <v>35</v>
      </c>
      <c r="O10" s="160" t="s">
        <v>125</v>
      </c>
      <c r="P10" s="159" t="s">
        <v>34</v>
      </c>
      <c r="Q10" s="161" t="s">
        <v>35</v>
      </c>
      <c r="R10" s="160" t="s">
        <v>125</v>
      </c>
      <c r="S10" s="159" t="s">
        <v>34</v>
      </c>
      <c r="T10" s="161" t="s">
        <v>35</v>
      </c>
      <c r="U10" s="160" t="s">
        <v>125</v>
      </c>
      <c r="V10" s="159" t="s">
        <v>34</v>
      </c>
      <c r="W10" s="161" t="s">
        <v>35</v>
      </c>
      <c r="X10" s="160" t="s">
        <v>125</v>
      </c>
      <c r="Y10" s="159" t="s">
        <v>34</v>
      </c>
      <c r="Z10" s="161" t="s">
        <v>35</v>
      </c>
      <c r="AA10" s="160" t="s">
        <v>125</v>
      </c>
      <c r="AB10" s="159" t="s">
        <v>34</v>
      </c>
      <c r="AC10" s="161" t="s">
        <v>35</v>
      </c>
      <c r="AD10" s="160" t="s">
        <v>125</v>
      </c>
      <c r="AE10" s="159" t="s">
        <v>34</v>
      </c>
      <c r="AF10" s="161" t="s">
        <v>35</v>
      </c>
      <c r="AG10" s="160" t="s">
        <v>125</v>
      </c>
      <c r="AH10" s="159" t="s">
        <v>34</v>
      </c>
      <c r="AI10" s="161" t="s">
        <v>35</v>
      </c>
      <c r="AJ10" s="160" t="s">
        <v>125</v>
      </c>
      <c r="AK10" s="159" t="s">
        <v>34</v>
      </c>
      <c r="AL10" s="161" t="s">
        <v>35</v>
      </c>
      <c r="AM10" s="160" t="s">
        <v>125</v>
      </c>
      <c r="AN10" s="159" t="s">
        <v>34</v>
      </c>
      <c r="AO10" s="161" t="s">
        <v>35</v>
      </c>
      <c r="AP10" s="160" t="s">
        <v>125</v>
      </c>
      <c r="AQ10" s="159" t="s">
        <v>34</v>
      </c>
      <c r="AR10" s="161" t="s">
        <v>35</v>
      </c>
      <c r="AS10" s="160" t="s">
        <v>125</v>
      </c>
      <c r="AT10" s="159" t="s">
        <v>34</v>
      </c>
      <c r="AU10" s="161" t="s">
        <v>35</v>
      </c>
      <c r="AV10" s="160" t="s">
        <v>125</v>
      </c>
      <c r="AW10" s="159" t="s">
        <v>34</v>
      </c>
      <c r="AX10" s="161" t="s">
        <v>35</v>
      </c>
      <c r="AY10" s="160" t="s">
        <v>125</v>
      </c>
      <c r="AZ10" s="159" t="s">
        <v>34</v>
      </c>
      <c r="BA10" s="161" t="s">
        <v>35</v>
      </c>
      <c r="BB10" s="160" t="s">
        <v>125</v>
      </c>
      <c r="BC10" s="159" t="s">
        <v>34</v>
      </c>
      <c r="BD10" s="161" t="s">
        <v>35</v>
      </c>
      <c r="BE10" s="160" t="s">
        <v>125</v>
      </c>
      <c r="BF10" s="159" t="s">
        <v>34</v>
      </c>
      <c r="BG10" s="161" t="s">
        <v>35</v>
      </c>
      <c r="BH10" s="160" t="s">
        <v>125</v>
      </c>
      <c r="BI10" s="159" t="s">
        <v>34</v>
      </c>
      <c r="BJ10" s="161" t="s">
        <v>35</v>
      </c>
      <c r="BK10" s="160" t="s">
        <v>125</v>
      </c>
      <c r="BL10" s="159" t="s">
        <v>34</v>
      </c>
      <c r="BM10" s="161" t="s">
        <v>35</v>
      </c>
      <c r="BN10" s="160" t="s">
        <v>125</v>
      </c>
      <c r="BO10" s="159" t="s">
        <v>34</v>
      </c>
      <c r="BP10" s="161" t="s">
        <v>35</v>
      </c>
      <c r="BQ10" s="160" t="s">
        <v>125</v>
      </c>
      <c r="BR10" s="159" t="s">
        <v>34</v>
      </c>
      <c r="BS10" s="161" t="s">
        <v>35</v>
      </c>
      <c r="BT10" s="160" t="s">
        <v>125</v>
      </c>
      <c r="BU10" s="159" t="s">
        <v>34</v>
      </c>
      <c r="BV10" s="161" t="s">
        <v>35</v>
      </c>
      <c r="BW10" s="160" t="s">
        <v>125</v>
      </c>
      <c r="BX10" s="159" t="s">
        <v>34</v>
      </c>
      <c r="BY10" s="161" t="s">
        <v>35</v>
      </c>
    </row>
    <row r="11" spans="1:77" ht="13.5" customHeight="1" x14ac:dyDescent="0.25">
      <c r="F11" s="162"/>
      <c r="H11" s="163"/>
      <c r="L11" s="162"/>
      <c r="N11" s="163"/>
      <c r="O11" s="162"/>
      <c r="Q11" s="163"/>
      <c r="R11" s="162"/>
      <c r="T11" s="163"/>
      <c r="U11" s="162"/>
      <c r="W11" s="163"/>
      <c r="X11" s="162"/>
      <c r="Z11" s="163"/>
      <c r="AA11" s="162"/>
      <c r="AC11" s="163"/>
      <c r="AD11" s="162"/>
      <c r="AF11" s="163"/>
      <c r="AG11" s="162"/>
      <c r="AI11" s="163"/>
      <c r="AJ11" s="162"/>
      <c r="AL11" s="163"/>
      <c r="AM11" s="162"/>
      <c r="AO11" s="163"/>
      <c r="AP11" s="162"/>
      <c r="AR11" s="163"/>
      <c r="AS11" s="162"/>
      <c r="AU11" s="163"/>
      <c r="AV11" s="162"/>
      <c r="AX11" s="163"/>
      <c r="AY11" s="162"/>
      <c r="BA11" s="163"/>
      <c r="BB11" s="162"/>
      <c r="BD11" s="163"/>
      <c r="BE11" s="162"/>
      <c r="BG11" s="163"/>
      <c r="BH11" s="162"/>
      <c r="BJ11" s="163"/>
      <c r="BK11" s="162"/>
      <c r="BM11" s="163"/>
      <c r="BN11" s="162"/>
      <c r="BP11" s="163"/>
      <c r="BQ11" s="162"/>
      <c r="BS11" s="163"/>
      <c r="BT11" s="162"/>
      <c r="BV11" s="163"/>
      <c r="BW11" s="162"/>
      <c r="BY11" s="163"/>
    </row>
    <row r="12" spans="1:77" ht="13.5" customHeight="1" x14ac:dyDescent="0.25">
      <c r="F12" s="162"/>
      <c r="H12" s="163"/>
      <c r="L12" s="162"/>
      <c r="N12" s="163"/>
      <c r="O12" s="162"/>
      <c r="Q12" s="163"/>
      <c r="R12" s="162"/>
      <c r="T12" s="163"/>
      <c r="U12" s="162"/>
      <c r="W12" s="163"/>
      <c r="X12" s="162"/>
      <c r="Z12" s="163"/>
      <c r="AA12" s="162"/>
      <c r="AC12" s="163"/>
      <c r="AD12" s="162"/>
      <c r="AF12" s="163"/>
      <c r="AG12" s="162"/>
      <c r="AI12" s="163"/>
      <c r="AJ12" s="162"/>
      <c r="AL12" s="163"/>
      <c r="AM12" s="162"/>
      <c r="AO12" s="163"/>
      <c r="AP12" s="162"/>
      <c r="AR12" s="163"/>
      <c r="AS12" s="162"/>
      <c r="AU12" s="163"/>
      <c r="AV12" s="162"/>
      <c r="AX12" s="163"/>
      <c r="AY12" s="162"/>
      <c r="BA12" s="163"/>
      <c r="BB12" s="162"/>
      <c r="BD12" s="163"/>
      <c r="BE12" s="162"/>
      <c r="BG12" s="163"/>
      <c r="BH12" s="162"/>
      <c r="BJ12" s="163"/>
      <c r="BK12" s="162"/>
      <c r="BM12" s="163"/>
      <c r="BN12" s="162"/>
      <c r="BP12" s="163"/>
      <c r="BQ12" s="162"/>
      <c r="BS12" s="163"/>
      <c r="BT12" s="162"/>
      <c r="BV12" s="163"/>
      <c r="BW12" s="162"/>
      <c r="BY12" s="163"/>
    </row>
    <row r="13" spans="1:77" ht="13.5" customHeight="1" x14ac:dyDescent="0.25">
      <c r="A13" s="164"/>
      <c r="F13" s="162"/>
      <c r="H13" s="163"/>
      <c r="L13" s="162"/>
      <c r="N13" s="163"/>
      <c r="O13" s="162"/>
      <c r="Q13" s="163"/>
      <c r="R13" s="162"/>
      <c r="T13" s="163"/>
      <c r="U13" s="162"/>
      <c r="W13" s="163"/>
      <c r="X13" s="162"/>
      <c r="Z13" s="163"/>
      <c r="AA13" s="162"/>
      <c r="AC13" s="163"/>
      <c r="AD13" s="162"/>
      <c r="AF13" s="163"/>
      <c r="AG13" s="162"/>
      <c r="AI13" s="163"/>
      <c r="AJ13" s="162"/>
      <c r="AL13" s="163"/>
      <c r="AM13" s="162"/>
      <c r="AO13" s="163"/>
      <c r="AP13" s="162"/>
      <c r="AR13" s="163"/>
      <c r="AS13" s="162"/>
      <c r="AU13" s="163"/>
      <c r="AV13" s="162"/>
      <c r="AX13" s="163"/>
      <c r="AY13" s="162"/>
      <c r="BA13" s="163"/>
      <c r="BB13" s="162"/>
      <c r="BD13" s="163"/>
      <c r="BE13" s="162"/>
      <c r="BG13" s="163"/>
      <c r="BH13" s="162"/>
      <c r="BJ13" s="163"/>
      <c r="BK13" s="162"/>
      <c r="BM13" s="163"/>
      <c r="BN13" s="162"/>
      <c r="BP13" s="163"/>
      <c r="BQ13" s="162"/>
      <c r="BS13" s="163"/>
      <c r="BT13" s="162"/>
      <c r="BV13" s="163"/>
      <c r="BW13" s="162"/>
      <c r="BY13" s="163"/>
    </row>
    <row r="14" spans="1:77" ht="13.5" customHeight="1" x14ac:dyDescent="0.25">
      <c r="F14" s="162"/>
      <c r="H14" s="163"/>
      <c r="L14" s="162"/>
      <c r="N14" s="163"/>
      <c r="O14" s="162"/>
      <c r="Q14" s="163"/>
      <c r="R14" s="162"/>
      <c r="T14" s="163"/>
      <c r="U14" s="162"/>
      <c r="W14" s="163"/>
      <c r="X14" s="162"/>
      <c r="Z14" s="163"/>
      <c r="AA14" s="162"/>
      <c r="AC14" s="163"/>
      <c r="AD14" s="162"/>
      <c r="AF14" s="163"/>
      <c r="AG14" s="162"/>
      <c r="AI14" s="163"/>
      <c r="AJ14" s="162"/>
      <c r="AL14" s="163"/>
      <c r="AM14" s="162"/>
      <c r="AO14" s="163"/>
      <c r="AP14" s="162"/>
      <c r="AR14" s="163"/>
      <c r="AS14" s="162"/>
      <c r="AU14" s="163"/>
      <c r="AV14" s="162"/>
      <c r="AX14" s="163"/>
      <c r="AY14" s="162"/>
      <c r="BA14" s="163"/>
      <c r="BB14" s="162"/>
      <c r="BD14" s="163"/>
      <c r="BE14" s="162"/>
      <c r="BG14" s="163"/>
      <c r="BH14" s="162"/>
      <c r="BJ14" s="163"/>
      <c r="BK14" s="162"/>
      <c r="BM14" s="163"/>
      <c r="BN14" s="162"/>
      <c r="BP14" s="163"/>
      <c r="BQ14" s="162"/>
      <c r="BS14" s="163"/>
      <c r="BT14" s="162"/>
      <c r="BV14" s="163"/>
      <c r="BW14" s="162"/>
      <c r="BY14" s="163"/>
    </row>
    <row r="15" spans="1:77" ht="13.5" customHeight="1" x14ac:dyDescent="0.25">
      <c r="F15" s="162"/>
      <c r="H15" s="163"/>
      <c r="L15" s="162"/>
      <c r="N15" s="163"/>
      <c r="O15" s="162"/>
      <c r="Q15" s="163"/>
      <c r="R15" s="162"/>
      <c r="T15" s="163"/>
      <c r="U15" s="162"/>
      <c r="W15" s="163"/>
      <c r="X15" s="162"/>
      <c r="Z15" s="163"/>
      <c r="AA15" s="162"/>
      <c r="AC15" s="163"/>
      <c r="AD15" s="162"/>
      <c r="AF15" s="163"/>
      <c r="AG15" s="162"/>
      <c r="AI15" s="163"/>
      <c r="AJ15" s="162"/>
      <c r="AL15" s="163"/>
      <c r="AM15" s="162"/>
      <c r="AO15" s="163"/>
      <c r="AP15" s="162"/>
      <c r="AR15" s="163"/>
      <c r="AS15" s="162"/>
      <c r="AU15" s="163"/>
      <c r="AV15" s="162"/>
      <c r="AX15" s="163"/>
      <c r="AY15" s="162"/>
      <c r="BA15" s="163"/>
      <c r="BB15" s="162"/>
      <c r="BD15" s="163"/>
      <c r="BE15" s="162"/>
      <c r="BG15" s="163"/>
      <c r="BH15" s="162"/>
      <c r="BJ15" s="163"/>
      <c r="BK15" s="162"/>
      <c r="BM15" s="163"/>
      <c r="BN15" s="162"/>
      <c r="BP15" s="163"/>
      <c r="BQ15" s="162"/>
      <c r="BS15" s="163"/>
      <c r="BT15" s="162"/>
      <c r="BV15" s="163"/>
      <c r="BW15" s="162"/>
      <c r="BY15" s="163"/>
    </row>
    <row r="16" spans="1:77" ht="13.5" customHeight="1" x14ac:dyDescent="0.25">
      <c r="F16" s="162"/>
      <c r="H16" s="163"/>
      <c r="L16" s="162"/>
      <c r="N16" s="163"/>
      <c r="O16" s="162"/>
      <c r="Q16" s="163"/>
      <c r="R16" s="162"/>
      <c r="T16" s="163"/>
      <c r="U16" s="162"/>
      <c r="W16" s="163"/>
      <c r="X16" s="162"/>
      <c r="Z16" s="163"/>
      <c r="AA16" s="162"/>
      <c r="AC16" s="163"/>
      <c r="AD16" s="162"/>
      <c r="AF16" s="163"/>
      <c r="AG16" s="162"/>
      <c r="AI16" s="163"/>
      <c r="AJ16" s="162"/>
      <c r="AL16" s="163"/>
      <c r="AM16" s="162"/>
      <c r="AO16" s="163"/>
      <c r="AP16" s="162"/>
      <c r="AR16" s="163"/>
      <c r="AS16" s="162"/>
      <c r="AU16" s="163"/>
      <c r="AV16" s="162"/>
      <c r="AX16" s="163"/>
      <c r="AY16" s="162"/>
      <c r="BA16" s="163"/>
      <c r="BB16" s="162"/>
      <c r="BD16" s="163"/>
      <c r="BE16" s="162"/>
      <c r="BG16" s="163"/>
      <c r="BH16" s="162"/>
      <c r="BJ16" s="163"/>
      <c r="BK16" s="162"/>
      <c r="BM16" s="163"/>
      <c r="BN16" s="162"/>
      <c r="BP16" s="163"/>
      <c r="BQ16" s="162"/>
      <c r="BS16" s="163"/>
      <c r="BT16" s="162"/>
      <c r="BV16" s="163"/>
      <c r="BW16" s="162"/>
      <c r="BY16" s="163"/>
    </row>
    <row r="17" spans="1:77" ht="13.5" customHeight="1" x14ac:dyDescent="0.25">
      <c r="F17" s="162"/>
      <c r="H17" s="163"/>
      <c r="L17" s="162"/>
      <c r="N17" s="163"/>
      <c r="O17" s="162"/>
      <c r="Q17" s="163"/>
      <c r="R17" s="162"/>
      <c r="T17" s="163"/>
      <c r="U17" s="162"/>
      <c r="W17" s="163"/>
      <c r="X17" s="162"/>
      <c r="Z17" s="163"/>
      <c r="AA17" s="162"/>
      <c r="AC17" s="163"/>
      <c r="AD17" s="162"/>
      <c r="AF17" s="163"/>
      <c r="AG17" s="162"/>
      <c r="AI17" s="163"/>
      <c r="AJ17" s="162"/>
      <c r="AL17" s="163"/>
      <c r="AM17" s="162"/>
      <c r="AO17" s="163"/>
      <c r="AP17" s="162"/>
      <c r="AR17" s="163"/>
      <c r="AS17" s="162"/>
      <c r="AU17" s="163"/>
      <c r="AV17" s="162"/>
      <c r="AX17" s="163"/>
      <c r="AY17" s="162"/>
      <c r="BA17" s="163"/>
      <c r="BB17" s="162"/>
      <c r="BD17" s="163"/>
      <c r="BE17" s="162"/>
      <c r="BG17" s="163"/>
      <c r="BH17" s="162"/>
      <c r="BJ17" s="163"/>
      <c r="BK17" s="162"/>
      <c r="BM17" s="163"/>
      <c r="BN17" s="162"/>
      <c r="BP17" s="163"/>
      <c r="BQ17" s="162"/>
      <c r="BS17" s="163"/>
      <c r="BT17" s="162"/>
      <c r="BV17" s="163"/>
      <c r="BW17" s="162"/>
      <c r="BY17" s="163"/>
    </row>
    <row r="18" spans="1:77" ht="13.5" customHeight="1" x14ac:dyDescent="0.25">
      <c r="F18" s="162"/>
      <c r="H18" s="163"/>
      <c r="L18" s="162"/>
      <c r="N18" s="163"/>
      <c r="O18" s="162"/>
      <c r="Q18" s="163"/>
      <c r="R18" s="162"/>
      <c r="T18" s="163"/>
      <c r="U18" s="162"/>
      <c r="W18" s="163"/>
      <c r="X18" s="162"/>
      <c r="Z18" s="163"/>
      <c r="AA18" s="162"/>
      <c r="AC18" s="163"/>
      <c r="AD18" s="162"/>
      <c r="AF18" s="163"/>
      <c r="AG18" s="162"/>
      <c r="AI18" s="163"/>
      <c r="AJ18" s="162"/>
      <c r="AL18" s="163"/>
      <c r="AM18" s="162"/>
      <c r="AO18" s="163"/>
      <c r="AP18" s="162"/>
      <c r="AR18" s="163"/>
      <c r="AS18" s="162"/>
      <c r="AU18" s="163"/>
      <c r="AV18" s="162"/>
      <c r="AX18" s="163"/>
      <c r="AY18" s="162"/>
      <c r="BA18" s="163"/>
      <c r="BB18" s="162"/>
      <c r="BD18" s="163"/>
      <c r="BE18" s="162"/>
      <c r="BG18" s="163"/>
      <c r="BH18" s="162"/>
      <c r="BJ18" s="163"/>
      <c r="BK18" s="162"/>
      <c r="BM18" s="163"/>
      <c r="BN18" s="162"/>
      <c r="BP18" s="163"/>
      <c r="BQ18" s="162"/>
      <c r="BS18" s="163"/>
      <c r="BT18" s="162"/>
      <c r="BV18" s="163"/>
      <c r="BW18" s="162"/>
      <c r="BY18" s="163"/>
    </row>
    <row r="19" spans="1:77" ht="13.5" customHeight="1" x14ac:dyDescent="0.25">
      <c r="F19" s="162"/>
      <c r="H19" s="163"/>
      <c r="L19" s="162"/>
      <c r="N19" s="163"/>
      <c r="O19" s="162"/>
      <c r="Q19" s="163"/>
      <c r="R19" s="162"/>
      <c r="T19" s="163"/>
      <c r="U19" s="162"/>
      <c r="W19" s="163"/>
      <c r="X19" s="162"/>
      <c r="Z19" s="163"/>
      <c r="AA19" s="162"/>
      <c r="AC19" s="163"/>
      <c r="AD19" s="162"/>
      <c r="AF19" s="163"/>
      <c r="AG19" s="162"/>
      <c r="AI19" s="163"/>
      <c r="AJ19" s="162"/>
      <c r="AL19" s="163"/>
      <c r="AM19" s="162"/>
      <c r="AO19" s="163"/>
      <c r="AP19" s="162"/>
      <c r="AR19" s="163"/>
      <c r="AS19" s="162"/>
      <c r="AU19" s="163"/>
      <c r="AV19" s="162"/>
      <c r="AX19" s="163"/>
      <c r="AY19" s="162"/>
      <c r="BA19" s="163"/>
      <c r="BB19" s="162"/>
      <c r="BD19" s="163"/>
      <c r="BE19" s="162"/>
      <c r="BG19" s="163"/>
      <c r="BH19" s="162"/>
      <c r="BJ19" s="163"/>
      <c r="BK19" s="162"/>
      <c r="BM19" s="163"/>
      <c r="BN19" s="162"/>
      <c r="BP19" s="163"/>
      <c r="BQ19" s="162"/>
      <c r="BS19" s="163"/>
      <c r="BT19" s="162"/>
      <c r="BV19" s="163"/>
      <c r="BW19" s="162"/>
      <c r="BY19" s="163"/>
    </row>
    <row r="20" spans="1:77" ht="13.5" customHeight="1" x14ac:dyDescent="0.25">
      <c r="F20" s="162"/>
      <c r="H20" s="163"/>
      <c r="L20" s="162"/>
      <c r="N20" s="163"/>
      <c r="O20" s="162"/>
      <c r="Q20" s="163"/>
      <c r="R20" s="162"/>
      <c r="T20" s="163"/>
      <c r="U20" s="162"/>
      <c r="W20" s="163"/>
      <c r="X20" s="162"/>
      <c r="Z20" s="163"/>
      <c r="AA20" s="162"/>
      <c r="AC20" s="163"/>
      <c r="AD20" s="162"/>
      <c r="AF20" s="163"/>
      <c r="AG20" s="162"/>
      <c r="AI20" s="163"/>
      <c r="AJ20" s="162"/>
      <c r="AL20" s="163"/>
      <c r="AM20" s="162"/>
      <c r="AO20" s="163"/>
      <c r="AP20" s="162"/>
      <c r="AR20" s="163"/>
      <c r="AS20" s="162"/>
      <c r="AU20" s="163"/>
      <c r="AV20" s="162"/>
      <c r="AX20" s="163"/>
      <c r="AY20" s="162"/>
      <c r="BA20" s="163"/>
      <c r="BB20" s="162"/>
      <c r="BD20" s="163"/>
      <c r="BE20" s="162"/>
      <c r="BG20" s="163"/>
      <c r="BH20" s="162"/>
      <c r="BJ20" s="163"/>
      <c r="BK20" s="162"/>
      <c r="BM20" s="163"/>
      <c r="BN20" s="162"/>
      <c r="BP20" s="163"/>
      <c r="BQ20" s="162"/>
      <c r="BS20" s="163"/>
      <c r="BT20" s="162"/>
      <c r="BV20" s="163"/>
      <c r="BW20" s="162"/>
      <c r="BY20" s="163"/>
    </row>
    <row r="21" spans="1:77" ht="13.5" customHeight="1" x14ac:dyDescent="0.25">
      <c r="F21" s="162"/>
      <c r="H21" s="163"/>
      <c r="L21" s="162"/>
      <c r="N21" s="163"/>
      <c r="O21" s="162"/>
      <c r="Q21" s="163"/>
      <c r="R21" s="162"/>
      <c r="T21" s="163"/>
      <c r="U21" s="162"/>
      <c r="W21" s="163"/>
      <c r="X21" s="162"/>
      <c r="Z21" s="163"/>
      <c r="AA21" s="162"/>
      <c r="AC21" s="163"/>
      <c r="AD21" s="162"/>
      <c r="AF21" s="163"/>
      <c r="AG21" s="162"/>
      <c r="AI21" s="163"/>
      <c r="AJ21" s="162"/>
      <c r="AL21" s="163"/>
      <c r="AM21" s="162"/>
      <c r="AO21" s="163"/>
      <c r="AP21" s="162"/>
      <c r="AR21" s="163"/>
      <c r="AS21" s="162"/>
      <c r="AU21" s="163"/>
      <c r="AV21" s="162"/>
      <c r="AX21" s="163"/>
      <c r="AY21" s="162"/>
      <c r="BA21" s="163"/>
      <c r="BB21" s="162"/>
      <c r="BD21" s="163"/>
      <c r="BE21" s="162"/>
      <c r="BG21" s="163"/>
      <c r="BH21" s="162"/>
      <c r="BJ21" s="163"/>
      <c r="BK21" s="162"/>
      <c r="BM21" s="163"/>
      <c r="BN21" s="162"/>
      <c r="BP21" s="163"/>
      <c r="BQ21" s="162"/>
      <c r="BS21" s="163"/>
      <c r="BT21" s="162"/>
      <c r="BV21" s="163"/>
      <c r="BW21" s="162"/>
      <c r="BY21" s="163"/>
    </row>
    <row r="22" spans="1:77" ht="13.5" customHeight="1" x14ac:dyDescent="0.25">
      <c r="F22" s="162"/>
      <c r="H22" s="163"/>
      <c r="L22" s="162"/>
      <c r="N22" s="163"/>
      <c r="O22" s="162"/>
      <c r="Q22" s="163"/>
      <c r="R22" s="162"/>
      <c r="T22" s="163"/>
      <c r="U22" s="162"/>
      <c r="W22" s="163"/>
      <c r="X22" s="162"/>
      <c r="Z22" s="163"/>
      <c r="AA22" s="162"/>
      <c r="AC22" s="163"/>
      <c r="AD22" s="162"/>
      <c r="AF22" s="163"/>
      <c r="AG22" s="162"/>
      <c r="AI22" s="163"/>
      <c r="AJ22" s="162"/>
      <c r="AL22" s="163"/>
      <c r="AM22" s="162"/>
      <c r="AO22" s="163"/>
      <c r="AP22" s="162"/>
      <c r="AR22" s="163"/>
      <c r="AS22" s="162"/>
      <c r="AU22" s="163"/>
      <c r="AV22" s="162"/>
      <c r="AX22" s="163"/>
      <c r="AY22" s="162"/>
      <c r="BA22" s="163"/>
      <c r="BB22" s="162"/>
      <c r="BD22" s="163"/>
      <c r="BE22" s="162"/>
      <c r="BG22" s="163"/>
      <c r="BH22" s="162"/>
      <c r="BJ22" s="163"/>
      <c r="BK22" s="162"/>
      <c r="BM22" s="163"/>
      <c r="BN22" s="162"/>
      <c r="BP22" s="163"/>
      <c r="BQ22" s="162"/>
      <c r="BS22" s="163"/>
      <c r="BT22" s="162"/>
      <c r="BV22" s="163"/>
      <c r="BW22" s="162"/>
      <c r="BY22" s="163"/>
    </row>
    <row r="23" spans="1:77" ht="13.5" customHeight="1" x14ac:dyDescent="0.25">
      <c r="F23" s="162"/>
      <c r="H23" s="163"/>
      <c r="L23" s="162"/>
      <c r="N23" s="163"/>
      <c r="O23" s="162"/>
      <c r="Q23" s="163"/>
      <c r="R23" s="162"/>
      <c r="T23" s="163"/>
      <c r="U23" s="162"/>
      <c r="W23" s="163"/>
      <c r="X23" s="162"/>
      <c r="Z23" s="163"/>
      <c r="AA23" s="162"/>
      <c r="AC23" s="163"/>
      <c r="AD23" s="162"/>
      <c r="AF23" s="163"/>
      <c r="AG23" s="162"/>
      <c r="AI23" s="163"/>
      <c r="AJ23" s="162"/>
      <c r="AL23" s="163"/>
      <c r="AM23" s="162"/>
      <c r="AO23" s="163"/>
      <c r="AP23" s="162"/>
      <c r="AR23" s="163"/>
      <c r="AS23" s="162"/>
      <c r="AU23" s="163"/>
      <c r="AV23" s="162"/>
      <c r="AX23" s="163"/>
      <c r="AY23" s="162"/>
      <c r="BA23" s="163"/>
      <c r="BB23" s="162"/>
      <c r="BD23" s="163"/>
      <c r="BE23" s="162"/>
      <c r="BG23" s="163"/>
      <c r="BH23" s="162"/>
      <c r="BJ23" s="163"/>
      <c r="BK23" s="162"/>
      <c r="BM23" s="163"/>
      <c r="BN23" s="162"/>
      <c r="BP23" s="163"/>
      <c r="BQ23" s="162"/>
      <c r="BS23" s="163"/>
      <c r="BT23" s="162"/>
      <c r="BV23" s="163"/>
      <c r="BW23" s="162"/>
      <c r="BY23" s="163"/>
    </row>
    <row r="24" spans="1:77" ht="13.5" customHeight="1" x14ac:dyDescent="0.25">
      <c r="A24" s="165"/>
      <c r="F24" s="162"/>
      <c r="H24" s="163"/>
      <c r="L24" s="162"/>
      <c r="N24" s="163"/>
      <c r="O24" s="162"/>
      <c r="Q24" s="163"/>
      <c r="R24" s="162"/>
      <c r="T24" s="163"/>
      <c r="U24" s="162"/>
      <c r="W24" s="163"/>
      <c r="X24" s="162"/>
      <c r="Z24" s="163"/>
      <c r="AA24" s="162"/>
      <c r="AC24" s="163"/>
      <c r="AD24" s="162"/>
      <c r="AF24" s="163"/>
      <c r="AG24" s="162"/>
      <c r="AI24" s="163"/>
      <c r="AJ24" s="162"/>
      <c r="AL24" s="163"/>
      <c r="AM24" s="162"/>
      <c r="AO24" s="163"/>
      <c r="AP24" s="162"/>
      <c r="AR24" s="163"/>
      <c r="AS24" s="162"/>
      <c r="AU24" s="163"/>
      <c r="AV24" s="162"/>
      <c r="AX24" s="163"/>
      <c r="AY24" s="162"/>
      <c r="BA24" s="163"/>
      <c r="BB24" s="162"/>
      <c r="BD24" s="163"/>
      <c r="BE24" s="162"/>
      <c r="BG24" s="163"/>
      <c r="BH24" s="162"/>
      <c r="BJ24" s="163"/>
      <c r="BK24" s="162"/>
      <c r="BM24" s="163"/>
      <c r="BN24" s="162"/>
      <c r="BP24" s="163"/>
      <c r="BQ24" s="162"/>
      <c r="BS24" s="163"/>
      <c r="BT24" s="162"/>
      <c r="BV24" s="163"/>
      <c r="BW24" s="162"/>
      <c r="BY24" s="163"/>
    </row>
    <row r="25" spans="1:77" ht="13.5" customHeight="1" x14ac:dyDescent="0.25">
      <c r="F25" s="162"/>
      <c r="H25" s="163"/>
      <c r="L25" s="162"/>
      <c r="N25" s="163"/>
      <c r="O25" s="162"/>
      <c r="Q25" s="163"/>
      <c r="R25" s="162"/>
      <c r="T25" s="163"/>
      <c r="U25" s="162"/>
      <c r="W25" s="163"/>
      <c r="X25" s="162"/>
      <c r="Z25" s="163"/>
      <c r="AA25" s="162"/>
      <c r="AC25" s="163"/>
      <c r="AD25" s="162"/>
      <c r="AF25" s="163"/>
      <c r="AG25" s="162"/>
      <c r="AI25" s="163"/>
      <c r="AJ25" s="162"/>
      <c r="AL25" s="163"/>
      <c r="AM25" s="162"/>
      <c r="AO25" s="163"/>
      <c r="AP25" s="162"/>
      <c r="AR25" s="163"/>
      <c r="AS25" s="162"/>
      <c r="AU25" s="163"/>
      <c r="AV25" s="162"/>
      <c r="AX25" s="163"/>
      <c r="AY25" s="162"/>
      <c r="BA25" s="163"/>
      <c r="BB25" s="162"/>
      <c r="BD25" s="163"/>
      <c r="BE25" s="162"/>
      <c r="BG25" s="163"/>
      <c r="BH25" s="162"/>
      <c r="BJ25" s="163"/>
      <c r="BK25" s="162"/>
      <c r="BM25" s="163"/>
      <c r="BN25" s="162"/>
      <c r="BP25" s="163"/>
      <c r="BQ25" s="162"/>
      <c r="BS25" s="163"/>
      <c r="BT25" s="162"/>
      <c r="BV25" s="163"/>
      <c r="BW25" s="162"/>
      <c r="BY25" s="163"/>
    </row>
    <row r="26" spans="1:77" ht="13.5" customHeight="1" x14ac:dyDescent="0.25">
      <c r="F26" s="162"/>
      <c r="H26" s="163"/>
      <c r="L26" s="162"/>
      <c r="N26" s="163"/>
      <c r="O26" s="162"/>
      <c r="Q26" s="163"/>
      <c r="R26" s="162"/>
      <c r="T26" s="163"/>
      <c r="U26" s="162"/>
      <c r="W26" s="163"/>
      <c r="X26" s="162"/>
      <c r="Z26" s="163"/>
      <c r="AA26" s="162"/>
      <c r="AC26" s="163"/>
      <c r="AD26" s="162"/>
      <c r="AF26" s="163"/>
      <c r="AG26" s="162"/>
      <c r="AI26" s="163"/>
      <c r="AJ26" s="162"/>
      <c r="AL26" s="163"/>
      <c r="AM26" s="162"/>
      <c r="AO26" s="163"/>
      <c r="AP26" s="162"/>
      <c r="AR26" s="163"/>
      <c r="AS26" s="162"/>
      <c r="AU26" s="163"/>
      <c r="AV26" s="162"/>
      <c r="AX26" s="163"/>
      <c r="AY26" s="162"/>
      <c r="BA26" s="163"/>
      <c r="BB26" s="162"/>
      <c r="BD26" s="163"/>
      <c r="BE26" s="162"/>
      <c r="BG26" s="163"/>
      <c r="BH26" s="162"/>
      <c r="BJ26" s="163"/>
      <c r="BK26" s="162"/>
      <c r="BM26" s="163"/>
      <c r="BN26" s="162"/>
      <c r="BP26" s="163"/>
      <c r="BQ26" s="162"/>
      <c r="BS26" s="163"/>
      <c r="BT26" s="162"/>
      <c r="BV26" s="163"/>
      <c r="BW26" s="162"/>
      <c r="BY26" s="163"/>
    </row>
    <row r="27" spans="1:77" ht="13.5" customHeight="1" x14ac:dyDescent="0.25">
      <c r="F27" s="162"/>
      <c r="H27" s="163"/>
      <c r="J27" s="166"/>
      <c r="L27" s="162"/>
      <c r="N27" s="163"/>
      <c r="O27" s="162"/>
      <c r="Q27" s="163"/>
      <c r="R27" s="162"/>
      <c r="T27" s="163"/>
      <c r="U27" s="162"/>
      <c r="W27" s="163"/>
      <c r="X27" s="162"/>
      <c r="Z27" s="163"/>
      <c r="AA27" s="162"/>
      <c r="AC27" s="163"/>
      <c r="AD27" s="162"/>
      <c r="AF27" s="163"/>
      <c r="AG27" s="162"/>
      <c r="AI27" s="163"/>
      <c r="AJ27" s="162"/>
      <c r="AL27" s="163"/>
      <c r="AM27" s="162"/>
      <c r="AO27" s="163"/>
      <c r="AP27" s="162"/>
      <c r="AR27" s="163"/>
      <c r="AS27" s="162"/>
      <c r="AU27" s="163"/>
      <c r="AV27" s="162"/>
      <c r="AX27" s="163"/>
      <c r="AY27" s="162"/>
      <c r="BA27" s="163"/>
      <c r="BB27" s="162"/>
      <c r="BD27" s="163"/>
      <c r="BE27" s="162"/>
      <c r="BG27" s="163"/>
      <c r="BH27" s="162"/>
      <c r="BJ27" s="163"/>
      <c r="BK27" s="162"/>
      <c r="BM27" s="163"/>
      <c r="BN27" s="162"/>
      <c r="BP27" s="163"/>
      <c r="BQ27" s="162"/>
      <c r="BS27" s="163"/>
      <c r="BT27" s="162"/>
      <c r="BV27" s="163"/>
      <c r="BW27" s="162"/>
      <c r="BY27" s="163"/>
    </row>
    <row r="28" spans="1:77" ht="13.5" customHeight="1" x14ac:dyDescent="0.25">
      <c r="F28" s="162"/>
      <c r="H28" s="163"/>
      <c r="L28" s="162"/>
      <c r="N28" s="163"/>
      <c r="O28" s="162"/>
      <c r="Q28" s="163"/>
      <c r="R28" s="162"/>
      <c r="T28" s="163"/>
      <c r="U28" s="162"/>
      <c r="W28" s="163"/>
      <c r="X28" s="162"/>
      <c r="Z28" s="163"/>
      <c r="AA28" s="162"/>
      <c r="AC28" s="163"/>
      <c r="AD28" s="162"/>
      <c r="AF28" s="163"/>
      <c r="AG28" s="162"/>
      <c r="AI28" s="163"/>
      <c r="AJ28" s="162"/>
      <c r="AL28" s="163"/>
      <c r="AM28" s="162"/>
      <c r="AO28" s="163"/>
      <c r="AP28" s="162"/>
      <c r="AR28" s="163"/>
      <c r="AS28" s="162"/>
      <c r="AU28" s="163"/>
      <c r="AV28" s="162"/>
      <c r="AX28" s="163"/>
      <c r="AY28" s="162"/>
      <c r="BA28" s="163"/>
      <c r="BB28" s="162"/>
      <c r="BD28" s="163"/>
      <c r="BE28" s="162"/>
      <c r="BG28" s="163"/>
      <c r="BH28" s="162"/>
      <c r="BJ28" s="163"/>
      <c r="BK28" s="162"/>
      <c r="BM28" s="163"/>
      <c r="BN28" s="162"/>
      <c r="BP28" s="163"/>
      <c r="BQ28" s="162"/>
      <c r="BS28" s="163"/>
      <c r="BT28" s="162"/>
      <c r="BV28" s="163"/>
      <c r="BW28" s="162"/>
      <c r="BY28" s="163"/>
    </row>
    <row r="29" spans="1:77" ht="13.5" customHeight="1" x14ac:dyDescent="0.25">
      <c r="F29" s="162"/>
      <c r="H29" s="163"/>
      <c r="L29" s="162"/>
      <c r="N29" s="163"/>
      <c r="O29" s="162"/>
      <c r="Q29" s="163"/>
      <c r="R29" s="162"/>
      <c r="T29" s="163"/>
      <c r="U29" s="162"/>
      <c r="W29" s="163"/>
      <c r="X29" s="162"/>
      <c r="Z29" s="163"/>
      <c r="AA29" s="162"/>
      <c r="AC29" s="163"/>
      <c r="AD29" s="162"/>
      <c r="AF29" s="163"/>
      <c r="AG29" s="162"/>
      <c r="AI29" s="163"/>
      <c r="AJ29" s="162"/>
      <c r="AL29" s="163"/>
      <c r="AM29" s="162"/>
      <c r="AO29" s="163"/>
      <c r="AP29" s="162"/>
      <c r="AR29" s="163"/>
      <c r="AS29" s="162"/>
      <c r="AU29" s="163"/>
      <c r="AV29" s="162"/>
      <c r="AX29" s="163"/>
      <c r="AY29" s="162"/>
      <c r="BA29" s="163"/>
      <c r="BB29" s="162"/>
      <c r="BD29" s="163"/>
      <c r="BE29" s="162"/>
      <c r="BG29" s="163"/>
      <c r="BH29" s="162"/>
      <c r="BJ29" s="163"/>
      <c r="BK29" s="162"/>
      <c r="BM29" s="163"/>
      <c r="BN29" s="162"/>
      <c r="BP29" s="163"/>
      <c r="BQ29" s="162"/>
      <c r="BS29" s="163"/>
      <c r="BT29" s="162"/>
      <c r="BV29" s="163"/>
      <c r="BW29" s="162"/>
      <c r="BY29" s="163"/>
    </row>
    <row r="30" spans="1:77" ht="13.5" customHeight="1" x14ac:dyDescent="0.25">
      <c r="F30" s="162"/>
      <c r="H30" s="163"/>
      <c r="L30" s="162"/>
      <c r="N30" s="163"/>
      <c r="O30" s="162"/>
      <c r="Q30" s="163"/>
      <c r="R30" s="162"/>
      <c r="T30" s="163"/>
      <c r="U30" s="162"/>
      <c r="W30" s="163"/>
      <c r="X30" s="162"/>
      <c r="Z30" s="163"/>
      <c r="AA30" s="162"/>
      <c r="AC30" s="163"/>
      <c r="AD30" s="162"/>
      <c r="AF30" s="163"/>
      <c r="AG30" s="162"/>
      <c r="AI30" s="163"/>
      <c r="AJ30" s="162"/>
      <c r="AL30" s="163"/>
      <c r="AM30" s="162"/>
      <c r="AO30" s="163"/>
      <c r="AP30" s="162"/>
      <c r="AR30" s="163"/>
      <c r="AS30" s="162"/>
      <c r="AU30" s="163"/>
      <c r="AV30" s="162"/>
      <c r="AX30" s="163"/>
      <c r="AY30" s="162"/>
      <c r="BA30" s="163"/>
      <c r="BB30" s="162"/>
      <c r="BD30" s="163"/>
      <c r="BE30" s="162"/>
      <c r="BG30" s="163"/>
      <c r="BH30" s="162"/>
      <c r="BJ30" s="163"/>
      <c r="BK30" s="162"/>
      <c r="BM30" s="163"/>
      <c r="BN30" s="162"/>
      <c r="BP30" s="163"/>
      <c r="BQ30" s="162"/>
      <c r="BS30" s="163"/>
      <c r="BT30" s="162"/>
      <c r="BV30" s="163"/>
      <c r="BW30" s="162"/>
      <c r="BY30" s="163"/>
    </row>
    <row r="31" spans="1:77" ht="13.5" customHeight="1" x14ac:dyDescent="0.25">
      <c r="F31" s="162"/>
      <c r="H31" s="163"/>
      <c r="L31" s="162"/>
      <c r="N31" s="163"/>
      <c r="O31" s="162"/>
      <c r="Q31" s="163"/>
      <c r="R31" s="162"/>
      <c r="T31" s="163"/>
      <c r="U31" s="162"/>
      <c r="W31" s="163"/>
      <c r="X31" s="162"/>
      <c r="Z31" s="163"/>
      <c r="AA31" s="162"/>
      <c r="AC31" s="163"/>
      <c r="AD31" s="162"/>
      <c r="AF31" s="163"/>
      <c r="AG31" s="162"/>
      <c r="AI31" s="163"/>
      <c r="AJ31" s="162"/>
      <c r="AL31" s="163"/>
      <c r="AM31" s="162"/>
      <c r="AO31" s="163"/>
      <c r="AP31" s="162"/>
      <c r="AR31" s="163"/>
      <c r="AS31" s="162"/>
      <c r="AU31" s="163"/>
      <c r="AV31" s="162"/>
      <c r="AX31" s="163"/>
      <c r="AY31" s="162"/>
      <c r="BA31" s="163"/>
      <c r="BB31" s="162"/>
      <c r="BD31" s="163"/>
      <c r="BE31" s="162"/>
      <c r="BG31" s="163"/>
      <c r="BH31" s="162"/>
      <c r="BJ31" s="163"/>
      <c r="BK31" s="162"/>
      <c r="BM31" s="163"/>
      <c r="BN31" s="162"/>
      <c r="BP31" s="163"/>
      <c r="BQ31" s="162"/>
      <c r="BS31" s="163"/>
      <c r="BT31" s="162"/>
      <c r="BV31" s="163"/>
      <c r="BW31" s="162"/>
      <c r="BY31" s="163"/>
    </row>
    <row r="32" spans="1:77" ht="13.5" customHeight="1" x14ac:dyDescent="0.25">
      <c r="F32" s="162"/>
      <c r="H32" s="163"/>
      <c r="L32" s="162"/>
      <c r="N32" s="163"/>
      <c r="O32" s="162"/>
      <c r="Q32" s="163"/>
      <c r="R32" s="162"/>
      <c r="T32" s="163"/>
      <c r="U32" s="162"/>
      <c r="W32" s="163"/>
      <c r="X32" s="162"/>
      <c r="Z32" s="163"/>
      <c r="AA32" s="162"/>
      <c r="AC32" s="163"/>
      <c r="AD32" s="162"/>
      <c r="AF32" s="163"/>
      <c r="AG32" s="162"/>
      <c r="AI32" s="163"/>
      <c r="AJ32" s="162"/>
      <c r="AL32" s="163"/>
      <c r="AM32" s="162"/>
      <c r="AO32" s="163"/>
      <c r="AP32" s="162"/>
      <c r="AR32" s="163"/>
      <c r="AS32" s="162"/>
      <c r="AU32" s="163"/>
      <c r="AV32" s="162"/>
      <c r="AX32" s="163"/>
      <c r="AY32" s="162"/>
      <c r="BA32" s="163"/>
      <c r="BB32" s="162"/>
      <c r="BD32" s="163"/>
      <c r="BE32" s="162"/>
      <c r="BG32" s="163"/>
      <c r="BH32" s="162"/>
      <c r="BJ32" s="163"/>
      <c r="BK32" s="162"/>
      <c r="BM32" s="163"/>
      <c r="BN32" s="162"/>
      <c r="BP32" s="163"/>
      <c r="BQ32" s="162"/>
      <c r="BS32" s="163"/>
      <c r="BT32" s="162"/>
      <c r="BV32" s="163"/>
      <c r="BW32" s="162"/>
      <c r="BY32" s="163"/>
    </row>
    <row r="33" spans="1:77" ht="13.5" customHeight="1" x14ac:dyDescent="0.25">
      <c r="F33" s="162"/>
      <c r="H33" s="163"/>
      <c r="L33" s="162"/>
      <c r="N33" s="163"/>
      <c r="O33" s="162"/>
      <c r="Q33" s="163"/>
      <c r="R33" s="162"/>
      <c r="T33" s="163"/>
      <c r="U33" s="162"/>
      <c r="W33" s="163"/>
      <c r="X33" s="162"/>
      <c r="Z33" s="163"/>
      <c r="AA33" s="162"/>
      <c r="AC33" s="163"/>
      <c r="AD33" s="162"/>
      <c r="AF33" s="163"/>
      <c r="AG33" s="162"/>
      <c r="AI33" s="163"/>
      <c r="AJ33" s="162"/>
      <c r="AL33" s="163"/>
      <c r="AM33" s="162"/>
      <c r="AO33" s="163"/>
      <c r="AP33" s="162"/>
      <c r="AR33" s="163"/>
      <c r="AS33" s="162"/>
      <c r="AU33" s="163"/>
      <c r="AV33" s="162"/>
      <c r="AX33" s="163"/>
      <c r="AY33" s="162"/>
      <c r="BA33" s="163"/>
      <c r="BB33" s="162"/>
      <c r="BD33" s="163"/>
      <c r="BE33" s="162"/>
      <c r="BG33" s="163"/>
      <c r="BH33" s="162"/>
      <c r="BJ33" s="163"/>
      <c r="BK33" s="162"/>
      <c r="BM33" s="163"/>
      <c r="BN33" s="162"/>
      <c r="BP33" s="163"/>
      <c r="BQ33" s="162"/>
      <c r="BS33" s="163"/>
      <c r="BT33" s="162"/>
      <c r="BV33" s="163"/>
      <c r="BW33" s="162"/>
      <c r="BY33" s="163"/>
    </row>
    <row r="34" spans="1:77" ht="13.5" customHeight="1" x14ac:dyDescent="0.25">
      <c r="A34" s="165"/>
      <c r="F34" s="162"/>
      <c r="H34" s="163"/>
      <c r="L34" s="162"/>
      <c r="N34" s="163"/>
      <c r="O34" s="162"/>
      <c r="Q34" s="163"/>
      <c r="R34" s="162"/>
      <c r="T34" s="163"/>
      <c r="U34" s="162"/>
      <c r="W34" s="163"/>
      <c r="X34" s="162"/>
      <c r="Z34" s="163"/>
      <c r="AA34" s="162"/>
      <c r="AC34" s="163"/>
      <c r="AD34" s="162"/>
      <c r="AF34" s="163"/>
      <c r="AG34" s="162"/>
      <c r="AI34" s="163"/>
      <c r="AJ34" s="162"/>
      <c r="AL34" s="163"/>
      <c r="AM34" s="162"/>
      <c r="AO34" s="163"/>
      <c r="AP34" s="162"/>
      <c r="AR34" s="163"/>
      <c r="AS34" s="162"/>
      <c r="AU34" s="163"/>
      <c r="AV34" s="162"/>
      <c r="AX34" s="163"/>
      <c r="AY34" s="162"/>
      <c r="BA34" s="163"/>
      <c r="BB34" s="162"/>
      <c r="BD34" s="163"/>
      <c r="BE34" s="162"/>
      <c r="BG34" s="163"/>
      <c r="BH34" s="162"/>
      <c r="BJ34" s="163"/>
      <c r="BK34" s="162"/>
      <c r="BM34" s="163"/>
      <c r="BN34" s="162"/>
      <c r="BP34" s="163"/>
      <c r="BQ34" s="162"/>
      <c r="BS34" s="163"/>
      <c r="BT34" s="162"/>
      <c r="BV34" s="163"/>
      <c r="BW34" s="162"/>
      <c r="BY34" s="163"/>
    </row>
    <row r="35" spans="1:77" ht="13.5" customHeight="1" x14ac:dyDescent="0.25">
      <c r="A35" s="165"/>
      <c r="F35" s="162"/>
      <c r="H35" s="163"/>
      <c r="L35" s="162"/>
      <c r="N35" s="163"/>
      <c r="O35" s="162"/>
      <c r="Q35" s="163"/>
      <c r="R35" s="162"/>
      <c r="T35" s="163"/>
      <c r="U35" s="162"/>
      <c r="W35" s="163"/>
      <c r="X35" s="162"/>
      <c r="Z35" s="163"/>
      <c r="AA35" s="162"/>
      <c r="AC35" s="163"/>
      <c r="AD35" s="162"/>
      <c r="AF35" s="163"/>
      <c r="AG35" s="162"/>
      <c r="AI35" s="163"/>
      <c r="AJ35" s="162"/>
      <c r="AL35" s="163"/>
      <c r="AM35" s="162"/>
      <c r="AO35" s="163"/>
      <c r="AP35" s="162"/>
      <c r="AR35" s="163"/>
      <c r="AS35" s="162"/>
      <c r="AU35" s="163"/>
      <c r="AV35" s="162"/>
      <c r="AX35" s="163"/>
      <c r="AY35" s="162"/>
      <c r="BA35" s="163"/>
      <c r="BB35" s="162"/>
      <c r="BD35" s="163"/>
      <c r="BE35" s="162"/>
      <c r="BG35" s="163"/>
      <c r="BH35" s="162"/>
      <c r="BJ35" s="163"/>
      <c r="BK35" s="162"/>
      <c r="BM35" s="163"/>
      <c r="BN35" s="162"/>
      <c r="BP35" s="163"/>
      <c r="BQ35" s="162"/>
      <c r="BS35" s="163"/>
      <c r="BT35" s="162"/>
      <c r="BV35" s="163"/>
      <c r="BW35" s="162"/>
      <c r="BY35" s="163"/>
    </row>
    <row r="36" spans="1:77" ht="13.5" customHeight="1" x14ac:dyDescent="0.25">
      <c r="A36" s="165"/>
      <c r="F36" s="162"/>
      <c r="H36" s="163"/>
      <c r="L36" s="162"/>
      <c r="N36" s="163"/>
      <c r="O36" s="162"/>
      <c r="Q36" s="163"/>
      <c r="R36" s="162"/>
      <c r="T36" s="163"/>
      <c r="U36" s="162"/>
      <c r="W36" s="163"/>
      <c r="X36" s="162"/>
      <c r="Z36" s="163"/>
      <c r="AA36" s="162"/>
      <c r="AC36" s="163"/>
      <c r="AD36" s="162"/>
      <c r="AF36" s="163"/>
      <c r="AG36" s="162"/>
      <c r="AI36" s="163"/>
      <c r="AJ36" s="162"/>
      <c r="AL36" s="163"/>
      <c r="AM36" s="162"/>
      <c r="AO36" s="163"/>
      <c r="AP36" s="162"/>
      <c r="AR36" s="163"/>
      <c r="AS36" s="162"/>
      <c r="AU36" s="163"/>
      <c r="AV36" s="162"/>
      <c r="AX36" s="163"/>
      <c r="AY36" s="162"/>
      <c r="BA36" s="163"/>
      <c r="BB36" s="162"/>
      <c r="BD36" s="163"/>
      <c r="BE36" s="162"/>
      <c r="BG36" s="163"/>
      <c r="BH36" s="162"/>
      <c r="BJ36" s="163"/>
      <c r="BK36" s="162"/>
      <c r="BM36" s="163"/>
      <c r="BN36" s="162"/>
      <c r="BP36" s="163"/>
      <c r="BQ36" s="162"/>
      <c r="BS36" s="163"/>
      <c r="BT36" s="162"/>
      <c r="BV36" s="163"/>
      <c r="BW36" s="162"/>
      <c r="BY36" s="163"/>
    </row>
    <row r="37" spans="1:77" ht="13.5" customHeight="1" x14ac:dyDescent="0.25">
      <c r="F37" s="162"/>
      <c r="H37" s="163"/>
      <c r="L37" s="162"/>
      <c r="N37" s="163"/>
      <c r="O37" s="162"/>
      <c r="Q37" s="163"/>
      <c r="R37" s="162"/>
      <c r="T37" s="163"/>
      <c r="U37" s="162"/>
      <c r="W37" s="163"/>
      <c r="X37" s="162"/>
      <c r="Z37" s="163"/>
      <c r="AA37" s="162"/>
      <c r="AC37" s="163"/>
      <c r="AD37" s="162"/>
      <c r="AF37" s="163"/>
      <c r="AG37" s="162"/>
      <c r="AI37" s="163"/>
      <c r="AJ37" s="162"/>
      <c r="AL37" s="163"/>
      <c r="AM37" s="162"/>
      <c r="AO37" s="163"/>
      <c r="AP37" s="162"/>
      <c r="AR37" s="163"/>
      <c r="AS37" s="162"/>
      <c r="AU37" s="163"/>
      <c r="AV37" s="162"/>
      <c r="AX37" s="163"/>
      <c r="AY37" s="162"/>
      <c r="BA37" s="163"/>
      <c r="BB37" s="162"/>
      <c r="BD37" s="163"/>
      <c r="BE37" s="162"/>
      <c r="BG37" s="163"/>
      <c r="BH37" s="162"/>
      <c r="BJ37" s="163"/>
      <c r="BK37" s="162"/>
      <c r="BM37" s="163"/>
      <c r="BN37" s="162"/>
      <c r="BP37" s="163"/>
      <c r="BQ37" s="162"/>
      <c r="BS37" s="163"/>
      <c r="BT37" s="162"/>
      <c r="BV37" s="163"/>
      <c r="BW37" s="162"/>
      <c r="BY37" s="163"/>
    </row>
    <row r="38" spans="1:77" ht="13.5" customHeight="1" x14ac:dyDescent="0.25">
      <c r="F38" s="162"/>
      <c r="H38" s="163"/>
      <c r="L38" s="162"/>
      <c r="N38" s="163"/>
      <c r="O38" s="162"/>
      <c r="Q38" s="163"/>
      <c r="R38" s="162"/>
      <c r="T38" s="163"/>
      <c r="U38" s="162"/>
      <c r="W38" s="163"/>
      <c r="X38" s="162"/>
      <c r="Z38" s="163"/>
      <c r="AA38" s="162"/>
      <c r="AC38" s="163"/>
      <c r="AD38" s="162"/>
      <c r="AF38" s="163"/>
      <c r="AG38" s="162"/>
      <c r="AI38" s="163"/>
      <c r="AJ38" s="162"/>
      <c r="AL38" s="163"/>
      <c r="AM38" s="162"/>
      <c r="AO38" s="163"/>
      <c r="AP38" s="162"/>
      <c r="AR38" s="163"/>
      <c r="AS38" s="162"/>
      <c r="AU38" s="163"/>
      <c r="AV38" s="162"/>
      <c r="AX38" s="163"/>
      <c r="AY38" s="162"/>
      <c r="BA38" s="163"/>
      <c r="BB38" s="162"/>
      <c r="BD38" s="163"/>
      <c r="BE38" s="162"/>
      <c r="BG38" s="163"/>
      <c r="BH38" s="162"/>
      <c r="BJ38" s="163"/>
      <c r="BK38" s="162"/>
      <c r="BM38" s="163"/>
      <c r="BN38" s="162"/>
      <c r="BP38" s="163"/>
      <c r="BQ38" s="162"/>
      <c r="BS38" s="163"/>
      <c r="BT38" s="162"/>
      <c r="BV38" s="163"/>
      <c r="BW38" s="162"/>
      <c r="BY38" s="163"/>
    </row>
    <row r="39" spans="1:77" ht="13.5" customHeight="1" x14ac:dyDescent="0.25">
      <c r="F39" s="162"/>
      <c r="H39" s="163"/>
      <c r="L39" s="162"/>
      <c r="N39" s="163"/>
      <c r="O39" s="162"/>
      <c r="Q39" s="163"/>
      <c r="R39" s="162"/>
      <c r="T39" s="163"/>
      <c r="U39" s="162"/>
      <c r="W39" s="163"/>
      <c r="X39" s="162"/>
      <c r="Z39" s="163"/>
      <c r="AA39" s="162"/>
      <c r="AC39" s="163"/>
      <c r="AD39" s="162"/>
      <c r="AF39" s="163"/>
      <c r="AG39" s="162"/>
      <c r="AI39" s="163"/>
      <c r="AJ39" s="162"/>
      <c r="AL39" s="163"/>
      <c r="AM39" s="162"/>
      <c r="AO39" s="163"/>
      <c r="AP39" s="162"/>
      <c r="AR39" s="163"/>
      <c r="AS39" s="162"/>
      <c r="AU39" s="163"/>
      <c r="AV39" s="162"/>
      <c r="AX39" s="163"/>
      <c r="AY39" s="162"/>
      <c r="BA39" s="163"/>
      <c r="BB39" s="162"/>
      <c r="BD39" s="163"/>
      <c r="BE39" s="162"/>
      <c r="BG39" s="163"/>
      <c r="BH39" s="162"/>
      <c r="BJ39" s="163"/>
      <c r="BK39" s="162"/>
      <c r="BM39" s="163"/>
      <c r="BN39" s="162"/>
      <c r="BP39" s="163"/>
      <c r="BQ39" s="162"/>
      <c r="BS39" s="163"/>
      <c r="BT39" s="162"/>
      <c r="BV39" s="163"/>
      <c r="BW39" s="162"/>
      <c r="BY39" s="163"/>
    </row>
    <row r="40" spans="1:77" ht="13.5" customHeight="1" x14ac:dyDescent="0.25">
      <c r="F40" s="162"/>
      <c r="H40" s="163"/>
      <c r="L40" s="162"/>
      <c r="N40" s="163"/>
      <c r="O40" s="162"/>
      <c r="Q40" s="163"/>
      <c r="R40" s="162"/>
      <c r="T40" s="163"/>
      <c r="U40" s="162"/>
      <c r="W40" s="163"/>
      <c r="X40" s="162"/>
      <c r="Z40" s="163"/>
      <c r="AA40" s="162"/>
      <c r="AC40" s="163"/>
      <c r="AD40" s="162"/>
      <c r="AF40" s="163"/>
      <c r="AG40" s="162"/>
      <c r="AI40" s="163"/>
      <c r="AJ40" s="162"/>
      <c r="AL40" s="163"/>
      <c r="AM40" s="162"/>
      <c r="AO40" s="163"/>
      <c r="AP40" s="162"/>
      <c r="AR40" s="163"/>
      <c r="AS40" s="162"/>
      <c r="AU40" s="163"/>
      <c r="AV40" s="162"/>
      <c r="AX40" s="163"/>
      <c r="AY40" s="162"/>
      <c r="BA40" s="163"/>
      <c r="BB40" s="162"/>
      <c r="BD40" s="163"/>
      <c r="BE40" s="162"/>
      <c r="BG40" s="163"/>
      <c r="BH40" s="162"/>
      <c r="BJ40" s="163"/>
      <c r="BK40" s="162"/>
      <c r="BM40" s="163"/>
      <c r="BN40" s="162"/>
      <c r="BP40" s="163"/>
      <c r="BQ40" s="162"/>
      <c r="BS40" s="163"/>
      <c r="BT40" s="162"/>
      <c r="BV40" s="163"/>
      <c r="BW40" s="162"/>
      <c r="BY40" s="163"/>
    </row>
    <row r="41" spans="1:77" ht="13.5" customHeight="1" x14ac:dyDescent="0.25">
      <c r="F41" s="162"/>
      <c r="H41" s="163"/>
      <c r="L41" s="162"/>
      <c r="N41" s="163"/>
      <c r="O41" s="162"/>
      <c r="Q41" s="163"/>
      <c r="R41" s="162"/>
      <c r="S41" s="165"/>
      <c r="T41" s="163"/>
      <c r="U41" s="162"/>
      <c r="W41" s="163"/>
      <c r="X41" s="162"/>
      <c r="Z41" s="163"/>
      <c r="AA41" s="162"/>
      <c r="AC41" s="163"/>
      <c r="AD41" s="162"/>
      <c r="AF41" s="163"/>
      <c r="AG41" s="162"/>
      <c r="AI41" s="163"/>
      <c r="AJ41" s="162"/>
      <c r="AL41" s="163"/>
      <c r="AM41" s="162"/>
      <c r="AO41" s="163"/>
      <c r="AP41" s="162"/>
      <c r="AR41" s="163"/>
      <c r="AS41" s="162"/>
      <c r="AU41" s="163"/>
      <c r="AV41" s="162"/>
      <c r="AX41" s="163"/>
      <c r="AY41" s="162"/>
      <c r="BA41" s="163"/>
      <c r="BB41" s="162"/>
      <c r="BD41" s="163"/>
      <c r="BE41" s="162"/>
      <c r="BG41" s="163"/>
      <c r="BH41" s="162"/>
      <c r="BJ41" s="163"/>
      <c r="BK41" s="162"/>
      <c r="BM41" s="163"/>
      <c r="BN41" s="162"/>
      <c r="BP41" s="163"/>
      <c r="BQ41" s="162"/>
      <c r="BS41" s="163"/>
      <c r="BT41" s="162"/>
      <c r="BV41" s="163"/>
      <c r="BW41" s="162"/>
      <c r="BY41" s="163"/>
    </row>
    <row r="42" spans="1:77" ht="13.5" customHeight="1" x14ac:dyDescent="0.25">
      <c r="C42" s="167"/>
      <c r="D42" s="165"/>
      <c r="E42" s="165"/>
      <c r="F42" s="167"/>
      <c r="G42" s="165"/>
      <c r="H42" s="168"/>
      <c r="I42" s="165"/>
      <c r="J42" s="165"/>
      <c r="K42" s="165"/>
      <c r="L42" s="167"/>
      <c r="M42" s="165"/>
      <c r="N42" s="168"/>
      <c r="O42" s="167"/>
      <c r="P42" s="165"/>
      <c r="Q42" s="168"/>
      <c r="R42" s="167"/>
      <c r="S42" s="165"/>
      <c r="T42" s="168"/>
      <c r="U42" s="167"/>
      <c r="V42" s="165"/>
      <c r="W42" s="168"/>
      <c r="X42" s="167"/>
      <c r="Y42" s="165"/>
      <c r="Z42" s="168"/>
      <c r="AA42" s="167"/>
      <c r="AB42" s="165"/>
      <c r="AC42" s="168"/>
      <c r="AD42" s="167"/>
      <c r="AE42" s="165"/>
      <c r="AF42" s="168"/>
      <c r="AG42" s="167"/>
      <c r="AH42" s="165"/>
      <c r="AI42" s="168"/>
      <c r="AJ42" s="167"/>
      <c r="AK42" s="165"/>
      <c r="AL42" s="168"/>
      <c r="AM42" s="167"/>
      <c r="AN42" s="165"/>
      <c r="AO42" s="168"/>
      <c r="AP42" s="167"/>
      <c r="AQ42" s="165"/>
      <c r="AR42" s="168"/>
      <c r="AS42" s="167"/>
      <c r="AT42" s="165"/>
      <c r="AU42" s="168"/>
      <c r="AV42" s="167"/>
      <c r="AW42" s="165"/>
      <c r="AX42" s="168"/>
      <c r="AY42" s="167"/>
      <c r="AZ42" s="165"/>
      <c r="BA42" s="168"/>
      <c r="BB42" s="167"/>
      <c r="BC42" s="165"/>
      <c r="BD42" s="168"/>
      <c r="BE42" s="167"/>
      <c r="BF42" s="165"/>
      <c r="BG42" s="168"/>
      <c r="BH42" s="167"/>
      <c r="BI42" s="165"/>
      <c r="BJ42" s="168"/>
      <c r="BK42" s="167"/>
      <c r="BL42" s="165"/>
      <c r="BM42" s="168"/>
      <c r="BN42" s="167"/>
      <c r="BO42" s="165"/>
      <c r="BP42" s="168"/>
      <c r="BQ42" s="167"/>
      <c r="BR42" s="165"/>
      <c r="BS42" s="168"/>
      <c r="BT42" s="167"/>
      <c r="BU42" s="165"/>
      <c r="BV42" s="168"/>
      <c r="BW42" s="167"/>
      <c r="BX42" s="165"/>
      <c r="BY42" s="168"/>
    </row>
    <row r="43" spans="1:77" ht="13.5" customHeight="1" x14ac:dyDescent="0.25">
      <c r="C43" s="167"/>
      <c r="D43" s="165"/>
      <c r="E43" s="165"/>
      <c r="F43" s="167"/>
      <c r="G43" s="165"/>
      <c r="H43" s="168"/>
      <c r="I43" s="165"/>
      <c r="J43" s="165"/>
      <c r="K43" s="165"/>
      <c r="L43" s="167"/>
      <c r="M43" s="165"/>
      <c r="N43" s="168"/>
      <c r="O43" s="167"/>
      <c r="P43" s="165"/>
      <c r="Q43" s="168"/>
      <c r="R43" s="167"/>
      <c r="S43" s="165"/>
      <c r="T43" s="168"/>
      <c r="U43" s="167"/>
      <c r="V43" s="165"/>
      <c r="W43" s="168"/>
      <c r="X43" s="167"/>
      <c r="Y43" s="165"/>
      <c r="Z43" s="168"/>
      <c r="AA43" s="167"/>
      <c r="AB43" s="165"/>
      <c r="AC43" s="168"/>
      <c r="AD43" s="167"/>
      <c r="AE43" s="165"/>
      <c r="AF43" s="168"/>
      <c r="AG43" s="167"/>
      <c r="AH43" s="165"/>
      <c r="AI43" s="168"/>
      <c r="AJ43" s="167"/>
      <c r="AK43" s="165"/>
      <c r="AL43" s="168"/>
      <c r="AM43" s="167"/>
      <c r="AN43" s="165"/>
      <c r="AO43" s="168"/>
      <c r="AP43" s="167"/>
      <c r="AQ43" s="165"/>
      <c r="AR43" s="168"/>
      <c r="AS43" s="167"/>
      <c r="AT43" s="165"/>
      <c r="AU43" s="168"/>
      <c r="AV43" s="167"/>
      <c r="AW43" s="165"/>
      <c r="AX43" s="168"/>
      <c r="AY43" s="167"/>
      <c r="AZ43" s="165"/>
      <c r="BA43" s="168"/>
      <c r="BB43" s="167"/>
      <c r="BC43" s="165"/>
      <c r="BD43" s="168"/>
      <c r="BE43" s="167"/>
      <c r="BF43" s="165"/>
      <c r="BG43" s="168"/>
      <c r="BH43" s="167"/>
      <c r="BI43" s="165"/>
      <c r="BJ43" s="168"/>
      <c r="BK43" s="167"/>
      <c r="BL43" s="165"/>
      <c r="BM43" s="168"/>
      <c r="BN43" s="167"/>
      <c r="BO43" s="165"/>
      <c r="BP43" s="168"/>
      <c r="BQ43" s="167"/>
      <c r="BR43" s="165"/>
      <c r="BS43" s="168"/>
      <c r="BT43" s="167"/>
      <c r="BU43" s="165"/>
      <c r="BV43" s="168"/>
      <c r="BW43" s="167"/>
      <c r="BX43" s="165"/>
      <c r="BY43" s="168"/>
    </row>
    <row r="44" spans="1:77" ht="13.5" customHeight="1" x14ac:dyDescent="0.25">
      <c r="C44" s="167"/>
      <c r="D44" s="165"/>
      <c r="E44" s="165"/>
      <c r="F44" s="167"/>
      <c r="G44" s="165"/>
      <c r="H44" s="168"/>
      <c r="I44" s="165"/>
      <c r="J44" s="165"/>
      <c r="K44" s="165"/>
      <c r="L44" s="167"/>
      <c r="M44" s="165"/>
      <c r="N44" s="168"/>
      <c r="O44" s="167"/>
      <c r="P44" s="165"/>
      <c r="Q44" s="168"/>
      <c r="R44" s="167"/>
      <c r="S44" s="165"/>
      <c r="T44" s="168"/>
      <c r="U44" s="167"/>
      <c r="V44" s="165"/>
      <c r="W44" s="168"/>
      <c r="X44" s="167"/>
      <c r="Y44" s="165"/>
      <c r="Z44" s="168"/>
      <c r="AA44" s="167"/>
      <c r="AB44" s="165"/>
      <c r="AC44" s="168"/>
      <c r="AD44" s="167"/>
      <c r="AE44" s="165"/>
      <c r="AF44" s="168"/>
      <c r="AG44" s="167"/>
      <c r="AH44" s="165"/>
      <c r="AI44" s="168"/>
      <c r="AJ44" s="167"/>
      <c r="AK44" s="165"/>
      <c r="AL44" s="168"/>
      <c r="AM44" s="167"/>
      <c r="AN44" s="165"/>
      <c r="AO44" s="168"/>
      <c r="AP44" s="167"/>
      <c r="AQ44" s="165"/>
      <c r="AR44" s="168"/>
      <c r="AS44" s="167"/>
      <c r="AT44" s="165"/>
      <c r="AU44" s="168"/>
      <c r="AV44" s="167"/>
      <c r="AW44" s="165"/>
      <c r="AX44" s="168"/>
      <c r="AY44" s="167"/>
      <c r="AZ44" s="165"/>
      <c r="BA44" s="168"/>
      <c r="BB44" s="167"/>
      <c r="BC44" s="165"/>
      <c r="BD44" s="168"/>
      <c r="BE44" s="167"/>
      <c r="BF44" s="165"/>
      <c r="BG44" s="168"/>
      <c r="BH44" s="167"/>
      <c r="BI44" s="165"/>
      <c r="BJ44" s="168"/>
      <c r="BK44" s="167"/>
      <c r="BL44" s="165"/>
      <c r="BM44" s="168"/>
      <c r="BN44" s="167"/>
      <c r="BO44" s="165"/>
      <c r="BP44" s="168"/>
      <c r="BQ44" s="167"/>
      <c r="BR44" s="165"/>
      <c r="BS44" s="168"/>
      <c r="BT44" s="167"/>
      <c r="BU44" s="165"/>
      <c r="BV44" s="168"/>
      <c r="BW44" s="167"/>
      <c r="BX44" s="165"/>
      <c r="BY44" s="168"/>
    </row>
    <row r="45" spans="1:77" ht="13.5" customHeight="1" x14ac:dyDescent="0.25">
      <c r="C45" s="167"/>
      <c r="D45" s="165"/>
      <c r="E45" s="165"/>
      <c r="F45" s="167"/>
      <c r="G45" s="165"/>
      <c r="H45" s="168"/>
      <c r="I45" s="165"/>
      <c r="J45" s="165"/>
      <c r="K45" s="165"/>
      <c r="L45" s="167"/>
      <c r="M45" s="165"/>
      <c r="N45" s="168"/>
      <c r="O45" s="167"/>
      <c r="P45" s="165"/>
      <c r="Q45" s="168"/>
      <c r="R45" s="167"/>
      <c r="T45" s="168"/>
      <c r="U45" s="167"/>
      <c r="V45" s="165"/>
      <c r="W45" s="168"/>
      <c r="X45" s="167"/>
      <c r="Y45" s="165"/>
      <c r="Z45" s="168"/>
      <c r="AA45" s="167"/>
      <c r="AB45" s="165"/>
      <c r="AC45" s="168"/>
      <c r="AD45" s="167"/>
      <c r="AE45" s="165"/>
      <c r="AF45" s="168"/>
      <c r="AG45" s="167"/>
      <c r="AH45" s="165"/>
      <c r="AI45" s="168"/>
      <c r="AJ45" s="167"/>
      <c r="AK45" s="165"/>
      <c r="AL45" s="168"/>
      <c r="AM45" s="167"/>
      <c r="AN45" s="165"/>
      <c r="AO45" s="168"/>
      <c r="AP45" s="167"/>
      <c r="AQ45" s="165"/>
      <c r="AR45" s="168"/>
      <c r="AS45" s="167"/>
      <c r="AT45" s="165"/>
      <c r="AU45" s="168"/>
      <c r="AV45" s="167"/>
      <c r="AW45" s="165"/>
      <c r="AX45" s="168"/>
      <c r="AY45" s="167"/>
      <c r="AZ45" s="165"/>
      <c r="BA45" s="168"/>
      <c r="BB45" s="167"/>
      <c r="BC45" s="165"/>
      <c r="BD45" s="168"/>
      <c r="BE45" s="167"/>
      <c r="BF45" s="165"/>
      <c r="BG45" s="168"/>
      <c r="BH45" s="167"/>
      <c r="BI45" s="165"/>
      <c r="BJ45" s="168"/>
      <c r="BK45" s="167"/>
      <c r="BL45" s="165"/>
      <c r="BM45" s="168"/>
      <c r="BN45" s="167"/>
      <c r="BO45" s="165"/>
      <c r="BP45" s="168"/>
      <c r="BQ45" s="167"/>
      <c r="BR45" s="165"/>
      <c r="BS45" s="168"/>
      <c r="BT45" s="167"/>
      <c r="BU45" s="165"/>
      <c r="BV45" s="168"/>
      <c r="BW45" s="167"/>
      <c r="BX45" s="165"/>
      <c r="BY45" s="168"/>
    </row>
    <row r="46" spans="1:77" ht="13.5" customHeight="1" x14ac:dyDescent="0.25">
      <c r="C46" s="167"/>
      <c r="D46" s="165"/>
      <c r="E46" s="165"/>
      <c r="F46" s="167"/>
      <c r="G46" s="165"/>
      <c r="H46" s="168"/>
      <c r="I46" s="165"/>
      <c r="J46" s="165"/>
      <c r="K46" s="165"/>
      <c r="L46" s="167"/>
      <c r="M46" s="165"/>
      <c r="N46" s="168"/>
      <c r="O46" s="167"/>
      <c r="P46" s="165"/>
      <c r="Q46" s="168"/>
      <c r="R46" s="167"/>
      <c r="S46" s="165"/>
      <c r="T46" s="168"/>
      <c r="U46" s="167"/>
      <c r="V46" s="165"/>
      <c r="W46" s="168"/>
      <c r="X46" s="167"/>
      <c r="Y46" s="165"/>
      <c r="Z46" s="168"/>
      <c r="AA46" s="167"/>
      <c r="AB46" s="165"/>
      <c r="AC46" s="168"/>
      <c r="AD46" s="167"/>
      <c r="AE46" s="165"/>
      <c r="AF46" s="168"/>
      <c r="AG46" s="167"/>
      <c r="AH46" s="165"/>
      <c r="AI46" s="168"/>
      <c r="AJ46" s="167"/>
      <c r="AK46" s="165"/>
      <c r="AL46" s="168"/>
      <c r="AM46" s="167"/>
      <c r="AN46" s="165"/>
      <c r="AO46" s="168"/>
      <c r="AP46" s="167"/>
      <c r="AQ46" s="165"/>
      <c r="AR46" s="168"/>
      <c r="AS46" s="167"/>
      <c r="AT46" s="165"/>
      <c r="AU46" s="168"/>
      <c r="AV46" s="167"/>
      <c r="AW46" s="165"/>
      <c r="AX46" s="168"/>
      <c r="AY46" s="167"/>
      <c r="AZ46" s="165"/>
      <c r="BA46" s="168"/>
      <c r="BB46" s="167"/>
      <c r="BC46" s="165"/>
      <c r="BD46" s="168"/>
      <c r="BE46" s="167"/>
      <c r="BF46" s="165"/>
      <c r="BG46" s="168"/>
      <c r="BH46" s="167"/>
      <c r="BI46" s="165"/>
      <c r="BJ46" s="168"/>
      <c r="BK46" s="167"/>
      <c r="BL46" s="165"/>
      <c r="BM46" s="168"/>
      <c r="BN46" s="167"/>
      <c r="BO46" s="165"/>
      <c r="BP46" s="168"/>
      <c r="BQ46" s="167"/>
      <c r="BR46" s="165"/>
      <c r="BS46" s="168"/>
      <c r="BT46" s="167"/>
      <c r="BU46" s="165"/>
      <c r="BV46" s="168"/>
      <c r="BW46" s="167"/>
      <c r="BX46" s="165"/>
      <c r="BY46" s="168"/>
    </row>
    <row r="47" spans="1:77" ht="13.5" customHeight="1" x14ac:dyDescent="0.25">
      <c r="C47" s="167"/>
      <c r="D47" s="165"/>
      <c r="E47" s="165"/>
      <c r="F47" s="167"/>
      <c r="G47" s="165"/>
      <c r="H47" s="168"/>
      <c r="I47" s="165"/>
      <c r="J47" s="165"/>
      <c r="K47" s="165"/>
      <c r="L47" s="167"/>
      <c r="M47" s="165"/>
      <c r="N47" s="168"/>
      <c r="O47" s="167"/>
      <c r="P47" s="165"/>
      <c r="Q47" s="168"/>
      <c r="R47" s="167"/>
      <c r="S47" s="165"/>
      <c r="T47" s="168"/>
      <c r="U47" s="167"/>
      <c r="V47" s="165"/>
      <c r="W47" s="168"/>
      <c r="X47" s="167"/>
      <c r="Y47" s="165"/>
      <c r="Z47" s="168"/>
      <c r="AA47" s="167"/>
      <c r="AB47" s="165"/>
      <c r="AC47" s="168"/>
      <c r="AD47" s="167"/>
      <c r="AE47" s="165"/>
      <c r="AF47" s="168"/>
      <c r="AG47" s="167"/>
      <c r="AH47" s="165"/>
      <c r="AI47" s="168"/>
      <c r="AJ47" s="167"/>
      <c r="AK47" s="165"/>
      <c r="AL47" s="168"/>
      <c r="AM47" s="167"/>
      <c r="AN47" s="165"/>
      <c r="AO47" s="168"/>
      <c r="AP47" s="167"/>
      <c r="AQ47" s="165"/>
      <c r="AR47" s="168"/>
      <c r="AS47" s="167"/>
      <c r="AT47" s="165"/>
      <c r="AU47" s="168"/>
      <c r="AV47" s="167"/>
      <c r="AW47" s="165"/>
      <c r="AX47" s="168"/>
      <c r="AY47" s="167"/>
      <c r="AZ47" s="165"/>
      <c r="BA47" s="168"/>
      <c r="BB47" s="167"/>
      <c r="BC47" s="165"/>
      <c r="BD47" s="168"/>
      <c r="BE47" s="167"/>
      <c r="BF47" s="165"/>
      <c r="BG47" s="168"/>
      <c r="BH47" s="167"/>
      <c r="BI47" s="165"/>
      <c r="BJ47" s="168"/>
      <c r="BK47" s="167"/>
      <c r="BL47" s="165"/>
      <c r="BM47" s="168"/>
      <c r="BN47" s="167"/>
      <c r="BO47" s="165"/>
      <c r="BP47" s="168"/>
      <c r="BQ47" s="167"/>
      <c r="BR47" s="165"/>
      <c r="BS47" s="168"/>
      <c r="BT47" s="167"/>
      <c r="BU47" s="165"/>
      <c r="BV47" s="168"/>
      <c r="BW47" s="167"/>
      <c r="BX47" s="165"/>
      <c r="BY47" s="168"/>
    </row>
    <row r="48" spans="1:77" ht="13.5" customHeight="1" x14ac:dyDescent="0.25">
      <c r="C48" s="167"/>
      <c r="D48" s="165"/>
      <c r="E48" s="165"/>
      <c r="F48" s="167"/>
      <c r="G48" s="165"/>
      <c r="H48" s="168"/>
      <c r="I48" s="165"/>
      <c r="J48" s="165"/>
      <c r="K48" s="165"/>
      <c r="L48" s="167"/>
      <c r="M48" s="165"/>
      <c r="N48" s="168"/>
      <c r="O48" s="167"/>
      <c r="P48" s="165"/>
      <c r="Q48" s="168"/>
      <c r="R48" s="167"/>
      <c r="S48" s="165"/>
      <c r="T48" s="168"/>
      <c r="U48" s="167"/>
      <c r="V48" s="165"/>
      <c r="W48" s="168"/>
      <c r="X48" s="167"/>
      <c r="Y48" s="165"/>
      <c r="Z48" s="168"/>
      <c r="AA48" s="167"/>
      <c r="AB48" s="165"/>
      <c r="AC48" s="168"/>
      <c r="AD48" s="167"/>
      <c r="AE48" s="165"/>
      <c r="AF48" s="168"/>
      <c r="AG48" s="167"/>
      <c r="AH48" s="165"/>
      <c r="AI48" s="168"/>
      <c r="AJ48" s="167"/>
      <c r="AK48" s="165"/>
      <c r="AL48" s="168"/>
      <c r="AM48" s="167"/>
      <c r="AN48" s="165"/>
      <c r="AO48" s="168"/>
      <c r="AP48" s="167"/>
      <c r="AQ48" s="165"/>
      <c r="AR48" s="168"/>
      <c r="AS48" s="167"/>
      <c r="AT48" s="165"/>
      <c r="AU48" s="168"/>
      <c r="AV48" s="167"/>
      <c r="AW48" s="165"/>
      <c r="AX48" s="168"/>
      <c r="AY48" s="167"/>
      <c r="AZ48" s="165"/>
      <c r="BA48" s="168"/>
      <c r="BB48" s="167"/>
      <c r="BC48" s="165"/>
      <c r="BD48" s="168"/>
      <c r="BE48" s="167"/>
      <c r="BF48" s="165"/>
      <c r="BG48" s="168"/>
      <c r="BH48" s="167"/>
      <c r="BI48" s="165"/>
      <c r="BJ48" s="168"/>
      <c r="BK48" s="167"/>
      <c r="BL48" s="165"/>
      <c r="BM48" s="168"/>
      <c r="BN48" s="167"/>
      <c r="BO48" s="165"/>
      <c r="BP48" s="168"/>
      <c r="BQ48" s="167"/>
      <c r="BR48" s="165"/>
      <c r="BS48" s="168"/>
      <c r="BT48" s="167"/>
      <c r="BU48" s="165"/>
      <c r="BV48" s="168"/>
      <c r="BW48" s="167"/>
      <c r="BX48" s="165"/>
      <c r="BY48" s="168"/>
    </row>
    <row r="49" spans="3:77" ht="13.5" customHeight="1" x14ac:dyDescent="0.25">
      <c r="C49" s="167"/>
      <c r="D49" s="165"/>
      <c r="E49" s="165"/>
      <c r="F49" s="167"/>
      <c r="G49" s="165"/>
      <c r="H49" s="168"/>
      <c r="I49" s="165"/>
      <c r="J49" s="165"/>
      <c r="K49" s="165"/>
      <c r="L49" s="167"/>
      <c r="M49" s="165"/>
      <c r="N49" s="168"/>
      <c r="O49" s="167"/>
      <c r="P49" s="165"/>
      <c r="Q49" s="168"/>
      <c r="R49" s="167"/>
      <c r="S49" s="165"/>
      <c r="T49" s="168"/>
      <c r="U49" s="167"/>
      <c r="V49" s="165"/>
      <c r="W49" s="168"/>
      <c r="X49" s="167"/>
      <c r="Y49" s="165"/>
      <c r="Z49" s="168"/>
      <c r="AA49" s="167"/>
      <c r="AB49" s="165"/>
      <c r="AC49" s="168"/>
      <c r="AD49" s="167"/>
      <c r="AE49" s="165"/>
      <c r="AF49" s="168"/>
      <c r="AG49" s="167"/>
      <c r="AH49" s="165"/>
      <c r="AI49" s="168"/>
      <c r="AJ49" s="167"/>
      <c r="AK49" s="165"/>
      <c r="AL49" s="168"/>
      <c r="AM49" s="167"/>
      <c r="AN49" s="165"/>
      <c r="AO49" s="168"/>
      <c r="AP49" s="167"/>
      <c r="AQ49" s="165"/>
      <c r="AR49" s="168"/>
      <c r="AS49" s="167"/>
      <c r="AT49" s="165"/>
      <c r="AU49" s="168"/>
      <c r="AV49" s="167"/>
      <c r="AW49" s="165"/>
      <c r="AX49" s="168"/>
      <c r="AY49" s="167"/>
      <c r="AZ49" s="165"/>
      <c r="BA49" s="168"/>
      <c r="BB49" s="167"/>
      <c r="BC49" s="165"/>
      <c r="BD49" s="168"/>
      <c r="BE49" s="167"/>
      <c r="BF49" s="165"/>
      <c r="BG49" s="168"/>
      <c r="BH49" s="167"/>
      <c r="BI49" s="165"/>
      <c r="BJ49" s="168"/>
      <c r="BK49" s="167"/>
      <c r="BL49" s="165"/>
      <c r="BM49" s="168"/>
      <c r="BN49" s="167"/>
      <c r="BO49" s="165"/>
      <c r="BP49" s="168"/>
      <c r="BQ49" s="167"/>
      <c r="BR49" s="165"/>
      <c r="BS49" s="168"/>
      <c r="BT49" s="167"/>
      <c r="BU49" s="165"/>
      <c r="BV49" s="168"/>
      <c r="BW49" s="167"/>
      <c r="BX49" s="165"/>
      <c r="BY49" s="168"/>
    </row>
    <row r="50" spans="3:77" ht="13.5" customHeight="1" x14ac:dyDescent="0.25">
      <c r="C50" s="167"/>
      <c r="D50" s="165"/>
      <c r="E50" s="165"/>
      <c r="F50" s="167"/>
      <c r="G50" s="165"/>
      <c r="H50" s="168"/>
      <c r="I50" s="165"/>
      <c r="J50" s="165"/>
      <c r="K50" s="165"/>
      <c r="L50" s="167"/>
      <c r="M50" s="165"/>
      <c r="N50" s="168"/>
      <c r="O50" s="167"/>
      <c r="P50" s="165"/>
      <c r="Q50" s="168"/>
      <c r="R50" s="167"/>
      <c r="S50" s="165"/>
      <c r="T50" s="168"/>
      <c r="U50" s="167"/>
      <c r="V50" s="165"/>
      <c r="W50" s="168"/>
      <c r="X50" s="167"/>
      <c r="Y50" s="165"/>
      <c r="Z50" s="168"/>
      <c r="AA50" s="167"/>
      <c r="AB50" s="165"/>
      <c r="AC50" s="168"/>
      <c r="AD50" s="167"/>
      <c r="AE50" s="165"/>
      <c r="AF50" s="168"/>
      <c r="AG50" s="167"/>
      <c r="AH50" s="165"/>
      <c r="AI50" s="168"/>
      <c r="AJ50" s="167"/>
      <c r="AK50" s="165"/>
      <c r="AL50" s="168"/>
      <c r="AM50" s="167"/>
      <c r="AN50" s="165"/>
      <c r="AO50" s="168"/>
      <c r="AP50" s="167"/>
      <c r="AQ50" s="165"/>
      <c r="AR50" s="168"/>
      <c r="AS50" s="167"/>
      <c r="AT50" s="165"/>
      <c r="AU50" s="168"/>
      <c r="AV50" s="167"/>
      <c r="AW50" s="165"/>
      <c r="AX50" s="168"/>
      <c r="AY50" s="167"/>
      <c r="AZ50" s="165"/>
      <c r="BA50" s="168"/>
      <c r="BB50" s="167"/>
      <c r="BC50" s="165"/>
      <c r="BD50" s="168"/>
      <c r="BE50" s="167"/>
      <c r="BF50" s="165"/>
      <c r="BG50" s="168"/>
      <c r="BH50" s="167"/>
      <c r="BI50" s="165"/>
      <c r="BJ50" s="168"/>
      <c r="BK50" s="167"/>
      <c r="BL50" s="165"/>
      <c r="BM50" s="168"/>
      <c r="BN50" s="167"/>
      <c r="BO50" s="165"/>
      <c r="BP50" s="168"/>
      <c r="BQ50" s="167"/>
      <c r="BR50" s="165"/>
      <c r="BS50" s="168"/>
      <c r="BT50" s="167"/>
      <c r="BU50" s="165"/>
      <c r="BV50" s="168"/>
      <c r="BW50" s="167"/>
      <c r="BX50" s="165"/>
      <c r="BY50" s="168"/>
    </row>
    <row r="51" spans="3:77" ht="13.5" customHeight="1" x14ac:dyDescent="0.25">
      <c r="C51" s="167"/>
      <c r="D51" s="165"/>
      <c r="E51" s="165"/>
      <c r="F51" s="167"/>
      <c r="G51" s="165"/>
      <c r="H51" s="168"/>
      <c r="I51" s="165"/>
      <c r="J51" s="165"/>
      <c r="K51" s="165"/>
      <c r="L51" s="167"/>
      <c r="M51" s="165"/>
      <c r="N51" s="168"/>
      <c r="O51" s="167"/>
      <c r="P51" s="165"/>
      <c r="Q51" s="168"/>
      <c r="R51" s="167"/>
      <c r="S51" s="165"/>
      <c r="T51" s="168"/>
      <c r="U51" s="167"/>
      <c r="V51" s="165"/>
      <c r="W51" s="168"/>
      <c r="X51" s="167"/>
      <c r="Y51" s="165"/>
      <c r="Z51" s="168"/>
      <c r="AA51" s="167"/>
      <c r="AB51" s="165"/>
      <c r="AC51" s="168"/>
      <c r="AD51" s="167"/>
      <c r="AE51" s="165"/>
      <c r="AF51" s="168"/>
      <c r="AG51" s="167"/>
      <c r="AH51" s="165"/>
      <c r="AI51" s="168"/>
      <c r="AJ51" s="167"/>
      <c r="AK51" s="165"/>
      <c r="AL51" s="168"/>
      <c r="AM51" s="167"/>
      <c r="AN51" s="165"/>
      <c r="AO51" s="168"/>
      <c r="AP51" s="167"/>
      <c r="AQ51" s="165"/>
      <c r="AR51" s="168"/>
      <c r="AS51" s="167"/>
      <c r="AT51" s="165"/>
      <c r="AU51" s="168"/>
      <c r="AV51" s="167"/>
      <c r="AW51" s="165"/>
      <c r="AX51" s="168"/>
      <c r="AY51" s="167"/>
      <c r="AZ51" s="165"/>
      <c r="BA51" s="168"/>
      <c r="BB51" s="167"/>
      <c r="BC51" s="165"/>
      <c r="BD51" s="168"/>
      <c r="BE51" s="167"/>
      <c r="BF51" s="165"/>
      <c r="BG51" s="168"/>
      <c r="BH51" s="167"/>
      <c r="BI51" s="165"/>
      <c r="BJ51" s="168"/>
      <c r="BK51" s="167"/>
      <c r="BL51" s="165"/>
      <c r="BM51" s="168"/>
      <c r="BN51" s="167"/>
      <c r="BO51" s="165"/>
      <c r="BP51" s="168"/>
      <c r="BQ51" s="167"/>
      <c r="BR51" s="165"/>
      <c r="BS51" s="168"/>
      <c r="BT51" s="167"/>
      <c r="BU51" s="165"/>
      <c r="BV51" s="168"/>
      <c r="BW51" s="167"/>
      <c r="BX51" s="165"/>
      <c r="BY51" s="168"/>
    </row>
    <row r="52" spans="3:77" ht="13.5" customHeight="1" x14ac:dyDescent="0.25">
      <c r="C52" s="167"/>
      <c r="D52" s="165"/>
      <c r="E52" s="165"/>
      <c r="F52" s="167"/>
      <c r="G52" s="165"/>
      <c r="H52" s="168"/>
      <c r="I52" s="165"/>
      <c r="J52" s="165"/>
      <c r="K52" s="165"/>
      <c r="L52" s="167"/>
      <c r="M52" s="165"/>
      <c r="N52" s="168"/>
      <c r="O52" s="167"/>
      <c r="P52" s="165"/>
      <c r="Q52" s="168"/>
      <c r="R52" s="167"/>
      <c r="S52" s="165"/>
      <c r="T52" s="168"/>
      <c r="U52" s="167"/>
      <c r="V52" s="165"/>
      <c r="W52" s="168"/>
      <c r="X52" s="167"/>
      <c r="Y52" s="165"/>
      <c r="Z52" s="168"/>
      <c r="AA52" s="167"/>
      <c r="AB52" s="165"/>
      <c r="AC52" s="168"/>
      <c r="AD52" s="167"/>
      <c r="AE52" s="165"/>
      <c r="AF52" s="168"/>
      <c r="AG52" s="167"/>
      <c r="AH52" s="165"/>
      <c r="AI52" s="168"/>
      <c r="AJ52" s="167"/>
      <c r="AK52" s="165"/>
      <c r="AL52" s="168"/>
      <c r="AM52" s="167"/>
      <c r="AN52" s="165"/>
      <c r="AO52" s="168"/>
      <c r="AP52" s="167"/>
      <c r="AQ52" s="165"/>
      <c r="AR52" s="168"/>
      <c r="AS52" s="167"/>
      <c r="AT52" s="165"/>
      <c r="AU52" s="168"/>
      <c r="AV52" s="167"/>
      <c r="AW52" s="165"/>
      <c r="AX52" s="168"/>
      <c r="AY52" s="167"/>
      <c r="AZ52" s="165"/>
      <c r="BA52" s="168"/>
      <c r="BB52" s="167"/>
      <c r="BC52" s="165"/>
      <c r="BD52" s="168"/>
      <c r="BE52" s="167"/>
      <c r="BF52" s="165"/>
      <c r="BG52" s="168"/>
      <c r="BH52" s="167"/>
      <c r="BI52" s="165"/>
      <c r="BJ52" s="168"/>
      <c r="BK52" s="167"/>
      <c r="BL52" s="165"/>
      <c r="BM52" s="168"/>
      <c r="BN52" s="167"/>
      <c r="BO52" s="165"/>
      <c r="BP52" s="168"/>
      <c r="BQ52" s="167"/>
      <c r="BR52" s="165"/>
      <c r="BS52" s="168"/>
      <c r="BT52" s="167"/>
      <c r="BU52" s="165"/>
      <c r="BV52" s="168"/>
      <c r="BW52" s="167"/>
      <c r="BX52" s="165"/>
      <c r="BY52" s="168"/>
    </row>
    <row r="53" spans="3:77" ht="13.5" customHeight="1" x14ac:dyDescent="0.25">
      <c r="C53" s="167"/>
      <c r="D53" s="165"/>
      <c r="E53" s="165"/>
      <c r="F53" s="167"/>
      <c r="G53" s="165"/>
      <c r="H53" s="168"/>
      <c r="I53" s="165"/>
      <c r="J53" s="165"/>
      <c r="K53" s="165"/>
      <c r="L53" s="167"/>
      <c r="M53" s="165"/>
      <c r="N53" s="168"/>
      <c r="O53" s="167"/>
      <c r="P53" s="165"/>
      <c r="Q53" s="168"/>
      <c r="R53" s="167"/>
      <c r="S53" s="165"/>
      <c r="T53" s="168"/>
      <c r="U53" s="167"/>
      <c r="V53" s="165"/>
      <c r="W53" s="168"/>
      <c r="X53" s="167"/>
      <c r="Y53" s="165"/>
      <c r="Z53" s="168"/>
      <c r="AA53" s="167"/>
      <c r="AB53" s="165"/>
      <c r="AC53" s="168"/>
      <c r="AD53" s="167"/>
      <c r="AE53" s="165"/>
      <c r="AF53" s="168"/>
      <c r="AG53" s="167"/>
      <c r="AH53" s="165"/>
      <c r="AI53" s="168"/>
      <c r="AJ53" s="167"/>
      <c r="AK53" s="165"/>
      <c r="AL53" s="168"/>
      <c r="AM53" s="167"/>
      <c r="AN53" s="165"/>
      <c r="AO53" s="168"/>
      <c r="AP53" s="167"/>
      <c r="AQ53" s="165"/>
      <c r="AR53" s="168"/>
      <c r="AS53" s="167"/>
      <c r="AT53" s="165"/>
      <c r="AU53" s="168"/>
      <c r="AV53" s="167"/>
      <c r="AW53" s="165"/>
      <c r="AX53" s="168"/>
      <c r="AY53" s="167"/>
      <c r="AZ53" s="165"/>
      <c r="BA53" s="168"/>
      <c r="BB53" s="167"/>
      <c r="BC53" s="165"/>
      <c r="BD53" s="168"/>
      <c r="BE53" s="167"/>
      <c r="BF53" s="165"/>
      <c r="BG53" s="168"/>
      <c r="BH53" s="167"/>
      <c r="BI53" s="165"/>
      <c r="BJ53" s="168"/>
      <c r="BK53" s="167"/>
      <c r="BL53" s="165"/>
      <c r="BM53" s="168"/>
      <c r="BN53" s="167"/>
      <c r="BO53" s="165"/>
      <c r="BP53" s="168"/>
      <c r="BQ53" s="167"/>
      <c r="BR53" s="165"/>
      <c r="BS53" s="168"/>
      <c r="BT53" s="167"/>
      <c r="BU53" s="165"/>
      <c r="BV53" s="168"/>
      <c r="BW53" s="167"/>
      <c r="BX53" s="165"/>
      <c r="BY53" s="168"/>
    </row>
    <row r="54" spans="3:77" ht="13.5" customHeight="1" x14ac:dyDescent="0.25">
      <c r="C54" s="167"/>
      <c r="D54" s="165"/>
      <c r="E54" s="165"/>
      <c r="F54" s="167"/>
      <c r="G54" s="165"/>
      <c r="H54" s="168"/>
      <c r="I54" s="165"/>
      <c r="J54" s="165"/>
      <c r="K54" s="165"/>
      <c r="L54" s="167"/>
      <c r="M54" s="165"/>
      <c r="N54" s="168"/>
      <c r="O54" s="167"/>
      <c r="P54" s="165"/>
      <c r="Q54" s="168"/>
      <c r="R54" s="167"/>
      <c r="S54" s="165"/>
      <c r="T54" s="168"/>
      <c r="U54" s="167"/>
      <c r="V54" s="165"/>
      <c r="W54" s="168"/>
      <c r="X54" s="167"/>
      <c r="Y54" s="165"/>
      <c r="Z54" s="168"/>
      <c r="AA54" s="167"/>
      <c r="AB54" s="165"/>
      <c r="AC54" s="168"/>
      <c r="AD54" s="167"/>
      <c r="AE54" s="165"/>
      <c r="AF54" s="168"/>
      <c r="AG54" s="167"/>
      <c r="AH54" s="165"/>
      <c r="AI54" s="168"/>
      <c r="AJ54" s="167"/>
      <c r="AK54" s="165"/>
      <c r="AL54" s="168"/>
      <c r="AM54" s="167"/>
      <c r="AN54" s="165"/>
      <c r="AO54" s="168"/>
      <c r="AP54" s="167"/>
      <c r="AQ54" s="165"/>
      <c r="AR54" s="168"/>
      <c r="AS54" s="167"/>
      <c r="AT54" s="165"/>
      <c r="AU54" s="168"/>
      <c r="AV54" s="167"/>
      <c r="AW54" s="165"/>
      <c r="AX54" s="168"/>
      <c r="AY54" s="167"/>
      <c r="AZ54" s="165"/>
      <c r="BA54" s="168"/>
      <c r="BB54" s="167"/>
      <c r="BC54" s="165"/>
      <c r="BD54" s="168"/>
      <c r="BE54" s="167"/>
      <c r="BF54" s="165"/>
      <c r="BG54" s="168"/>
      <c r="BH54" s="167"/>
      <c r="BI54" s="165"/>
      <c r="BJ54" s="168"/>
      <c r="BK54" s="167"/>
      <c r="BL54" s="165"/>
      <c r="BM54" s="168"/>
      <c r="BN54" s="167"/>
      <c r="BO54" s="165"/>
      <c r="BP54" s="168"/>
      <c r="BQ54" s="167"/>
      <c r="BR54" s="165"/>
      <c r="BS54" s="168"/>
      <c r="BT54" s="167"/>
      <c r="BU54" s="165"/>
      <c r="BV54" s="168"/>
      <c r="BW54" s="167"/>
      <c r="BX54" s="165"/>
      <c r="BY54" s="168"/>
    </row>
    <row r="55" spans="3:77" ht="13.5" customHeight="1" x14ac:dyDescent="0.25">
      <c r="C55" s="167"/>
      <c r="D55" s="165"/>
      <c r="E55" s="165"/>
      <c r="F55" s="167"/>
      <c r="G55" s="165"/>
      <c r="H55" s="168"/>
      <c r="I55" s="165"/>
      <c r="J55" s="165"/>
      <c r="K55" s="165"/>
      <c r="L55" s="167"/>
      <c r="M55" s="165"/>
      <c r="N55" s="168"/>
      <c r="O55" s="167"/>
      <c r="P55" s="165"/>
      <c r="Q55" s="168"/>
      <c r="R55" s="167"/>
      <c r="S55" s="165"/>
      <c r="T55" s="168"/>
      <c r="U55" s="167"/>
      <c r="V55" s="165"/>
      <c r="W55" s="168"/>
      <c r="X55" s="167"/>
      <c r="Y55" s="165"/>
      <c r="Z55" s="168"/>
      <c r="AA55" s="167"/>
      <c r="AB55" s="165"/>
      <c r="AC55" s="168"/>
      <c r="AD55" s="167"/>
      <c r="AE55" s="165"/>
      <c r="AF55" s="168"/>
      <c r="AG55" s="167"/>
      <c r="AH55" s="165"/>
      <c r="AI55" s="168"/>
      <c r="AJ55" s="167"/>
      <c r="AK55" s="165"/>
      <c r="AL55" s="168"/>
      <c r="AM55" s="167"/>
      <c r="AN55" s="165"/>
      <c r="AO55" s="168"/>
      <c r="AP55" s="167"/>
      <c r="AQ55" s="165"/>
      <c r="AR55" s="168"/>
      <c r="AS55" s="167"/>
      <c r="AT55" s="165"/>
      <c r="AU55" s="168"/>
      <c r="AV55" s="167"/>
      <c r="AW55" s="165"/>
      <c r="AX55" s="168"/>
      <c r="AY55" s="167"/>
      <c r="AZ55" s="165"/>
      <c r="BA55" s="168"/>
      <c r="BB55" s="167"/>
      <c r="BC55" s="165"/>
      <c r="BD55" s="168"/>
      <c r="BE55" s="167"/>
      <c r="BF55" s="165"/>
      <c r="BG55" s="168"/>
      <c r="BH55" s="167"/>
      <c r="BI55" s="165"/>
      <c r="BJ55" s="168"/>
      <c r="BK55" s="167"/>
      <c r="BL55" s="165"/>
      <c r="BM55" s="168"/>
      <c r="BN55" s="167"/>
      <c r="BO55" s="165"/>
      <c r="BP55" s="168"/>
      <c r="BQ55" s="167"/>
      <c r="BR55" s="165"/>
      <c r="BS55" s="168"/>
      <c r="BT55" s="167"/>
      <c r="BU55" s="165"/>
      <c r="BV55" s="168"/>
      <c r="BW55" s="167"/>
      <c r="BX55" s="165"/>
      <c r="BY55" s="168"/>
    </row>
    <row r="56" spans="3:77" ht="13.5" customHeight="1" x14ac:dyDescent="0.25">
      <c r="C56" s="167"/>
      <c r="D56" s="165"/>
      <c r="E56" s="165"/>
      <c r="F56" s="167"/>
      <c r="G56" s="165"/>
      <c r="H56" s="168"/>
      <c r="I56" s="165"/>
      <c r="J56" s="165"/>
      <c r="K56" s="165"/>
      <c r="L56" s="167"/>
      <c r="M56" s="165"/>
      <c r="N56" s="168"/>
      <c r="O56" s="167"/>
      <c r="P56" s="165"/>
      <c r="Q56" s="168"/>
      <c r="R56" s="167"/>
      <c r="S56" s="165"/>
      <c r="T56" s="168"/>
      <c r="U56" s="167"/>
      <c r="V56" s="165"/>
      <c r="W56" s="168"/>
      <c r="X56" s="167"/>
      <c r="Y56" s="165"/>
      <c r="Z56" s="168"/>
      <c r="AA56" s="167"/>
      <c r="AB56" s="165"/>
      <c r="AC56" s="168"/>
      <c r="AD56" s="167"/>
      <c r="AE56" s="165"/>
      <c r="AF56" s="168"/>
      <c r="AG56" s="167"/>
      <c r="AH56" s="165"/>
      <c r="AI56" s="168"/>
      <c r="AJ56" s="167"/>
      <c r="AK56" s="165"/>
      <c r="AL56" s="168"/>
      <c r="AM56" s="167"/>
      <c r="AN56" s="165"/>
      <c r="AO56" s="168"/>
      <c r="AP56" s="167"/>
      <c r="AQ56" s="165"/>
      <c r="AR56" s="168"/>
      <c r="AS56" s="167"/>
      <c r="AT56" s="165"/>
      <c r="AU56" s="168"/>
      <c r="AV56" s="167"/>
      <c r="AW56" s="165"/>
      <c r="AX56" s="168"/>
      <c r="AY56" s="167"/>
      <c r="AZ56" s="165"/>
      <c r="BA56" s="168"/>
      <c r="BB56" s="167"/>
      <c r="BC56" s="165"/>
      <c r="BD56" s="168"/>
      <c r="BE56" s="167"/>
      <c r="BF56" s="165"/>
      <c r="BG56" s="168"/>
      <c r="BH56" s="167"/>
      <c r="BI56" s="165"/>
      <c r="BJ56" s="168"/>
      <c r="BK56" s="167"/>
      <c r="BL56" s="165"/>
      <c r="BM56" s="168"/>
      <c r="BN56" s="167"/>
      <c r="BO56" s="165"/>
      <c r="BP56" s="168"/>
      <c r="BQ56" s="167"/>
      <c r="BR56" s="165"/>
      <c r="BS56" s="168"/>
      <c r="BT56" s="167"/>
      <c r="BU56" s="165"/>
      <c r="BV56" s="168"/>
      <c r="BW56" s="167"/>
      <c r="BX56" s="165"/>
      <c r="BY56" s="168"/>
    </row>
    <row r="57" spans="3:77" ht="13.5" customHeight="1" x14ac:dyDescent="0.25">
      <c r="C57" s="167"/>
      <c r="D57" s="165"/>
      <c r="E57" s="165"/>
      <c r="F57" s="167"/>
      <c r="G57" s="165"/>
      <c r="H57" s="168"/>
      <c r="I57" s="165"/>
      <c r="J57" s="165"/>
      <c r="K57" s="165"/>
      <c r="L57" s="167"/>
      <c r="M57" s="165"/>
      <c r="N57" s="168"/>
      <c r="O57" s="167"/>
      <c r="P57" s="165"/>
      <c r="Q57" s="168"/>
      <c r="R57" s="167"/>
      <c r="S57" s="165"/>
      <c r="T57" s="168"/>
      <c r="U57" s="167"/>
      <c r="V57" s="165"/>
      <c r="W57" s="168"/>
      <c r="X57" s="167"/>
      <c r="Y57" s="165"/>
      <c r="Z57" s="168"/>
      <c r="AA57" s="167"/>
      <c r="AB57" s="165"/>
      <c r="AC57" s="168"/>
      <c r="AD57" s="167"/>
      <c r="AE57" s="165"/>
      <c r="AF57" s="168"/>
      <c r="AG57" s="167"/>
      <c r="AH57" s="165"/>
      <c r="AI57" s="168"/>
      <c r="AJ57" s="167"/>
      <c r="AK57" s="165"/>
      <c r="AL57" s="168"/>
      <c r="AM57" s="167"/>
      <c r="AN57" s="165"/>
      <c r="AO57" s="168"/>
      <c r="AP57" s="167"/>
      <c r="AQ57" s="165"/>
      <c r="AR57" s="168"/>
      <c r="AS57" s="167"/>
      <c r="AT57" s="165"/>
      <c r="AU57" s="168"/>
      <c r="AV57" s="167"/>
      <c r="AW57" s="165"/>
      <c r="AX57" s="168"/>
      <c r="AY57" s="167"/>
      <c r="AZ57" s="165"/>
      <c r="BA57" s="168"/>
      <c r="BB57" s="167"/>
      <c r="BC57" s="165"/>
      <c r="BD57" s="168"/>
      <c r="BE57" s="167"/>
      <c r="BF57" s="165"/>
      <c r="BG57" s="168"/>
      <c r="BH57" s="167"/>
      <c r="BI57" s="165"/>
      <c r="BJ57" s="168"/>
      <c r="BK57" s="167"/>
      <c r="BL57" s="165"/>
      <c r="BM57" s="168"/>
      <c r="BN57" s="167"/>
      <c r="BO57" s="165"/>
      <c r="BP57" s="168"/>
      <c r="BQ57" s="167"/>
      <c r="BR57" s="165"/>
      <c r="BS57" s="168"/>
      <c r="BT57" s="167"/>
      <c r="BU57" s="165"/>
      <c r="BV57" s="168"/>
      <c r="BW57" s="167"/>
      <c r="BX57" s="165"/>
      <c r="BY57" s="168"/>
    </row>
    <row r="58" spans="3:77" ht="13.5" customHeight="1" x14ac:dyDescent="0.25">
      <c r="C58" s="167"/>
      <c r="D58" s="165"/>
      <c r="E58" s="165"/>
      <c r="F58" s="167"/>
      <c r="G58" s="165"/>
      <c r="H58" s="168"/>
      <c r="I58" s="165"/>
      <c r="J58" s="165"/>
      <c r="K58" s="165"/>
      <c r="L58" s="167"/>
      <c r="M58" s="165"/>
      <c r="N58" s="168"/>
      <c r="O58" s="167"/>
      <c r="P58" s="165"/>
      <c r="Q58" s="168"/>
      <c r="R58" s="167"/>
      <c r="S58" s="165"/>
      <c r="T58" s="168"/>
      <c r="U58" s="167"/>
      <c r="V58" s="165"/>
      <c r="W58" s="168"/>
      <c r="X58" s="167"/>
      <c r="Y58" s="165"/>
      <c r="Z58" s="168"/>
      <c r="AA58" s="167"/>
      <c r="AB58" s="165"/>
      <c r="AC58" s="168"/>
      <c r="AD58" s="167"/>
      <c r="AE58" s="165"/>
      <c r="AF58" s="168"/>
      <c r="AG58" s="167"/>
      <c r="AH58" s="165"/>
      <c r="AI58" s="168"/>
      <c r="AJ58" s="167"/>
      <c r="AK58" s="165"/>
      <c r="AL58" s="168"/>
      <c r="AM58" s="167"/>
      <c r="AN58" s="165"/>
      <c r="AO58" s="168"/>
      <c r="AP58" s="167"/>
      <c r="AQ58" s="165"/>
      <c r="AR58" s="168"/>
      <c r="AS58" s="167"/>
      <c r="AT58" s="165"/>
      <c r="AU58" s="168"/>
      <c r="AV58" s="167"/>
      <c r="AW58" s="165"/>
      <c r="AX58" s="168"/>
      <c r="AY58" s="167"/>
      <c r="AZ58" s="165"/>
      <c r="BA58" s="168"/>
      <c r="BB58" s="167"/>
      <c r="BC58" s="165"/>
      <c r="BD58" s="168"/>
      <c r="BE58" s="167"/>
      <c r="BF58" s="165"/>
      <c r="BG58" s="168"/>
      <c r="BH58" s="167"/>
      <c r="BI58" s="165"/>
      <c r="BJ58" s="168"/>
      <c r="BK58" s="167"/>
      <c r="BL58" s="165"/>
      <c r="BM58" s="168"/>
      <c r="BN58" s="167"/>
      <c r="BO58" s="165"/>
      <c r="BP58" s="168"/>
      <c r="BQ58" s="167"/>
      <c r="BR58" s="165"/>
      <c r="BS58" s="168"/>
      <c r="BT58" s="167"/>
      <c r="BU58" s="165"/>
      <c r="BV58" s="168"/>
      <c r="BW58" s="167"/>
      <c r="BX58" s="165"/>
      <c r="BY58" s="168"/>
    </row>
    <row r="59" spans="3:77" ht="13.5" customHeight="1" x14ac:dyDescent="0.25">
      <c r="C59" s="167"/>
      <c r="D59" s="165"/>
      <c r="E59" s="165"/>
      <c r="F59" s="167"/>
      <c r="G59" s="165"/>
      <c r="H59" s="168"/>
      <c r="I59" s="165"/>
      <c r="J59" s="165"/>
      <c r="K59" s="165"/>
      <c r="L59" s="167"/>
      <c r="M59" s="165"/>
      <c r="N59" s="168"/>
      <c r="O59" s="167"/>
      <c r="P59" s="165"/>
      <c r="Q59" s="168"/>
      <c r="R59" s="167"/>
      <c r="S59" s="165"/>
      <c r="T59" s="168"/>
      <c r="U59" s="167"/>
      <c r="V59" s="165"/>
      <c r="W59" s="168"/>
      <c r="X59" s="167"/>
      <c r="Y59" s="165"/>
      <c r="Z59" s="168"/>
      <c r="AA59" s="167"/>
      <c r="AB59" s="165"/>
      <c r="AC59" s="168"/>
      <c r="AD59" s="167"/>
      <c r="AE59" s="165"/>
      <c r="AF59" s="168"/>
      <c r="AG59" s="167"/>
      <c r="AH59" s="165"/>
      <c r="AI59" s="168"/>
      <c r="AJ59" s="167"/>
      <c r="AK59" s="165"/>
      <c r="AL59" s="168"/>
      <c r="AM59" s="167"/>
      <c r="AN59" s="165"/>
      <c r="AO59" s="168"/>
      <c r="AP59" s="167"/>
      <c r="AQ59" s="165"/>
      <c r="AR59" s="168"/>
      <c r="AS59" s="167"/>
      <c r="AT59" s="165"/>
      <c r="AU59" s="168"/>
      <c r="AV59" s="167"/>
      <c r="AW59" s="165"/>
      <c r="AX59" s="168"/>
      <c r="AY59" s="167"/>
      <c r="AZ59" s="165"/>
      <c r="BA59" s="168"/>
      <c r="BB59" s="167"/>
      <c r="BC59" s="165"/>
      <c r="BD59" s="168"/>
      <c r="BE59" s="167"/>
      <c r="BF59" s="165"/>
      <c r="BG59" s="168"/>
      <c r="BH59" s="167"/>
      <c r="BI59" s="165"/>
      <c r="BJ59" s="168"/>
      <c r="BK59" s="167"/>
      <c r="BL59" s="165"/>
      <c r="BM59" s="168"/>
      <c r="BN59" s="167"/>
      <c r="BO59" s="165"/>
      <c r="BP59" s="168"/>
      <c r="BQ59" s="167"/>
      <c r="BR59" s="165"/>
      <c r="BS59" s="168"/>
      <c r="BT59" s="167"/>
      <c r="BU59" s="165"/>
      <c r="BV59" s="168"/>
      <c r="BW59" s="167"/>
      <c r="BX59" s="165"/>
      <c r="BY59" s="168"/>
    </row>
    <row r="60" spans="3:77" ht="13.5" customHeight="1" x14ac:dyDescent="0.25">
      <c r="C60" s="167"/>
      <c r="D60" s="165"/>
      <c r="E60" s="165"/>
      <c r="F60" s="167"/>
      <c r="G60" s="165"/>
      <c r="H60" s="168"/>
      <c r="I60" s="165"/>
      <c r="J60" s="165"/>
      <c r="K60" s="165"/>
      <c r="L60" s="167"/>
      <c r="M60" s="165"/>
      <c r="N60" s="168"/>
      <c r="O60" s="167"/>
      <c r="P60" s="165"/>
      <c r="Q60" s="168"/>
      <c r="R60" s="167"/>
      <c r="S60" s="165"/>
      <c r="T60" s="168"/>
      <c r="U60" s="167"/>
      <c r="V60" s="165"/>
      <c r="W60" s="168"/>
      <c r="X60" s="167"/>
      <c r="Y60" s="165"/>
      <c r="Z60" s="168"/>
      <c r="AA60" s="167"/>
      <c r="AB60" s="165"/>
      <c r="AC60" s="168"/>
      <c r="AD60" s="167"/>
      <c r="AE60" s="165"/>
      <c r="AF60" s="168"/>
      <c r="AG60" s="167"/>
      <c r="AH60" s="165"/>
      <c r="AI60" s="168"/>
      <c r="AJ60" s="167"/>
      <c r="AK60" s="165"/>
      <c r="AL60" s="168"/>
      <c r="AM60" s="167"/>
      <c r="AN60" s="165"/>
      <c r="AO60" s="168"/>
      <c r="AP60" s="167"/>
      <c r="AQ60" s="165"/>
      <c r="AR60" s="168"/>
      <c r="AS60" s="167"/>
      <c r="AT60" s="165"/>
      <c r="AU60" s="168"/>
      <c r="AV60" s="167"/>
      <c r="AW60" s="165"/>
      <c r="AX60" s="168"/>
      <c r="AY60" s="167"/>
      <c r="AZ60" s="165"/>
      <c r="BA60" s="168"/>
      <c r="BB60" s="167"/>
      <c r="BC60" s="165"/>
      <c r="BD60" s="168"/>
      <c r="BE60" s="167"/>
      <c r="BF60" s="165"/>
      <c r="BG60" s="168"/>
      <c r="BH60" s="167"/>
      <c r="BI60" s="165"/>
      <c r="BJ60" s="168"/>
      <c r="BK60" s="167"/>
      <c r="BL60" s="165"/>
      <c r="BM60" s="168"/>
      <c r="BN60" s="167"/>
      <c r="BO60" s="165"/>
      <c r="BP60" s="168"/>
      <c r="BQ60" s="167"/>
      <c r="BR60" s="165"/>
      <c r="BS60" s="168"/>
      <c r="BT60" s="167"/>
      <c r="BU60" s="165"/>
      <c r="BV60" s="168"/>
      <c r="BW60" s="167"/>
      <c r="BX60" s="165"/>
      <c r="BY60" s="168"/>
    </row>
    <row r="61" spans="3:77" ht="13.5" customHeight="1" x14ac:dyDescent="0.25">
      <c r="C61" s="167"/>
      <c r="D61" s="165"/>
      <c r="E61" s="165"/>
      <c r="F61" s="167"/>
      <c r="G61" s="165"/>
      <c r="H61" s="168"/>
      <c r="I61" s="165"/>
      <c r="J61" s="165"/>
      <c r="K61" s="165"/>
      <c r="L61" s="167"/>
      <c r="M61" s="165"/>
      <c r="N61" s="168"/>
      <c r="O61" s="167"/>
      <c r="P61" s="165"/>
      <c r="Q61" s="168"/>
      <c r="R61" s="167"/>
      <c r="S61" s="165"/>
      <c r="T61" s="168"/>
      <c r="U61" s="167"/>
      <c r="V61" s="165"/>
      <c r="W61" s="168"/>
      <c r="X61" s="167"/>
      <c r="Y61" s="165"/>
      <c r="Z61" s="168"/>
      <c r="AA61" s="167"/>
      <c r="AB61" s="165"/>
      <c r="AC61" s="168"/>
      <c r="AD61" s="167"/>
      <c r="AE61" s="165"/>
      <c r="AF61" s="168"/>
      <c r="AG61" s="167"/>
      <c r="AH61" s="165"/>
      <c r="AI61" s="168"/>
      <c r="AJ61" s="167"/>
      <c r="AK61" s="165"/>
      <c r="AL61" s="168"/>
      <c r="AM61" s="167"/>
      <c r="AN61" s="165"/>
      <c r="AO61" s="168"/>
      <c r="AP61" s="167"/>
      <c r="AQ61" s="165"/>
      <c r="AR61" s="168"/>
      <c r="AS61" s="167"/>
      <c r="AT61" s="165"/>
      <c r="AU61" s="168"/>
      <c r="AV61" s="167"/>
      <c r="AW61" s="165"/>
      <c r="AX61" s="168"/>
      <c r="AY61" s="167"/>
      <c r="AZ61" s="165"/>
      <c r="BA61" s="168"/>
      <c r="BB61" s="167"/>
      <c r="BC61" s="165"/>
      <c r="BD61" s="168"/>
      <c r="BE61" s="167"/>
      <c r="BF61" s="165"/>
      <c r="BG61" s="168"/>
      <c r="BH61" s="167"/>
      <c r="BI61" s="165"/>
      <c r="BJ61" s="168"/>
      <c r="BK61" s="167"/>
      <c r="BL61" s="165"/>
      <c r="BM61" s="168"/>
      <c r="BN61" s="167"/>
      <c r="BO61" s="165"/>
      <c r="BP61" s="168"/>
      <c r="BQ61" s="167"/>
      <c r="BR61" s="165"/>
      <c r="BS61" s="168"/>
      <c r="BT61" s="167"/>
      <c r="BU61" s="165"/>
      <c r="BV61" s="168"/>
      <c r="BW61" s="167"/>
      <c r="BX61" s="165"/>
      <c r="BY61" s="168"/>
    </row>
    <row r="62" spans="3:77" ht="13.5" customHeight="1" x14ac:dyDescent="0.25">
      <c r="C62" s="167"/>
      <c r="D62" s="165"/>
      <c r="E62" s="165"/>
      <c r="F62" s="167"/>
      <c r="G62" s="165"/>
      <c r="H62" s="168"/>
      <c r="I62" s="165"/>
      <c r="J62" s="165"/>
      <c r="K62" s="165"/>
      <c r="L62" s="167"/>
      <c r="M62" s="165"/>
      <c r="N62" s="168"/>
      <c r="O62" s="167"/>
      <c r="P62" s="165"/>
      <c r="Q62" s="168"/>
      <c r="R62" s="167"/>
      <c r="S62" s="165"/>
      <c r="T62" s="168"/>
      <c r="U62" s="167"/>
      <c r="V62" s="165"/>
      <c r="W62" s="168"/>
      <c r="X62" s="167"/>
      <c r="Y62" s="165"/>
      <c r="Z62" s="168"/>
      <c r="AA62" s="167"/>
      <c r="AB62" s="165"/>
      <c r="AC62" s="168"/>
      <c r="AD62" s="167"/>
      <c r="AE62" s="165"/>
      <c r="AF62" s="168"/>
      <c r="AG62" s="167"/>
      <c r="AH62" s="165"/>
      <c r="AI62" s="168"/>
      <c r="AJ62" s="167"/>
      <c r="AK62" s="165"/>
      <c r="AL62" s="168"/>
      <c r="AM62" s="167"/>
      <c r="AN62" s="165"/>
      <c r="AO62" s="168"/>
      <c r="AP62" s="167"/>
      <c r="AQ62" s="165"/>
      <c r="AR62" s="168"/>
      <c r="AS62" s="167"/>
      <c r="AT62" s="165"/>
      <c r="AU62" s="168"/>
      <c r="AV62" s="167"/>
      <c r="AW62" s="165"/>
      <c r="AX62" s="168"/>
      <c r="AY62" s="167"/>
      <c r="AZ62" s="165"/>
      <c r="BA62" s="168"/>
      <c r="BB62" s="167"/>
      <c r="BC62" s="165"/>
      <c r="BD62" s="168"/>
      <c r="BE62" s="167"/>
      <c r="BF62" s="165"/>
      <c r="BG62" s="168"/>
      <c r="BH62" s="167"/>
      <c r="BI62" s="165"/>
      <c r="BJ62" s="168"/>
      <c r="BK62" s="167"/>
      <c r="BL62" s="165"/>
      <c r="BM62" s="168"/>
      <c r="BN62" s="167"/>
      <c r="BO62" s="165"/>
      <c r="BP62" s="168"/>
      <c r="BQ62" s="167"/>
      <c r="BR62" s="165"/>
      <c r="BS62" s="168"/>
      <c r="BT62" s="167"/>
      <c r="BU62" s="165"/>
      <c r="BV62" s="168"/>
      <c r="BW62" s="167"/>
      <c r="BX62" s="165"/>
      <c r="BY62" s="168"/>
    </row>
    <row r="63" spans="3:77" ht="13.5" customHeight="1" x14ac:dyDescent="0.25">
      <c r="C63" s="167"/>
      <c r="D63" s="165"/>
      <c r="E63" s="165"/>
      <c r="F63" s="167"/>
      <c r="G63" s="165"/>
      <c r="H63" s="168"/>
      <c r="I63" s="165"/>
      <c r="J63" s="165"/>
      <c r="K63" s="165"/>
      <c r="L63" s="167"/>
      <c r="M63" s="165"/>
      <c r="N63" s="168"/>
      <c r="O63" s="167"/>
      <c r="P63" s="165"/>
      <c r="Q63" s="168"/>
      <c r="R63" s="167"/>
      <c r="S63" s="165"/>
      <c r="T63" s="168"/>
      <c r="U63" s="167"/>
      <c r="V63" s="165"/>
      <c r="W63" s="168"/>
      <c r="X63" s="167"/>
      <c r="Y63" s="165"/>
      <c r="Z63" s="168"/>
      <c r="AA63" s="167"/>
      <c r="AB63" s="165"/>
      <c r="AC63" s="168"/>
      <c r="AD63" s="167"/>
      <c r="AE63" s="165"/>
      <c r="AF63" s="168"/>
      <c r="AG63" s="167"/>
      <c r="AH63" s="165"/>
      <c r="AI63" s="168"/>
      <c r="AJ63" s="167"/>
      <c r="AK63" s="165"/>
      <c r="AL63" s="168"/>
      <c r="AM63" s="167"/>
      <c r="AN63" s="165"/>
      <c r="AO63" s="168"/>
      <c r="AP63" s="167"/>
      <c r="AQ63" s="165"/>
      <c r="AR63" s="168"/>
      <c r="AS63" s="167"/>
      <c r="AT63" s="165"/>
      <c r="AU63" s="168"/>
      <c r="AV63" s="167"/>
      <c r="AW63" s="165"/>
      <c r="AX63" s="168"/>
      <c r="AY63" s="167"/>
      <c r="AZ63" s="165"/>
      <c r="BA63" s="168"/>
      <c r="BB63" s="167"/>
      <c r="BC63" s="165"/>
      <c r="BD63" s="168"/>
      <c r="BE63" s="167"/>
      <c r="BF63" s="165"/>
      <c r="BG63" s="168"/>
      <c r="BH63" s="167"/>
      <c r="BI63" s="165"/>
      <c r="BJ63" s="168"/>
      <c r="BK63" s="167"/>
      <c r="BL63" s="165"/>
      <c r="BM63" s="168"/>
      <c r="BN63" s="167"/>
      <c r="BO63" s="165"/>
      <c r="BP63" s="168"/>
      <c r="BQ63" s="167"/>
      <c r="BR63" s="165"/>
      <c r="BS63" s="168"/>
      <c r="BT63" s="167"/>
      <c r="BU63" s="165"/>
      <c r="BV63" s="168"/>
      <c r="BW63" s="167"/>
      <c r="BX63" s="165"/>
      <c r="BY63" s="168"/>
    </row>
    <row r="64" spans="3:77" ht="13.5" customHeight="1" x14ac:dyDescent="0.25">
      <c r="C64" s="167"/>
      <c r="D64" s="165"/>
      <c r="E64" s="165"/>
      <c r="F64" s="167"/>
      <c r="G64" s="165"/>
      <c r="H64" s="168"/>
      <c r="I64" s="165"/>
      <c r="J64" s="165"/>
      <c r="K64" s="165"/>
      <c r="L64" s="167"/>
      <c r="M64" s="165"/>
      <c r="N64" s="168"/>
      <c r="O64" s="167"/>
      <c r="P64" s="165"/>
      <c r="Q64" s="168"/>
      <c r="R64" s="167"/>
      <c r="S64" s="165"/>
      <c r="T64" s="168"/>
      <c r="U64" s="167"/>
      <c r="V64" s="165"/>
      <c r="W64" s="168"/>
      <c r="X64" s="167"/>
      <c r="Y64" s="165"/>
      <c r="Z64" s="168"/>
      <c r="AA64" s="167"/>
      <c r="AB64" s="165"/>
      <c r="AC64" s="168"/>
      <c r="AD64" s="167"/>
      <c r="AE64" s="165"/>
      <c r="AF64" s="168"/>
      <c r="AG64" s="167"/>
      <c r="AH64" s="165"/>
      <c r="AI64" s="168"/>
      <c r="AJ64" s="167"/>
      <c r="AK64" s="165"/>
      <c r="AL64" s="168"/>
      <c r="AM64" s="167"/>
      <c r="AN64" s="165"/>
      <c r="AO64" s="168"/>
      <c r="AP64" s="167"/>
      <c r="AQ64" s="165"/>
      <c r="AR64" s="168"/>
      <c r="AS64" s="167"/>
      <c r="AT64" s="165"/>
      <c r="AU64" s="168"/>
      <c r="AV64" s="167"/>
      <c r="AW64" s="165"/>
      <c r="AX64" s="168"/>
      <c r="AY64" s="167"/>
      <c r="AZ64" s="165"/>
      <c r="BA64" s="168"/>
      <c r="BB64" s="167"/>
      <c r="BC64" s="165"/>
      <c r="BD64" s="168"/>
      <c r="BE64" s="167"/>
      <c r="BF64" s="165"/>
      <c r="BG64" s="168"/>
      <c r="BH64" s="167"/>
      <c r="BI64" s="165"/>
      <c r="BJ64" s="168"/>
      <c r="BK64" s="167"/>
      <c r="BL64" s="165"/>
      <c r="BM64" s="168"/>
      <c r="BN64" s="167"/>
      <c r="BO64" s="165"/>
      <c r="BP64" s="168"/>
      <c r="BQ64" s="167"/>
      <c r="BR64" s="165"/>
      <c r="BS64" s="168"/>
      <c r="BT64" s="167"/>
      <c r="BU64" s="165"/>
      <c r="BV64" s="168"/>
      <c r="BW64" s="167"/>
      <c r="BX64" s="165"/>
      <c r="BY64" s="168"/>
    </row>
    <row r="65" spans="3:77" ht="13.5" customHeight="1" x14ac:dyDescent="0.25">
      <c r="C65" s="167"/>
      <c r="D65" s="165"/>
      <c r="E65" s="165"/>
      <c r="F65" s="167"/>
      <c r="G65" s="165"/>
      <c r="H65" s="168"/>
      <c r="I65" s="165"/>
      <c r="J65" s="165"/>
      <c r="K65" s="165"/>
      <c r="L65" s="167"/>
      <c r="M65" s="165"/>
      <c r="N65" s="168"/>
      <c r="O65" s="167"/>
      <c r="P65" s="165"/>
      <c r="Q65" s="168"/>
      <c r="R65" s="167"/>
      <c r="S65" s="165"/>
      <c r="T65" s="168"/>
      <c r="U65" s="167"/>
      <c r="V65" s="165"/>
      <c r="W65" s="168"/>
      <c r="X65" s="167"/>
      <c r="Y65" s="165"/>
      <c r="Z65" s="168"/>
      <c r="AA65" s="167"/>
      <c r="AB65" s="165"/>
      <c r="AC65" s="168"/>
      <c r="AD65" s="167"/>
      <c r="AE65" s="165"/>
      <c r="AF65" s="168"/>
      <c r="AG65" s="167"/>
      <c r="AH65" s="165"/>
      <c r="AI65" s="168"/>
      <c r="AJ65" s="167"/>
      <c r="AK65" s="165"/>
      <c r="AL65" s="168"/>
      <c r="AM65" s="167"/>
      <c r="AN65" s="165"/>
      <c r="AO65" s="168"/>
      <c r="AP65" s="167"/>
      <c r="AQ65" s="165"/>
      <c r="AR65" s="168"/>
      <c r="AS65" s="167"/>
      <c r="AT65" s="165"/>
      <c r="AU65" s="168"/>
      <c r="AV65" s="167"/>
      <c r="AW65" s="165"/>
      <c r="AX65" s="168"/>
      <c r="AY65" s="167"/>
      <c r="AZ65" s="165"/>
      <c r="BA65" s="168"/>
      <c r="BB65" s="167"/>
      <c r="BC65" s="165"/>
      <c r="BD65" s="168"/>
      <c r="BE65" s="167"/>
      <c r="BF65" s="165"/>
      <c r="BG65" s="168"/>
      <c r="BH65" s="167"/>
      <c r="BI65" s="165"/>
      <c r="BJ65" s="168"/>
      <c r="BK65" s="167"/>
      <c r="BL65" s="165"/>
      <c r="BM65" s="168"/>
      <c r="BN65" s="167"/>
      <c r="BO65" s="165"/>
      <c r="BP65" s="168"/>
      <c r="BQ65" s="167"/>
      <c r="BR65" s="165"/>
      <c r="BS65" s="168"/>
      <c r="BT65" s="167"/>
      <c r="BU65" s="165"/>
      <c r="BV65" s="168"/>
      <c r="BW65" s="167"/>
      <c r="BX65" s="165"/>
      <c r="BY65" s="168"/>
    </row>
    <row r="66" spans="3:77" ht="13.5" customHeight="1" x14ac:dyDescent="0.25">
      <c r="C66" s="167"/>
      <c r="D66" s="165"/>
      <c r="E66" s="165"/>
      <c r="F66" s="167"/>
      <c r="G66" s="165"/>
      <c r="H66" s="168"/>
      <c r="I66" s="165"/>
      <c r="J66" s="165"/>
      <c r="K66" s="165"/>
      <c r="L66" s="167"/>
      <c r="M66" s="165"/>
      <c r="N66" s="168"/>
      <c r="O66" s="167"/>
      <c r="P66" s="165"/>
      <c r="Q66" s="168"/>
      <c r="R66" s="167"/>
      <c r="S66" s="165"/>
      <c r="T66" s="168"/>
      <c r="U66" s="167"/>
      <c r="V66" s="165"/>
      <c r="W66" s="168"/>
      <c r="X66" s="167"/>
      <c r="Y66" s="165"/>
      <c r="Z66" s="168"/>
      <c r="AA66" s="167"/>
      <c r="AB66" s="165"/>
      <c r="AC66" s="168"/>
      <c r="AD66" s="167"/>
      <c r="AE66" s="165"/>
      <c r="AF66" s="168"/>
      <c r="AG66" s="167"/>
      <c r="AH66" s="165"/>
      <c r="AI66" s="168"/>
      <c r="AJ66" s="167"/>
      <c r="AK66" s="165"/>
      <c r="AL66" s="168"/>
      <c r="AM66" s="167"/>
      <c r="AN66" s="165"/>
      <c r="AO66" s="168"/>
      <c r="AP66" s="167"/>
      <c r="AQ66" s="165"/>
      <c r="AR66" s="168"/>
      <c r="AS66" s="167"/>
      <c r="AT66" s="165"/>
      <c r="AU66" s="168"/>
      <c r="AV66" s="167"/>
      <c r="AW66" s="165"/>
      <c r="AX66" s="168"/>
      <c r="AY66" s="167"/>
      <c r="AZ66" s="165"/>
      <c r="BA66" s="168"/>
      <c r="BB66" s="167"/>
      <c r="BC66" s="165"/>
      <c r="BD66" s="168"/>
      <c r="BE66" s="167"/>
      <c r="BF66" s="165"/>
      <c r="BG66" s="168"/>
      <c r="BH66" s="167"/>
      <c r="BI66" s="165"/>
      <c r="BJ66" s="168"/>
      <c r="BK66" s="167"/>
      <c r="BL66" s="165"/>
      <c r="BM66" s="168"/>
      <c r="BN66" s="167"/>
      <c r="BO66" s="165"/>
      <c r="BP66" s="168"/>
      <c r="BQ66" s="167"/>
      <c r="BR66" s="165"/>
      <c r="BS66" s="168"/>
      <c r="BT66" s="167"/>
      <c r="BU66" s="165"/>
      <c r="BV66" s="168"/>
      <c r="BW66" s="167"/>
      <c r="BX66" s="165"/>
      <c r="BY66" s="168"/>
    </row>
    <row r="67" spans="3:77" ht="13.5" customHeight="1" x14ac:dyDescent="0.25">
      <c r="C67" s="167"/>
      <c r="D67" s="165"/>
      <c r="E67" s="165"/>
      <c r="F67" s="167"/>
      <c r="G67" s="165"/>
      <c r="H67" s="168"/>
      <c r="I67" s="165"/>
      <c r="J67" s="165"/>
      <c r="K67" s="165"/>
      <c r="L67" s="167"/>
      <c r="M67" s="165"/>
      <c r="N67" s="168"/>
      <c r="O67" s="167"/>
      <c r="P67" s="165"/>
      <c r="Q67" s="168"/>
      <c r="R67" s="167"/>
      <c r="S67" s="165"/>
      <c r="T67" s="168"/>
      <c r="U67" s="167"/>
      <c r="V67" s="165"/>
      <c r="W67" s="168"/>
      <c r="X67" s="167"/>
      <c r="Y67" s="165"/>
      <c r="Z67" s="168"/>
      <c r="AA67" s="167"/>
      <c r="AB67" s="165"/>
      <c r="AC67" s="168"/>
      <c r="AD67" s="167"/>
      <c r="AE67" s="165"/>
      <c r="AF67" s="168"/>
      <c r="AG67" s="167"/>
      <c r="AH67" s="165"/>
      <c r="AI67" s="168"/>
      <c r="AJ67" s="167"/>
      <c r="AK67" s="165"/>
      <c r="AL67" s="168"/>
      <c r="AM67" s="167"/>
      <c r="AN67" s="165"/>
      <c r="AO67" s="168"/>
      <c r="AP67" s="167"/>
      <c r="AQ67" s="165"/>
      <c r="AR67" s="168"/>
      <c r="AS67" s="167"/>
      <c r="AT67" s="165"/>
      <c r="AU67" s="168"/>
      <c r="AV67" s="167"/>
      <c r="AW67" s="165"/>
      <c r="AX67" s="168"/>
      <c r="AY67" s="167"/>
      <c r="AZ67" s="165"/>
      <c r="BA67" s="168"/>
      <c r="BB67" s="167"/>
      <c r="BC67" s="165"/>
      <c r="BD67" s="168"/>
      <c r="BE67" s="167"/>
      <c r="BF67" s="165"/>
      <c r="BG67" s="168"/>
      <c r="BH67" s="167"/>
      <c r="BI67" s="165"/>
      <c r="BJ67" s="168"/>
      <c r="BK67" s="167"/>
      <c r="BL67" s="165"/>
      <c r="BM67" s="168"/>
      <c r="BN67" s="167"/>
      <c r="BO67" s="165"/>
      <c r="BP67" s="168"/>
      <c r="BQ67" s="167"/>
      <c r="BR67" s="165"/>
      <c r="BS67" s="168"/>
      <c r="BT67" s="167"/>
      <c r="BU67" s="165"/>
      <c r="BV67" s="168"/>
      <c r="BW67" s="167"/>
      <c r="BX67" s="165"/>
      <c r="BY67" s="168"/>
    </row>
    <row r="68" spans="3:77" ht="13.5" customHeight="1" x14ac:dyDescent="0.25">
      <c r="C68" s="167"/>
      <c r="D68" s="165"/>
      <c r="E68" s="165"/>
      <c r="F68" s="167"/>
      <c r="G68" s="165"/>
      <c r="H68" s="168"/>
      <c r="I68" s="165"/>
      <c r="J68" s="165"/>
      <c r="K68" s="165"/>
      <c r="L68" s="167"/>
      <c r="M68" s="165"/>
      <c r="N68" s="168"/>
      <c r="O68" s="167"/>
      <c r="P68" s="165"/>
      <c r="Q68" s="168"/>
      <c r="R68" s="167"/>
      <c r="S68" s="165"/>
      <c r="T68" s="168"/>
      <c r="U68" s="167"/>
      <c r="V68" s="165"/>
      <c r="W68" s="168"/>
      <c r="X68" s="167"/>
      <c r="Y68" s="165"/>
      <c r="Z68" s="168"/>
      <c r="AA68" s="167"/>
      <c r="AB68" s="165"/>
      <c r="AC68" s="168"/>
      <c r="AD68" s="167"/>
      <c r="AE68" s="165"/>
      <c r="AF68" s="168"/>
      <c r="AG68" s="167"/>
      <c r="AH68" s="165"/>
      <c r="AI68" s="168"/>
      <c r="AJ68" s="167"/>
      <c r="AK68" s="165"/>
      <c r="AL68" s="168"/>
      <c r="AM68" s="167"/>
      <c r="AN68" s="165"/>
      <c r="AO68" s="168"/>
      <c r="AP68" s="167"/>
      <c r="AQ68" s="165"/>
      <c r="AR68" s="168"/>
      <c r="AS68" s="167"/>
      <c r="AT68" s="165"/>
      <c r="AU68" s="168"/>
      <c r="AV68" s="167"/>
      <c r="AW68" s="165"/>
      <c r="AX68" s="168"/>
      <c r="AY68" s="167"/>
      <c r="AZ68" s="165"/>
      <c r="BA68" s="168"/>
      <c r="BB68" s="167"/>
      <c r="BC68" s="165"/>
      <c r="BD68" s="168"/>
      <c r="BE68" s="167"/>
      <c r="BF68" s="165"/>
      <c r="BG68" s="168"/>
      <c r="BH68" s="167"/>
      <c r="BI68" s="165"/>
      <c r="BJ68" s="168"/>
      <c r="BK68" s="167"/>
      <c r="BL68" s="165"/>
      <c r="BM68" s="168"/>
      <c r="BN68" s="167"/>
      <c r="BO68" s="165"/>
      <c r="BP68" s="168"/>
      <c r="BQ68" s="167"/>
      <c r="BR68" s="165"/>
      <c r="BS68" s="168"/>
      <c r="BT68" s="167"/>
      <c r="BU68" s="165"/>
      <c r="BV68" s="168"/>
      <c r="BW68" s="167"/>
      <c r="BX68" s="165"/>
      <c r="BY68" s="168"/>
    </row>
    <row r="69" spans="3:77" ht="13.5" customHeight="1" x14ac:dyDescent="0.25">
      <c r="C69" s="167"/>
      <c r="D69" s="165"/>
      <c r="E69" s="165"/>
      <c r="F69" s="167"/>
      <c r="G69" s="165"/>
      <c r="H69" s="168"/>
      <c r="I69" s="165"/>
      <c r="J69" s="165"/>
      <c r="K69" s="165"/>
      <c r="L69" s="167"/>
      <c r="M69" s="165"/>
      <c r="N69" s="168"/>
      <c r="O69" s="167"/>
      <c r="P69" s="165"/>
      <c r="Q69" s="168"/>
      <c r="R69" s="167"/>
      <c r="S69" s="165"/>
      <c r="T69" s="168"/>
      <c r="U69" s="167"/>
      <c r="V69" s="165"/>
      <c r="W69" s="168"/>
      <c r="X69" s="167"/>
      <c r="Y69" s="165"/>
      <c r="Z69" s="168"/>
      <c r="AA69" s="167"/>
      <c r="AB69" s="165"/>
      <c r="AC69" s="168"/>
      <c r="AD69" s="167"/>
      <c r="AE69" s="165"/>
      <c r="AF69" s="168"/>
      <c r="AG69" s="167"/>
      <c r="AH69" s="165"/>
      <c r="AI69" s="168"/>
      <c r="AJ69" s="167"/>
      <c r="AK69" s="165"/>
      <c r="AL69" s="168"/>
      <c r="AM69" s="167"/>
      <c r="AN69" s="165"/>
      <c r="AO69" s="168"/>
      <c r="AP69" s="167"/>
      <c r="AQ69" s="165"/>
      <c r="AR69" s="168"/>
      <c r="AS69" s="167"/>
      <c r="AT69" s="165"/>
      <c r="AU69" s="168"/>
      <c r="AV69" s="167"/>
      <c r="AW69" s="165"/>
      <c r="AX69" s="168"/>
      <c r="AY69" s="167"/>
      <c r="AZ69" s="165"/>
      <c r="BA69" s="168"/>
      <c r="BB69" s="167"/>
      <c r="BC69" s="165"/>
      <c r="BD69" s="168"/>
      <c r="BE69" s="167"/>
      <c r="BF69" s="165"/>
      <c r="BG69" s="168"/>
      <c r="BH69" s="167"/>
      <c r="BI69" s="165"/>
      <c r="BJ69" s="168"/>
      <c r="BK69" s="167"/>
      <c r="BL69" s="165"/>
      <c r="BM69" s="168"/>
      <c r="BN69" s="167"/>
      <c r="BO69" s="165"/>
      <c r="BP69" s="168"/>
      <c r="BQ69" s="167"/>
      <c r="BR69" s="165"/>
      <c r="BS69" s="168"/>
      <c r="BT69" s="167"/>
      <c r="BU69" s="165"/>
      <c r="BV69" s="168"/>
      <c r="BW69" s="167"/>
      <c r="BX69" s="165"/>
      <c r="BY69" s="168"/>
    </row>
    <row r="70" spans="3:77" ht="13.5" customHeight="1" x14ac:dyDescent="0.25">
      <c r="C70" s="167"/>
      <c r="D70" s="165"/>
      <c r="E70" s="165"/>
      <c r="F70" s="167"/>
      <c r="G70" s="165"/>
      <c r="H70" s="168"/>
      <c r="I70" s="165"/>
      <c r="J70" s="165"/>
      <c r="K70" s="165"/>
      <c r="L70" s="167"/>
      <c r="M70" s="165"/>
      <c r="N70" s="168"/>
      <c r="O70" s="167"/>
      <c r="P70" s="165"/>
      <c r="Q70" s="168"/>
      <c r="R70" s="167"/>
      <c r="S70" s="165"/>
      <c r="T70" s="168"/>
      <c r="U70" s="167"/>
      <c r="V70" s="165"/>
      <c r="W70" s="168"/>
      <c r="X70" s="167"/>
      <c r="Y70" s="165"/>
      <c r="Z70" s="168"/>
      <c r="AA70" s="167"/>
      <c r="AB70" s="165"/>
      <c r="AC70" s="168"/>
      <c r="AD70" s="167"/>
      <c r="AE70" s="165"/>
      <c r="AF70" s="168"/>
      <c r="AG70" s="167"/>
      <c r="AH70" s="165"/>
      <c r="AI70" s="168"/>
      <c r="AJ70" s="167"/>
      <c r="AK70" s="165"/>
      <c r="AL70" s="168"/>
      <c r="AM70" s="167"/>
      <c r="AN70" s="165"/>
      <c r="AO70" s="168"/>
      <c r="AP70" s="167"/>
      <c r="AQ70" s="165"/>
      <c r="AR70" s="168"/>
      <c r="AS70" s="167"/>
      <c r="AT70" s="165"/>
      <c r="AU70" s="168"/>
      <c r="AV70" s="167"/>
      <c r="AW70" s="165"/>
      <c r="AX70" s="168"/>
      <c r="AY70" s="167"/>
      <c r="AZ70" s="165"/>
      <c r="BA70" s="168"/>
      <c r="BB70" s="167"/>
      <c r="BC70" s="165"/>
      <c r="BD70" s="168"/>
      <c r="BE70" s="167"/>
      <c r="BF70" s="165"/>
      <c r="BG70" s="168"/>
      <c r="BH70" s="167"/>
      <c r="BI70" s="165"/>
      <c r="BJ70" s="168"/>
      <c r="BK70" s="167"/>
      <c r="BL70" s="165"/>
      <c r="BM70" s="168"/>
      <c r="BN70" s="167"/>
      <c r="BO70" s="165"/>
      <c r="BP70" s="168"/>
      <c r="BQ70" s="167"/>
      <c r="BR70" s="165"/>
      <c r="BS70" s="168"/>
      <c r="BT70" s="167"/>
      <c r="BU70" s="165"/>
      <c r="BV70" s="168"/>
      <c r="BW70" s="167"/>
      <c r="BX70" s="165"/>
      <c r="BY70" s="168"/>
    </row>
    <row r="71" spans="3:77" ht="13.5" customHeight="1" x14ac:dyDescent="0.25">
      <c r="C71" s="167"/>
      <c r="D71" s="165"/>
      <c r="E71" s="165"/>
      <c r="F71" s="167"/>
      <c r="G71" s="165"/>
      <c r="H71" s="168"/>
      <c r="I71" s="165"/>
      <c r="J71" s="165"/>
      <c r="K71" s="165"/>
      <c r="L71" s="167"/>
      <c r="M71" s="165"/>
      <c r="N71" s="168"/>
      <c r="O71" s="167"/>
      <c r="P71" s="165"/>
      <c r="Q71" s="168"/>
      <c r="R71" s="167"/>
      <c r="S71" s="165"/>
      <c r="T71" s="168"/>
      <c r="U71" s="167"/>
      <c r="V71" s="165"/>
      <c r="W71" s="168"/>
      <c r="X71" s="167"/>
      <c r="Y71" s="165"/>
      <c r="Z71" s="168"/>
      <c r="AA71" s="167"/>
      <c r="AB71" s="165"/>
      <c r="AC71" s="168"/>
      <c r="AD71" s="167"/>
      <c r="AE71" s="165"/>
      <c r="AF71" s="168"/>
      <c r="AG71" s="167"/>
      <c r="AH71" s="165"/>
      <c r="AI71" s="168"/>
      <c r="AJ71" s="167"/>
      <c r="AK71" s="165"/>
      <c r="AL71" s="168"/>
      <c r="AM71" s="167"/>
      <c r="AN71" s="165"/>
      <c r="AO71" s="168"/>
      <c r="AP71" s="167"/>
      <c r="AQ71" s="165"/>
      <c r="AR71" s="168"/>
      <c r="AS71" s="167"/>
      <c r="AT71" s="165"/>
      <c r="AU71" s="168"/>
      <c r="AV71" s="167"/>
      <c r="AW71" s="165"/>
      <c r="AX71" s="168"/>
      <c r="AY71" s="167"/>
      <c r="AZ71" s="165"/>
      <c r="BA71" s="168"/>
      <c r="BB71" s="167"/>
      <c r="BC71" s="165"/>
      <c r="BD71" s="168"/>
      <c r="BE71" s="167"/>
      <c r="BF71" s="165"/>
      <c r="BG71" s="168"/>
      <c r="BH71" s="167"/>
      <c r="BI71" s="165"/>
      <c r="BJ71" s="168"/>
      <c r="BK71" s="167"/>
      <c r="BL71" s="165"/>
      <c r="BM71" s="168"/>
      <c r="BN71" s="167"/>
      <c r="BO71" s="165"/>
      <c r="BP71" s="168"/>
      <c r="BQ71" s="167"/>
      <c r="BR71" s="165"/>
      <c r="BS71" s="168"/>
      <c r="BT71" s="167"/>
      <c r="BU71" s="165"/>
      <c r="BV71" s="168"/>
      <c r="BW71" s="167"/>
      <c r="BX71" s="165"/>
      <c r="BY71" s="168"/>
    </row>
    <row r="72" spans="3:77" ht="13.5" customHeight="1" x14ac:dyDescent="0.25">
      <c r="C72" s="167"/>
      <c r="D72" s="165"/>
      <c r="E72" s="165"/>
      <c r="F72" s="167"/>
      <c r="G72" s="165"/>
      <c r="H72" s="168"/>
      <c r="I72" s="165"/>
      <c r="J72" s="165"/>
      <c r="K72" s="165"/>
      <c r="L72" s="167"/>
      <c r="M72" s="165"/>
      <c r="N72" s="168"/>
      <c r="O72" s="167"/>
      <c r="P72" s="165"/>
      <c r="Q72" s="168"/>
      <c r="R72" s="167"/>
      <c r="S72" s="165"/>
      <c r="T72" s="168"/>
      <c r="U72" s="167"/>
      <c r="V72" s="165"/>
      <c r="W72" s="168"/>
      <c r="X72" s="167"/>
      <c r="Y72" s="165"/>
      <c r="Z72" s="168"/>
      <c r="AA72" s="167"/>
      <c r="AB72" s="165"/>
      <c r="AC72" s="168"/>
      <c r="AD72" s="167"/>
      <c r="AE72" s="165"/>
      <c r="AF72" s="168"/>
      <c r="AG72" s="167"/>
      <c r="AH72" s="165"/>
      <c r="AI72" s="168"/>
      <c r="AJ72" s="167"/>
      <c r="AK72" s="165"/>
      <c r="AL72" s="168"/>
      <c r="AM72" s="167"/>
      <c r="AN72" s="165"/>
      <c r="AO72" s="168"/>
      <c r="AP72" s="167"/>
      <c r="AQ72" s="165"/>
      <c r="AR72" s="168"/>
      <c r="AS72" s="167"/>
      <c r="AT72" s="165"/>
      <c r="AU72" s="168"/>
      <c r="AV72" s="167"/>
      <c r="AW72" s="165"/>
      <c r="AX72" s="168"/>
      <c r="AY72" s="167"/>
      <c r="AZ72" s="165"/>
      <c r="BA72" s="168"/>
      <c r="BB72" s="167"/>
      <c r="BC72" s="165"/>
      <c r="BD72" s="168"/>
      <c r="BE72" s="167"/>
      <c r="BF72" s="165"/>
      <c r="BG72" s="168"/>
      <c r="BH72" s="167"/>
      <c r="BI72" s="165"/>
      <c r="BJ72" s="168"/>
      <c r="BK72" s="167"/>
      <c r="BL72" s="165"/>
      <c r="BM72" s="168"/>
      <c r="BN72" s="167"/>
      <c r="BO72" s="165"/>
      <c r="BP72" s="168"/>
      <c r="BQ72" s="167"/>
      <c r="BR72" s="165"/>
      <c r="BS72" s="168"/>
      <c r="BT72" s="167"/>
      <c r="BU72" s="165"/>
      <c r="BV72" s="168"/>
      <c r="BW72" s="167"/>
      <c r="BX72" s="165"/>
      <c r="BY72" s="168"/>
    </row>
    <row r="73" spans="3:77" ht="13.5" customHeight="1" x14ac:dyDescent="0.25">
      <c r="C73" s="167"/>
      <c r="D73" s="165"/>
      <c r="E73" s="165"/>
      <c r="F73" s="167"/>
      <c r="G73" s="165"/>
      <c r="H73" s="168"/>
      <c r="I73" s="165"/>
      <c r="J73" s="165"/>
      <c r="K73" s="165"/>
      <c r="L73" s="167"/>
      <c r="M73" s="165"/>
      <c r="N73" s="168"/>
      <c r="O73" s="167"/>
      <c r="P73" s="165"/>
      <c r="Q73" s="168"/>
      <c r="R73" s="167"/>
      <c r="S73" s="165"/>
      <c r="T73" s="168"/>
      <c r="U73" s="167"/>
      <c r="V73" s="165"/>
      <c r="W73" s="168"/>
      <c r="X73" s="167"/>
      <c r="Y73" s="165"/>
      <c r="Z73" s="168"/>
      <c r="AA73" s="167"/>
      <c r="AB73" s="165"/>
      <c r="AC73" s="168"/>
      <c r="AD73" s="167"/>
      <c r="AE73" s="165"/>
      <c r="AF73" s="168"/>
      <c r="AG73" s="167"/>
      <c r="AH73" s="165"/>
      <c r="AI73" s="168"/>
      <c r="AJ73" s="167"/>
      <c r="AK73" s="165"/>
      <c r="AL73" s="168"/>
      <c r="AM73" s="167"/>
      <c r="AN73" s="165"/>
      <c r="AO73" s="168"/>
      <c r="AP73" s="167"/>
      <c r="AQ73" s="165"/>
      <c r="AR73" s="168"/>
      <c r="AS73" s="167"/>
      <c r="AT73" s="165"/>
      <c r="AU73" s="168"/>
      <c r="AV73" s="167"/>
      <c r="AW73" s="165"/>
      <c r="AX73" s="168"/>
      <c r="AY73" s="167"/>
      <c r="AZ73" s="165"/>
      <c r="BA73" s="168"/>
      <c r="BB73" s="167"/>
      <c r="BC73" s="165"/>
      <c r="BD73" s="168"/>
      <c r="BE73" s="167"/>
      <c r="BF73" s="165"/>
      <c r="BG73" s="168"/>
      <c r="BH73" s="167"/>
      <c r="BI73" s="165"/>
      <c r="BJ73" s="168"/>
      <c r="BK73" s="167"/>
      <c r="BL73" s="165"/>
      <c r="BM73" s="168"/>
      <c r="BN73" s="167"/>
      <c r="BO73" s="165"/>
      <c r="BP73" s="168"/>
      <c r="BQ73" s="167"/>
      <c r="BR73" s="165"/>
      <c r="BS73" s="168"/>
      <c r="BT73" s="167"/>
      <c r="BU73" s="165"/>
      <c r="BV73" s="168"/>
      <c r="BW73" s="167"/>
      <c r="BX73" s="165"/>
      <c r="BY73" s="168"/>
    </row>
    <row r="74" spans="3:77" ht="13.5" customHeight="1" x14ac:dyDescent="0.25">
      <c r="C74" s="167"/>
      <c r="D74" s="165"/>
      <c r="E74" s="165"/>
      <c r="F74" s="167"/>
      <c r="G74" s="165"/>
      <c r="H74" s="168"/>
      <c r="I74" s="165"/>
      <c r="J74" s="165"/>
      <c r="K74" s="165"/>
      <c r="L74" s="167"/>
      <c r="M74" s="165"/>
      <c r="N74" s="168"/>
      <c r="O74" s="167"/>
      <c r="P74" s="165"/>
      <c r="Q74" s="168"/>
      <c r="R74" s="167"/>
      <c r="S74" s="165"/>
      <c r="T74" s="168"/>
      <c r="U74" s="167"/>
      <c r="V74" s="165"/>
      <c r="W74" s="168"/>
      <c r="X74" s="167"/>
      <c r="Y74" s="165"/>
      <c r="Z74" s="168"/>
      <c r="AA74" s="167"/>
      <c r="AB74" s="165"/>
      <c r="AC74" s="168"/>
      <c r="AD74" s="167"/>
      <c r="AE74" s="165"/>
      <c r="AF74" s="168"/>
      <c r="AG74" s="167"/>
      <c r="AH74" s="165"/>
      <c r="AI74" s="168"/>
      <c r="AJ74" s="167"/>
      <c r="AK74" s="165"/>
      <c r="AL74" s="168"/>
      <c r="AM74" s="167"/>
      <c r="AN74" s="165"/>
      <c r="AO74" s="168"/>
      <c r="AP74" s="167"/>
      <c r="AQ74" s="165"/>
      <c r="AR74" s="168"/>
      <c r="AS74" s="167"/>
      <c r="AT74" s="165"/>
      <c r="AU74" s="168"/>
      <c r="AV74" s="167"/>
      <c r="AW74" s="165"/>
      <c r="AX74" s="168"/>
      <c r="AY74" s="167"/>
      <c r="AZ74" s="165"/>
      <c r="BA74" s="168"/>
      <c r="BB74" s="167"/>
      <c r="BC74" s="165"/>
      <c r="BD74" s="168"/>
      <c r="BE74" s="167"/>
      <c r="BF74" s="165"/>
      <c r="BG74" s="168"/>
      <c r="BH74" s="167"/>
      <c r="BI74" s="165"/>
      <c r="BJ74" s="168"/>
      <c r="BK74" s="167"/>
      <c r="BL74" s="165"/>
      <c r="BM74" s="168"/>
      <c r="BN74" s="167"/>
      <c r="BO74" s="165"/>
      <c r="BP74" s="168"/>
      <c r="BQ74" s="167"/>
      <c r="BR74" s="165"/>
      <c r="BS74" s="168"/>
      <c r="BT74" s="167"/>
      <c r="BU74" s="165"/>
      <c r="BV74" s="168"/>
      <c r="BW74" s="167"/>
      <c r="BX74" s="165"/>
      <c r="BY74" s="168"/>
    </row>
    <row r="75" spans="3:77" ht="13.5" customHeight="1" x14ac:dyDescent="0.25">
      <c r="C75" s="167"/>
      <c r="D75" s="165"/>
      <c r="E75" s="165"/>
      <c r="F75" s="167"/>
      <c r="G75" s="165"/>
      <c r="H75" s="168"/>
      <c r="I75" s="165"/>
      <c r="J75" s="165"/>
      <c r="K75" s="165"/>
      <c r="L75" s="167"/>
      <c r="M75" s="165"/>
      <c r="N75" s="168"/>
      <c r="O75" s="167"/>
      <c r="P75" s="165"/>
      <c r="Q75" s="168"/>
      <c r="R75" s="167"/>
      <c r="S75" s="165"/>
      <c r="T75" s="168"/>
      <c r="U75" s="167"/>
      <c r="V75" s="165"/>
      <c r="W75" s="168"/>
      <c r="X75" s="167"/>
      <c r="Y75" s="165"/>
      <c r="Z75" s="168"/>
      <c r="AA75" s="167"/>
      <c r="AB75" s="165"/>
      <c r="AC75" s="168"/>
      <c r="AD75" s="167"/>
      <c r="AE75" s="165"/>
      <c r="AF75" s="168"/>
      <c r="AG75" s="167"/>
      <c r="AH75" s="165"/>
      <c r="AI75" s="168"/>
      <c r="AJ75" s="167"/>
      <c r="AK75" s="165"/>
      <c r="AL75" s="168"/>
      <c r="AM75" s="167"/>
      <c r="AN75" s="165"/>
      <c r="AO75" s="168"/>
      <c r="AP75" s="167"/>
      <c r="AQ75" s="165"/>
      <c r="AR75" s="168"/>
      <c r="AS75" s="167"/>
      <c r="AT75" s="165"/>
      <c r="AU75" s="168"/>
      <c r="AV75" s="167"/>
      <c r="AW75" s="165"/>
      <c r="AX75" s="168"/>
      <c r="AY75" s="167"/>
      <c r="AZ75" s="165"/>
      <c r="BA75" s="168"/>
      <c r="BB75" s="167"/>
      <c r="BC75" s="165"/>
      <c r="BD75" s="168"/>
      <c r="BE75" s="167"/>
      <c r="BF75" s="165"/>
      <c r="BG75" s="168"/>
      <c r="BH75" s="167"/>
      <c r="BI75" s="165"/>
      <c r="BJ75" s="168"/>
      <c r="BK75" s="167"/>
      <c r="BL75" s="165"/>
      <c r="BM75" s="168"/>
      <c r="BN75" s="167"/>
      <c r="BO75" s="165"/>
      <c r="BP75" s="168"/>
      <c r="BQ75" s="167"/>
      <c r="BR75" s="165"/>
      <c r="BS75" s="168"/>
      <c r="BT75" s="167"/>
      <c r="BU75" s="165"/>
      <c r="BV75" s="168"/>
      <c r="BW75" s="167"/>
      <c r="BX75" s="165"/>
      <c r="BY75" s="168"/>
    </row>
    <row r="76" spans="3:77" ht="13.5" customHeight="1" x14ac:dyDescent="0.25">
      <c r="C76" s="167"/>
      <c r="D76" s="165"/>
      <c r="E76" s="165"/>
      <c r="F76" s="167"/>
      <c r="G76" s="165"/>
      <c r="H76" s="168"/>
      <c r="I76" s="165"/>
      <c r="J76" s="165"/>
      <c r="K76" s="165"/>
      <c r="L76" s="167"/>
      <c r="M76" s="165"/>
      <c r="N76" s="168"/>
      <c r="O76" s="167"/>
      <c r="P76" s="165"/>
      <c r="Q76" s="168"/>
      <c r="R76" s="167"/>
      <c r="S76" s="165"/>
      <c r="T76" s="168"/>
      <c r="U76" s="167"/>
      <c r="V76" s="165"/>
      <c r="W76" s="168"/>
      <c r="X76" s="167"/>
      <c r="Y76" s="165"/>
      <c r="Z76" s="168"/>
      <c r="AA76" s="167"/>
      <c r="AB76" s="165"/>
      <c r="AC76" s="168"/>
      <c r="AD76" s="167"/>
      <c r="AE76" s="165"/>
      <c r="AF76" s="168"/>
      <c r="AG76" s="167"/>
      <c r="AH76" s="165"/>
      <c r="AI76" s="168"/>
      <c r="AJ76" s="167"/>
      <c r="AK76" s="165"/>
      <c r="AL76" s="168"/>
      <c r="AM76" s="167"/>
      <c r="AN76" s="165"/>
      <c r="AO76" s="168"/>
      <c r="AP76" s="167"/>
      <c r="AQ76" s="165"/>
      <c r="AR76" s="168"/>
      <c r="AS76" s="167"/>
      <c r="AT76" s="165"/>
      <c r="AU76" s="168"/>
      <c r="AV76" s="167"/>
      <c r="AW76" s="165"/>
      <c r="AX76" s="168"/>
      <c r="AY76" s="167"/>
      <c r="AZ76" s="165"/>
      <c r="BA76" s="168"/>
      <c r="BB76" s="167"/>
      <c r="BC76" s="165"/>
      <c r="BD76" s="168"/>
      <c r="BE76" s="167"/>
      <c r="BF76" s="165"/>
      <c r="BG76" s="168"/>
      <c r="BH76" s="167"/>
      <c r="BI76" s="165"/>
      <c r="BJ76" s="168"/>
      <c r="BK76" s="167"/>
      <c r="BL76" s="165"/>
      <c r="BM76" s="168"/>
      <c r="BN76" s="167"/>
      <c r="BO76" s="165"/>
      <c r="BP76" s="168"/>
      <c r="BQ76" s="167"/>
      <c r="BR76" s="165"/>
      <c r="BS76" s="168"/>
      <c r="BT76" s="167"/>
      <c r="BU76" s="165"/>
      <c r="BV76" s="168"/>
      <c r="BW76" s="167"/>
      <c r="BX76" s="165"/>
      <c r="BY76" s="168"/>
    </row>
    <row r="77" spans="3:77" ht="13.5" customHeight="1" x14ac:dyDescent="0.25">
      <c r="C77" s="167"/>
      <c r="D77" s="165"/>
      <c r="E77" s="165"/>
      <c r="F77" s="167"/>
      <c r="G77" s="165"/>
      <c r="H77" s="168"/>
      <c r="I77" s="165"/>
      <c r="J77" s="165"/>
      <c r="K77" s="165"/>
      <c r="L77" s="167"/>
      <c r="M77" s="165"/>
      <c r="N77" s="168"/>
      <c r="O77" s="167"/>
      <c r="P77" s="165"/>
      <c r="Q77" s="168"/>
      <c r="R77" s="167"/>
      <c r="S77" s="165"/>
      <c r="T77" s="168"/>
      <c r="U77" s="167"/>
      <c r="V77" s="165"/>
      <c r="W77" s="168"/>
      <c r="X77" s="167"/>
      <c r="Y77" s="165"/>
      <c r="Z77" s="168"/>
      <c r="AA77" s="167"/>
      <c r="AB77" s="165"/>
      <c r="AC77" s="168"/>
      <c r="AD77" s="167"/>
      <c r="AE77" s="165"/>
      <c r="AF77" s="168"/>
      <c r="AG77" s="167"/>
      <c r="AH77" s="165"/>
      <c r="AI77" s="168"/>
      <c r="AJ77" s="167"/>
      <c r="AK77" s="165"/>
      <c r="AL77" s="168"/>
      <c r="AM77" s="167"/>
      <c r="AN77" s="165"/>
      <c r="AO77" s="168"/>
      <c r="AP77" s="167"/>
      <c r="AQ77" s="165"/>
      <c r="AR77" s="168"/>
      <c r="AS77" s="167"/>
      <c r="AT77" s="165"/>
      <c r="AU77" s="168"/>
      <c r="AV77" s="167"/>
      <c r="AW77" s="165"/>
      <c r="AX77" s="168"/>
      <c r="AY77" s="167"/>
      <c r="AZ77" s="165"/>
      <c r="BA77" s="168"/>
      <c r="BB77" s="167"/>
      <c r="BC77" s="165"/>
      <c r="BD77" s="168"/>
      <c r="BE77" s="167"/>
      <c r="BF77" s="165"/>
      <c r="BG77" s="168"/>
      <c r="BH77" s="167"/>
      <c r="BI77" s="165"/>
      <c r="BJ77" s="168"/>
      <c r="BK77" s="167"/>
      <c r="BL77" s="165"/>
      <c r="BM77" s="168"/>
      <c r="BN77" s="167"/>
      <c r="BO77" s="165"/>
      <c r="BP77" s="168"/>
      <c r="BQ77" s="167"/>
      <c r="BR77" s="165"/>
      <c r="BS77" s="168"/>
      <c r="BT77" s="167"/>
      <c r="BU77" s="165"/>
      <c r="BV77" s="168"/>
      <c r="BW77" s="167"/>
      <c r="BX77" s="165"/>
      <c r="BY77" s="168"/>
    </row>
    <row r="78" spans="3:77" ht="13.5" customHeight="1" x14ac:dyDescent="0.25">
      <c r="C78" s="167"/>
      <c r="D78" s="165"/>
      <c r="E78" s="165"/>
      <c r="F78" s="167"/>
      <c r="G78" s="165"/>
      <c r="H78" s="168"/>
      <c r="I78" s="165"/>
      <c r="J78" s="165"/>
      <c r="K78" s="165"/>
      <c r="L78" s="167"/>
      <c r="M78" s="165"/>
      <c r="N78" s="168"/>
      <c r="O78" s="167"/>
      <c r="P78" s="165"/>
      <c r="Q78" s="168"/>
      <c r="R78" s="167"/>
      <c r="S78" s="165"/>
      <c r="T78" s="168"/>
      <c r="U78" s="167"/>
      <c r="V78" s="165"/>
      <c r="W78" s="168"/>
      <c r="X78" s="167"/>
      <c r="Y78" s="165"/>
      <c r="Z78" s="168"/>
      <c r="AA78" s="167"/>
      <c r="AB78" s="165"/>
      <c r="AC78" s="168"/>
      <c r="AD78" s="167"/>
      <c r="AE78" s="165"/>
      <c r="AF78" s="168"/>
      <c r="AG78" s="167"/>
      <c r="AH78" s="165"/>
      <c r="AI78" s="168"/>
      <c r="AJ78" s="167"/>
      <c r="AK78" s="165"/>
      <c r="AL78" s="168"/>
      <c r="AM78" s="167"/>
      <c r="AN78" s="165"/>
      <c r="AO78" s="168"/>
      <c r="AP78" s="167"/>
      <c r="AQ78" s="165"/>
      <c r="AR78" s="168"/>
      <c r="AS78" s="167"/>
      <c r="AT78" s="165"/>
      <c r="AU78" s="168"/>
      <c r="AV78" s="167"/>
      <c r="AW78" s="165"/>
      <c r="AX78" s="168"/>
      <c r="AY78" s="167"/>
      <c r="AZ78" s="165"/>
      <c r="BA78" s="168"/>
      <c r="BB78" s="167"/>
      <c r="BC78" s="165"/>
      <c r="BD78" s="168"/>
      <c r="BE78" s="167"/>
      <c r="BF78" s="165"/>
      <c r="BG78" s="168"/>
      <c r="BH78" s="167"/>
      <c r="BI78" s="165"/>
      <c r="BJ78" s="168"/>
      <c r="BK78" s="167"/>
      <c r="BL78" s="165"/>
      <c r="BM78" s="168"/>
      <c r="BN78" s="167"/>
      <c r="BO78" s="165"/>
      <c r="BP78" s="168"/>
      <c r="BQ78" s="167"/>
      <c r="BR78" s="165"/>
      <c r="BS78" s="168"/>
      <c r="BT78" s="167"/>
      <c r="BU78" s="165"/>
      <c r="BV78" s="168"/>
      <c r="BW78" s="167"/>
      <c r="BX78" s="165"/>
      <c r="BY78" s="168"/>
    </row>
    <row r="79" spans="3:77" ht="13.5" customHeight="1" x14ac:dyDescent="0.25">
      <c r="C79" s="167"/>
      <c r="D79" s="165"/>
      <c r="E79" s="165"/>
      <c r="F79" s="167"/>
      <c r="G79" s="165"/>
      <c r="H79" s="168"/>
      <c r="I79" s="165"/>
      <c r="J79" s="165"/>
      <c r="K79" s="165"/>
      <c r="L79" s="167"/>
      <c r="M79" s="165"/>
      <c r="N79" s="168"/>
      <c r="O79" s="167"/>
      <c r="P79" s="165"/>
      <c r="Q79" s="168"/>
      <c r="R79" s="167"/>
      <c r="S79" s="165"/>
      <c r="T79" s="168"/>
      <c r="U79" s="167"/>
      <c r="V79" s="165"/>
      <c r="W79" s="168"/>
      <c r="X79" s="167"/>
      <c r="Y79" s="165"/>
      <c r="Z79" s="168"/>
      <c r="AA79" s="167"/>
      <c r="AB79" s="165"/>
      <c r="AC79" s="168"/>
      <c r="AD79" s="167"/>
      <c r="AE79" s="165"/>
      <c r="AF79" s="168"/>
      <c r="AG79" s="167"/>
      <c r="AH79" s="165"/>
      <c r="AI79" s="168"/>
      <c r="AJ79" s="167"/>
      <c r="AK79" s="165"/>
      <c r="AL79" s="168"/>
      <c r="AM79" s="167"/>
      <c r="AN79" s="165"/>
      <c r="AO79" s="168"/>
      <c r="AP79" s="167"/>
      <c r="AQ79" s="165"/>
      <c r="AR79" s="168"/>
      <c r="AS79" s="167"/>
      <c r="AT79" s="165"/>
      <c r="AU79" s="168"/>
      <c r="AV79" s="167"/>
      <c r="AW79" s="165"/>
      <c r="AX79" s="168"/>
      <c r="AY79" s="167"/>
      <c r="AZ79" s="165"/>
      <c r="BA79" s="168"/>
      <c r="BB79" s="167"/>
      <c r="BC79" s="165"/>
      <c r="BD79" s="168"/>
      <c r="BE79" s="167"/>
      <c r="BF79" s="165"/>
      <c r="BG79" s="168"/>
      <c r="BH79" s="167"/>
      <c r="BI79" s="165"/>
      <c r="BJ79" s="168"/>
      <c r="BK79" s="167"/>
      <c r="BL79" s="165"/>
      <c r="BM79" s="168"/>
      <c r="BN79" s="167"/>
      <c r="BO79" s="165"/>
      <c r="BP79" s="168"/>
      <c r="BQ79" s="167"/>
      <c r="BR79" s="165"/>
      <c r="BS79" s="168"/>
      <c r="BT79" s="167"/>
      <c r="BU79" s="165"/>
      <c r="BV79" s="168"/>
      <c r="BW79" s="167"/>
      <c r="BX79" s="165"/>
      <c r="BY79" s="168"/>
    </row>
    <row r="80" spans="3:77" ht="13.5" customHeight="1" x14ac:dyDescent="0.25">
      <c r="C80" s="167"/>
      <c r="D80" s="165"/>
      <c r="E80" s="165"/>
      <c r="F80" s="167"/>
      <c r="G80" s="165"/>
      <c r="H80" s="168"/>
      <c r="I80" s="165"/>
      <c r="J80" s="165"/>
      <c r="K80" s="165"/>
      <c r="L80" s="167"/>
      <c r="M80" s="165"/>
      <c r="N80" s="168"/>
      <c r="O80" s="167"/>
      <c r="P80" s="165"/>
      <c r="Q80" s="168"/>
      <c r="R80" s="167"/>
      <c r="S80" s="165"/>
      <c r="T80" s="168"/>
      <c r="U80" s="167"/>
      <c r="V80" s="165"/>
      <c r="W80" s="168"/>
      <c r="X80" s="167"/>
      <c r="Y80" s="165"/>
      <c r="Z80" s="168"/>
      <c r="AA80" s="167"/>
      <c r="AB80" s="165"/>
      <c r="AC80" s="168"/>
      <c r="AD80" s="167"/>
      <c r="AE80" s="165"/>
      <c r="AF80" s="168"/>
      <c r="AG80" s="167"/>
      <c r="AH80" s="165"/>
      <c r="AI80" s="168"/>
      <c r="AJ80" s="167"/>
      <c r="AK80" s="165"/>
      <c r="AL80" s="168"/>
      <c r="AM80" s="167"/>
      <c r="AN80" s="165"/>
      <c r="AO80" s="168"/>
      <c r="AP80" s="167"/>
      <c r="AQ80" s="165"/>
      <c r="AR80" s="168"/>
      <c r="AS80" s="167"/>
      <c r="AT80" s="165"/>
      <c r="AU80" s="168"/>
      <c r="AV80" s="167"/>
      <c r="AW80" s="165"/>
      <c r="AX80" s="168"/>
      <c r="AY80" s="167"/>
      <c r="AZ80" s="165"/>
      <c r="BA80" s="168"/>
      <c r="BB80" s="167"/>
      <c r="BC80" s="165"/>
      <c r="BD80" s="168"/>
      <c r="BE80" s="167"/>
      <c r="BF80" s="165"/>
      <c r="BG80" s="168"/>
      <c r="BH80" s="167"/>
      <c r="BI80" s="165"/>
      <c r="BJ80" s="168"/>
      <c r="BK80" s="167"/>
      <c r="BL80" s="165"/>
      <c r="BM80" s="168"/>
      <c r="BN80" s="167"/>
      <c r="BO80" s="165"/>
      <c r="BP80" s="168"/>
      <c r="BQ80" s="167"/>
      <c r="BR80" s="165"/>
      <c r="BS80" s="168"/>
      <c r="BT80" s="167"/>
      <c r="BU80" s="165"/>
      <c r="BV80" s="168"/>
      <c r="BW80" s="167"/>
      <c r="BX80" s="165"/>
      <c r="BY80" s="168"/>
    </row>
    <row r="81" spans="3:77" ht="13.5" customHeight="1" x14ac:dyDescent="0.25">
      <c r="C81" s="167"/>
      <c r="D81" s="165"/>
      <c r="E81" s="165"/>
      <c r="F81" s="167"/>
      <c r="G81" s="165"/>
      <c r="H81" s="168"/>
      <c r="I81" s="165"/>
      <c r="J81" s="165"/>
      <c r="K81" s="165"/>
      <c r="L81" s="167"/>
      <c r="M81" s="165"/>
      <c r="N81" s="168"/>
      <c r="O81" s="167"/>
      <c r="P81" s="165"/>
      <c r="Q81" s="168"/>
      <c r="R81" s="167"/>
      <c r="S81" s="165"/>
      <c r="T81" s="168"/>
      <c r="U81" s="167"/>
      <c r="V81" s="165"/>
      <c r="W81" s="168"/>
      <c r="X81" s="167"/>
      <c r="Y81" s="165"/>
      <c r="Z81" s="168"/>
      <c r="AA81" s="167"/>
      <c r="AB81" s="165"/>
      <c r="AC81" s="168"/>
      <c r="AD81" s="167"/>
      <c r="AE81" s="165"/>
      <c r="AF81" s="168"/>
      <c r="AG81" s="167"/>
      <c r="AH81" s="165"/>
      <c r="AI81" s="168"/>
      <c r="AJ81" s="167"/>
      <c r="AK81" s="165"/>
      <c r="AL81" s="168"/>
      <c r="AM81" s="167"/>
      <c r="AN81" s="165"/>
      <c r="AO81" s="168"/>
      <c r="AP81" s="167"/>
      <c r="AQ81" s="165"/>
      <c r="AR81" s="168"/>
      <c r="AS81" s="167"/>
      <c r="AT81" s="165"/>
      <c r="AU81" s="168"/>
      <c r="AV81" s="167"/>
      <c r="AW81" s="165"/>
      <c r="AX81" s="168"/>
      <c r="AY81" s="167"/>
      <c r="AZ81" s="165"/>
      <c r="BA81" s="168"/>
      <c r="BB81" s="167"/>
      <c r="BC81" s="165"/>
      <c r="BD81" s="168"/>
      <c r="BE81" s="167"/>
      <c r="BF81" s="165"/>
      <c r="BG81" s="168"/>
      <c r="BH81" s="167"/>
      <c r="BI81" s="165"/>
      <c r="BJ81" s="168"/>
      <c r="BK81" s="167"/>
      <c r="BL81" s="165"/>
      <c r="BM81" s="168"/>
      <c r="BN81" s="167"/>
      <c r="BO81" s="165"/>
      <c r="BP81" s="168"/>
      <c r="BQ81" s="167"/>
      <c r="BR81" s="165"/>
      <c r="BS81" s="168"/>
      <c r="BT81" s="167"/>
      <c r="BU81" s="165"/>
      <c r="BV81" s="168"/>
      <c r="BW81" s="167"/>
      <c r="BX81" s="165"/>
      <c r="BY81" s="168"/>
    </row>
    <row r="82" spans="3:77" ht="13.5" customHeight="1" x14ac:dyDescent="0.25">
      <c r="C82" s="167"/>
      <c r="D82" s="165"/>
      <c r="E82" s="165"/>
      <c r="F82" s="167"/>
      <c r="G82" s="165"/>
      <c r="H82" s="168"/>
      <c r="I82" s="165"/>
      <c r="J82" s="165"/>
      <c r="K82" s="165"/>
      <c r="L82" s="167"/>
      <c r="M82" s="165"/>
      <c r="N82" s="168"/>
      <c r="O82" s="167"/>
      <c r="P82" s="165"/>
      <c r="Q82" s="168"/>
      <c r="R82" s="167"/>
      <c r="S82" s="165"/>
      <c r="T82" s="168"/>
      <c r="U82" s="167"/>
      <c r="V82" s="165"/>
      <c r="W82" s="168"/>
      <c r="X82" s="167"/>
      <c r="Y82" s="165"/>
      <c r="Z82" s="168"/>
      <c r="AA82" s="167"/>
      <c r="AB82" s="165"/>
      <c r="AC82" s="168"/>
      <c r="AD82" s="167"/>
      <c r="AE82" s="165"/>
      <c r="AF82" s="168"/>
      <c r="AG82" s="167"/>
      <c r="AH82" s="165"/>
      <c r="AI82" s="168"/>
      <c r="AJ82" s="167"/>
      <c r="AK82" s="165"/>
      <c r="AL82" s="168"/>
      <c r="AM82" s="167"/>
      <c r="AN82" s="165"/>
      <c r="AO82" s="168"/>
      <c r="AP82" s="167"/>
      <c r="AQ82" s="165"/>
      <c r="AR82" s="168"/>
      <c r="AS82" s="167"/>
      <c r="AT82" s="165"/>
      <c r="AU82" s="168"/>
      <c r="AV82" s="167"/>
      <c r="AW82" s="165"/>
      <c r="AX82" s="168"/>
      <c r="AY82" s="167"/>
      <c r="AZ82" s="165"/>
      <c r="BA82" s="168"/>
      <c r="BB82" s="167"/>
      <c r="BC82" s="165"/>
      <c r="BD82" s="168"/>
      <c r="BE82" s="167"/>
      <c r="BF82" s="165"/>
      <c r="BG82" s="168"/>
      <c r="BH82" s="167"/>
      <c r="BI82" s="165"/>
      <c r="BJ82" s="168"/>
      <c r="BK82" s="167"/>
      <c r="BL82" s="165"/>
      <c r="BM82" s="168"/>
      <c r="BN82" s="167"/>
      <c r="BO82" s="165"/>
      <c r="BP82" s="168"/>
      <c r="BQ82" s="167"/>
      <c r="BR82" s="165"/>
      <c r="BS82" s="168"/>
      <c r="BT82" s="167"/>
      <c r="BU82" s="165"/>
      <c r="BV82" s="168"/>
      <c r="BW82" s="167"/>
      <c r="BX82" s="165"/>
      <c r="BY82" s="168"/>
    </row>
    <row r="83" spans="3:77" ht="13.5" customHeight="1" x14ac:dyDescent="0.25">
      <c r="C83" s="167"/>
      <c r="D83" s="165"/>
      <c r="E83" s="165"/>
      <c r="F83" s="167"/>
      <c r="G83" s="165"/>
      <c r="H83" s="168"/>
      <c r="I83" s="165"/>
      <c r="J83" s="165"/>
      <c r="K83" s="165"/>
      <c r="L83" s="167"/>
      <c r="M83" s="165"/>
      <c r="N83" s="168"/>
      <c r="O83" s="167"/>
      <c r="P83" s="165"/>
      <c r="Q83" s="168"/>
      <c r="R83" s="167"/>
      <c r="S83" s="165"/>
      <c r="T83" s="168"/>
      <c r="U83" s="167"/>
      <c r="V83" s="165"/>
      <c r="W83" s="168"/>
      <c r="X83" s="167"/>
      <c r="Y83" s="165"/>
      <c r="Z83" s="168"/>
      <c r="AA83" s="167"/>
      <c r="AB83" s="165"/>
      <c r="AC83" s="168"/>
      <c r="AD83" s="167"/>
      <c r="AE83" s="165"/>
      <c r="AF83" s="168"/>
      <c r="AG83" s="167"/>
      <c r="AH83" s="165"/>
      <c r="AI83" s="168"/>
      <c r="AJ83" s="167"/>
      <c r="AK83" s="165"/>
      <c r="AL83" s="168"/>
      <c r="AM83" s="167"/>
      <c r="AN83" s="165"/>
      <c r="AO83" s="168"/>
      <c r="AP83" s="167"/>
      <c r="AQ83" s="165"/>
      <c r="AR83" s="168"/>
      <c r="AS83" s="167"/>
      <c r="AT83" s="165"/>
      <c r="AU83" s="168"/>
      <c r="AV83" s="167"/>
      <c r="AW83" s="165"/>
      <c r="AX83" s="168"/>
      <c r="AY83" s="167"/>
      <c r="AZ83" s="165"/>
      <c r="BA83" s="168"/>
      <c r="BB83" s="167"/>
      <c r="BC83" s="165"/>
      <c r="BD83" s="168"/>
      <c r="BE83" s="167"/>
      <c r="BF83" s="165"/>
      <c r="BG83" s="168"/>
      <c r="BH83" s="167"/>
      <c r="BI83" s="165"/>
      <c r="BJ83" s="168"/>
      <c r="BK83" s="167"/>
      <c r="BL83" s="165"/>
      <c r="BM83" s="168"/>
      <c r="BN83" s="167"/>
      <c r="BO83" s="165"/>
      <c r="BP83" s="168"/>
      <c r="BQ83" s="167"/>
      <c r="BR83" s="165"/>
      <c r="BS83" s="168"/>
      <c r="BT83" s="167"/>
      <c r="BU83" s="165"/>
      <c r="BV83" s="168"/>
      <c r="BW83" s="167"/>
      <c r="BX83" s="165"/>
      <c r="BY83" s="168"/>
    </row>
    <row r="84" spans="3:77" ht="13.5" customHeight="1" x14ac:dyDescent="0.25">
      <c r="C84" s="167"/>
      <c r="D84" s="165"/>
      <c r="E84" s="165"/>
      <c r="F84" s="167"/>
      <c r="G84" s="165"/>
      <c r="H84" s="168"/>
      <c r="I84" s="165"/>
      <c r="J84" s="165"/>
      <c r="K84" s="165"/>
      <c r="L84" s="167"/>
      <c r="M84" s="165"/>
      <c r="N84" s="168"/>
      <c r="O84" s="167"/>
      <c r="P84" s="165"/>
      <c r="Q84" s="168"/>
      <c r="R84" s="167"/>
      <c r="S84" s="165"/>
      <c r="T84" s="168"/>
      <c r="U84" s="167"/>
      <c r="V84" s="165"/>
      <c r="W84" s="168"/>
      <c r="X84" s="167"/>
      <c r="Y84" s="165"/>
      <c r="Z84" s="168"/>
      <c r="AA84" s="167"/>
      <c r="AB84" s="165"/>
      <c r="AC84" s="168"/>
      <c r="AD84" s="167"/>
      <c r="AE84" s="165"/>
      <c r="AF84" s="168"/>
      <c r="AG84" s="167"/>
      <c r="AH84" s="165"/>
      <c r="AI84" s="168"/>
      <c r="AJ84" s="167"/>
      <c r="AK84" s="165"/>
      <c r="AL84" s="168"/>
      <c r="AM84" s="167"/>
      <c r="AN84" s="165"/>
      <c r="AO84" s="168"/>
      <c r="AP84" s="167"/>
      <c r="AQ84" s="165"/>
      <c r="AR84" s="168"/>
      <c r="AS84" s="167"/>
      <c r="AT84" s="165"/>
      <c r="AU84" s="168"/>
      <c r="AV84" s="167"/>
      <c r="AW84" s="165"/>
      <c r="AX84" s="168"/>
      <c r="AY84" s="167"/>
      <c r="AZ84" s="165"/>
      <c r="BA84" s="168"/>
      <c r="BB84" s="167"/>
      <c r="BC84" s="165"/>
      <c r="BD84" s="168"/>
      <c r="BE84" s="167"/>
      <c r="BF84" s="165"/>
      <c r="BG84" s="168"/>
      <c r="BH84" s="167"/>
      <c r="BI84" s="165"/>
      <c r="BJ84" s="168"/>
      <c r="BK84" s="167"/>
      <c r="BL84" s="165"/>
      <c r="BM84" s="168"/>
      <c r="BN84" s="167"/>
      <c r="BO84" s="165"/>
      <c r="BP84" s="168"/>
      <c r="BQ84" s="167"/>
      <c r="BR84" s="165"/>
      <c r="BS84" s="168"/>
      <c r="BT84" s="167"/>
      <c r="BU84" s="165"/>
      <c r="BV84" s="168"/>
      <c r="BW84" s="167"/>
      <c r="BX84" s="165"/>
      <c r="BY84" s="168"/>
    </row>
    <row r="85" spans="3:77" ht="13.5" customHeight="1" x14ac:dyDescent="0.25">
      <c r="C85" s="167"/>
      <c r="D85" s="165"/>
      <c r="E85" s="165"/>
      <c r="F85" s="167"/>
      <c r="G85" s="165"/>
      <c r="H85" s="168"/>
      <c r="I85" s="165"/>
      <c r="J85" s="165"/>
      <c r="K85" s="165"/>
      <c r="L85" s="167"/>
      <c r="M85" s="165"/>
      <c r="N85" s="168"/>
      <c r="O85" s="167"/>
      <c r="P85" s="165"/>
      <c r="Q85" s="168"/>
      <c r="R85" s="167"/>
      <c r="S85" s="165"/>
      <c r="T85" s="168"/>
      <c r="U85" s="167"/>
      <c r="V85" s="165"/>
      <c r="W85" s="168"/>
      <c r="X85" s="167"/>
      <c r="Y85" s="165"/>
      <c r="Z85" s="168"/>
      <c r="AA85" s="167"/>
      <c r="AB85" s="165"/>
      <c r="AC85" s="168"/>
      <c r="AD85" s="167"/>
      <c r="AE85" s="165"/>
      <c r="AF85" s="168"/>
      <c r="AG85" s="167"/>
      <c r="AH85" s="165"/>
      <c r="AI85" s="168"/>
      <c r="AJ85" s="167"/>
      <c r="AK85" s="165"/>
      <c r="AL85" s="168"/>
      <c r="AM85" s="167"/>
      <c r="AN85" s="165"/>
      <c r="AO85" s="168"/>
      <c r="AP85" s="167"/>
      <c r="AQ85" s="165"/>
      <c r="AR85" s="168"/>
      <c r="AS85" s="167"/>
      <c r="AT85" s="165"/>
      <c r="AU85" s="168"/>
      <c r="AV85" s="167"/>
      <c r="AW85" s="165"/>
      <c r="AX85" s="168"/>
      <c r="AY85" s="167"/>
      <c r="AZ85" s="165"/>
      <c r="BA85" s="168"/>
      <c r="BB85" s="167"/>
      <c r="BC85" s="165"/>
      <c r="BD85" s="168"/>
      <c r="BE85" s="167"/>
      <c r="BF85" s="165"/>
      <c r="BG85" s="168"/>
      <c r="BH85" s="167"/>
      <c r="BI85" s="165"/>
      <c r="BJ85" s="168"/>
      <c r="BK85" s="167"/>
      <c r="BL85" s="165"/>
      <c r="BM85" s="168"/>
      <c r="BN85" s="167"/>
      <c r="BO85" s="165"/>
      <c r="BP85" s="168"/>
      <c r="BQ85" s="167"/>
      <c r="BR85" s="165"/>
      <c r="BS85" s="168"/>
      <c r="BT85" s="167"/>
      <c r="BU85" s="165"/>
      <c r="BV85" s="168"/>
      <c r="BW85" s="167"/>
      <c r="BX85" s="165"/>
      <c r="BY85" s="168"/>
    </row>
    <row r="86" spans="3:77" ht="13.5" customHeight="1" x14ac:dyDescent="0.25">
      <c r="C86" s="167"/>
      <c r="D86" s="165"/>
      <c r="E86" s="165"/>
      <c r="F86" s="167"/>
      <c r="G86" s="165"/>
      <c r="H86" s="168"/>
      <c r="I86" s="165"/>
      <c r="J86" s="165"/>
      <c r="K86" s="165"/>
      <c r="L86" s="167"/>
      <c r="M86" s="165"/>
      <c r="N86" s="168"/>
      <c r="O86" s="167"/>
      <c r="P86" s="165"/>
      <c r="Q86" s="168"/>
      <c r="R86" s="167"/>
      <c r="S86" s="165"/>
      <c r="T86" s="168"/>
      <c r="U86" s="167"/>
      <c r="V86" s="165"/>
      <c r="W86" s="168"/>
      <c r="X86" s="167"/>
      <c r="Y86" s="165"/>
      <c r="Z86" s="168"/>
      <c r="AA86" s="167"/>
      <c r="AB86" s="165"/>
      <c r="AC86" s="168"/>
      <c r="AD86" s="167"/>
      <c r="AE86" s="165"/>
      <c r="AF86" s="168"/>
      <c r="AG86" s="167"/>
      <c r="AH86" s="165"/>
      <c r="AI86" s="168"/>
      <c r="AJ86" s="167"/>
      <c r="AK86" s="165"/>
      <c r="AL86" s="168"/>
      <c r="AM86" s="167"/>
      <c r="AN86" s="165"/>
      <c r="AO86" s="168"/>
      <c r="AP86" s="167"/>
      <c r="AQ86" s="165"/>
      <c r="AR86" s="168"/>
      <c r="AS86" s="167"/>
      <c r="AT86" s="165"/>
      <c r="AU86" s="168"/>
      <c r="AV86" s="167"/>
      <c r="AW86" s="165"/>
      <c r="AX86" s="168"/>
      <c r="AY86" s="167"/>
      <c r="AZ86" s="165"/>
      <c r="BA86" s="168"/>
      <c r="BB86" s="167"/>
      <c r="BC86" s="165"/>
      <c r="BD86" s="168"/>
      <c r="BE86" s="167"/>
      <c r="BF86" s="165"/>
      <c r="BG86" s="168"/>
      <c r="BH86" s="167"/>
      <c r="BI86" s="165"/>
      <c r="BJ86" s="168"/>
      <c r="BK86" s="167"/>
      <c r="BL86" s="165"/>
      <c r="BM86" s="168"/>
      <c r="BN86" s="167"/>
      <c r="BO86" s="165"/>
      <c r="BP86" s="168"/>
      <c r="BQ86" s="167"/>
      <c r="BR86" s="165"/>
      <c r="BS86" s="168"/>
      <c r="BT86" s="167"/>
      <c r="BU86" s="165"/>
      <c r="BV86" s="168"/>
      <c r="BW86" s="167"/>
      <c r="BX86" s="165"/>
      <c r="BY86" s="168"/>
    </row>
    <row r="87" spans="3:77" ht="13.5" customHeight="1" x14ac:dyDescent="0.25">
      <c r="C87" s="167"/>
      <c r="D87" s="165"/>
      <c r="E87" s="165"/>
      <c r="F87" s="167"/>
      <c r="G87" s="165"/>
      <c r="H87" s="168"/>
      <c r="I87" s="165"/>
      <c r="J87" s="165"/>
      <c r="K87" s="165"/>
      <c r="L87" s="167"/>
      <c r="M87" s="165"/>
      <c r="N87" s="168"/>
      <c r="O87" s="167"/>
      <c r="P87" s="165"/>
      <c r="Q87" s="168"/>
      <c r="R87" s="167"/>
      <c r="S87" s="165"/>
      <c r="T87" s="168"/>
      <c r="U87" s="167"/>
      <c r="V87" s="165"/>
      <c r="W87" s="168"/>
      <c r="X87" s="167"/>
      <c r="Y87" s="165"/>
      <c r="Z87" s="168"/>
      <c r="AA87" s="167"/>
      <c r="AB87" s="165"/>
      <c r="AC87" s="168"/>
      <c r="AD87" s="167"/>
      <c r="AE87" s="165"/>
      <c r="AF87" s="168"/>
      <c r="AG87" s="167"/>
      <c r="AH87" s="165"/>
      <c r="AI87" s="168"/>
      <c r="AJ87" s="167"/>
      <c r="AK87" s="165"/>
      <c r="AL87" s="168"/>
      <c r="AM87" s="167"/>
      <c r="AN87" s="165"/>
      <c r="AO87" s="168"/>
      <c r="AP87" s="167"/>
      <c r="AQ87" s="165"/>
      <c r="AR87" s="168"/>
      <c r="AS87" s="167"/>
      <c r="AT87" s="165"/>
      <c r="AU87" s="168"/>
      <c r="AV87" s="167"/>
      <c r="AW87" s="165"/>
      <c r="AX87" s="168"/>
      <c r="AY87" s="167"/>
      <c r="AZ87" s="165"/>
      <c r="BA87" s="168"/>
      <c r="BB87" s="167"/>
      <c r="BC87" s="165"/>
      <c r="BD87" s="168"/>
      <c r="BE87" s="167"/>
      <c r="BF87" s="165"/>
      <c r="BG87" s="168"/>
      <c r="BH87" s="167"/>
      <c r="BI87" s="165"/>
      <c r="BJ87" s="168"/>
      <c r="BK87" s="167"/>
      <c r="BL87" s="165"/>
      <c r="BM87" s="168"/>
      <c r="BN87" s="167"/>
      <c r="BO87" s="165"/>
      <c r="BP87" s="168"/>
      <c r="BQ87" s="167"/>
      <c r="BR87" s="165"/>
      <c r="BS87" s="168"/>
      <c r="BT87" s="167"/>
      <c r="BU87" s="165"/>
      <c r="BV87" s="168"/>
      <c r="BW87" s="167"/>
      <c r="BX87" s="165"/>
      <c r="BY87" s="168"/>
    </row>
    <row r="88" spans="3:77" ht="13.5" customHeight="1" x14ac:dyDescent="0.25">
      <c r="C88" s="167"/>
      <c r="D88" s="165"/>
      <c r="E88" s="165"/>
      <c r="F88" s="167"/>
      <c r="G88" s="165"/>
      <c r="H88" s="168"/>
      <c r="I88" s="165"/>
      <c r="J88" s="165"/>
      <c r="K88" s="165"/>
      <c r="L88" s="167"/>
      <c r="M88" s="165"/>
      <c r="N88" s="168"/>
      <c r="O88" s="167"/>
      <c r="P88" s="165"/>
      <c r="Q88" s="168"/>
      <c r="R88" s="167"/>
      <c r="S88" s="165"/>
      <c r="T88" s="168"/>
      <c r="U88" s="167"/>
      <c r="V88" s="165"/>
      <c r="W88" s="168"/>
      <c r="X88" s="167"/>
      <c r="Y88" s="165"/>
      <c r="Z88" s="168"/>
      <c r="AA88" s="167"/>
      <c r="AB88" s="165"/>
      <c r="AC88" s="168"/>
      <c r="AD88" s="167"/>
      <c r="AE88" s="165"/>
      <c r="AF88" s="168"/>
      <c r="AG88" s="167"/>
      <c r="AH88" s="165"/>
      <c r="AI88" s="168"/>
      <c r="AJ88" s="167"/>
      <c r="AK88" s="165"/>
      <c r="AL88" s="168"/>
      <c r="AM88" s="167"/>
      <c r="AN88" s="165"/>
      <c r="AO88" s="168"/>
      <c r="AP88" s="167"/>
      <c r="AQ88" s="165"/>
      <c r="AR88" s="168"/>
      <c r="AS88" s="167"/>
      <c r="AT88" s="165"/>
      <c r="AU88" s="168"/>
      <c r="AV88" s="167"/>
      <c r="AW88" s="165"/>
      <c r="AX88" s="168"/>
      <c r="AY88" s="167"/>
      <c r="AZ88" s="165"/>
      <c r="BA88" s="168"/>
      <c r="BB88" s="167"/>
      <c r="BC88" s="165"/>
      <c r="BD88" s="168"/>
      <c r="BE88" s="167"/>
      <c r="BF88" s="165"/>
      <c r="BG88" s="168"/>
      <c r="BH88" s="167"/>
      <c r="BI88" s="165"/>
      <c r="BJ88" s="168"/>
      <c r="BK88" s="167"/>
      <c r="BL88" s="165"/>
      <c r="BM88" s="168"/>
      <c r="BN88" s="167"/>
      <c r="BO88" s="165"/>
      <c r="BP88" s="168"/>
      <c r="BQ88" s="167"/>
      <c r="BR88" s="165"/>
      <c r="BS88" s="168"/>
      <c r="BT88" s="167"/>
      <c r="BU88" s="165"/>
      <c r="BV88" s="168"/>
      <c r="BW88" s="167"/>
      <c r="BX88" s="165"/>
      <c r="BY88" s="168"/>
    </row>
    <row r="89" spans="3:77" ht="13.5" customHeight="1" x14ac:dyDescent="0.25">
      <c r="C89" s="167"/>
      <c r="D89" s="165"/>
      <c r="E89" s="165"/>
      <c r="F89" s="167"/>
      <c r="G89" s="165"/>
      <c r="H89" s="168"/>
      <c r="I89" s="165"/>
      <c r="J89" s="165"/>
      <c r="K89" s="165"/>
      <c r="L89" s="167"/>
      <c r="M89" s="165"/>
      <c r="N89" s="168"/>
      <c r="O89" s="167"/>
      <c r="P89" s="165"/>
      <c r="Q89" s="168"/>
      <c r="R89" s="167"/>
      <c r="S89" s="165"/>
      <c r="T89" s="168"/>
      <c r="U89" s="167"/>
      <c r="V89" s="165"/>
      <c r="W89" s="168"/>
      <c r="X89" s="167"/>
      <c r="Y89" s="165"/>
      <c r="Z89" s="168"/>
      <c r="AA89" s="167"/>
      <c r="AB89" s="165"/>
      <c r="AC89" s="168"/>
      <c r="AD89" s="167"/>
      <c r="AE89" s="165"/>
      <c r="AF89" s="168"/>
      <c r="AG89" s="167"/>
      <c r="AH89" s="165"/>
      <c r="AI89" s="168"/>
      <c r="AJ89" s="167"/>
      <c r="AK89" s="165"/>
      <c r="AL89" s="168"/>
      <c r="AM89" s="167"/>
      <c r="AN89" s="165"/>
      <c r="AO89" s="168"/>
      <c r="AP89" s="167"/>
      <c r="AQ89" s="165"/>
      <c r="AR89" s="168"/>
      <c r="AS89" s="167"/>
      <c r="AT89" s="165"/>
      <c r="AU89" s="168"/>
      <c r="AV89" s="167"/>
      <c r="AW89" s="165"/>
      <c r="AX89" s="168"/>
      <c r="AY89" s="167"/>
      <c r="AZ89" s="165"/>
      <c r="BA89" s="168"/>
      <c r="BB89" s="167"/>
      <c r="BC89" s="165"/>
      <c r="BD89" s="168"/>
      <c r="BE89" s="167"/>
      <c r="BF89" s="165"/>
      <c r="BG89" s="168"/>
      <c r="BH89" s="167"/>
      <c r="BI89" s="165"/>
      <c r="BJ89" s="168"/>
      <c r="BK89" s="167"/>
      <c r="BL89" s="165"/>
      <c r="BM89" s="168"/>
      <c r="BN89" s="167"/>
      <c r="BO89" s="165"/>
      <c r="BP89" s="168"/>
      <c r="BQ89" s="167"/>
      <c r="BR89" s="165"/>
      <c r="BS89" s="168"/>
      <c r="BT89" s="167"/>
      <c r="BU89" s="165"/>
      <c r="BV89" s="168"/>
      <c r="BW89" s="167"/>
      <c r="BX89" s="165"/>
      <c r="BY89" s="168"/>
    </row>
    <row r="90" spans="3:77" ht="13.5" customHeight="1" x14ac:dyDescent="0.25">
      <c r="C90" s="167"/>
      <c r="D90" s="165"/>
      <c r="E90" s="165"/>
      <c r="F90" s="167"/>
      <c r="G90" s="165"/>
      <c r="H90" s="168"/>
      <c r="I90" s="165"/>
      <c r="J90" s="165"/>
      <c r="K90" s="165"/>
      <c r="L90" s="167"/>
      <c r="M90" s="165"/>
      <c r="N90" s="168"/>
      <c r="O90" s="167"/>
      <c r="P90" s="165"/>
      <c r="Q90" s="168"/>
      <c r="R90" s="167"/>
      <c r="S90" s="165"/>
      <c r="T90" s="168"/>
      <c r="U90" s="167"/>
      <c r="V90" s="165"/>
      <c r="W90" s="168"/>
      <c r="X90" s="167"/>
      <c r="Y90" s="165"/>
      <c r="Z90" s="168"/>
      <c r="AA90" s="167"/>
      <c r="AB90" s="165"/>
      <c r="AC90" s="168"/>
      <c r="AD90" s="167"/>
      <c r="AE90" s="165"/>
      <c r="AF90" s="168"/>
      <c r="AG90" s="167"/>
      <c r="AH90" s="165"/>
      <c r="AI90" s="168"/>
      <c r="AJ90" s="167"/>
      <c r="AK90" s="165"/>
      <c r="AL90" s="168"/>
      <c r="AM90" s="167"/>
      <c r="AN90" s="165"/>
      <c r="AO90" s="168"/>
      <c r="AP90" s="167"/>
      <c r="AQ90" s="165"/>
      <c r="AR90" s="168"/>
      <c r="AS90" s="167"/>
      <c r="AT90" s="165"/>
      <c r="AU90" s="168"/>
      <c r="AV90" s="167"/>
      <c r="AW90" s="165"/>
      <c r="AX90" s="168"/>
      <c r="AY90" s="167"/>
      <c r="AZ90" s="165"/>
      <c r="BA90" s="168"/>
      <c r="BB90" s="167"/>
      <c r="BC90" s="165"/>
      <c r="BD90" s="168"/>
      <c r="BE90" s="167"/>
      <c r="BF90" s="165"/>
      <c r="BG90" s="168"/>
      <c r="BH90" s="167"/>
      <c r="BI90" s="165"/>
      <c r="BJ90" s="168"/>
      <c r="BK90" s="167"/>
      <c r="BL90" s="165"/>
      <c r="BM90" s="168"/>
      <c r="BN90" s="167"/>
      <c r="BO90" s="165"/>
      <c r="BP90" s="168"/>
      <c r="BQ90" s="167"/>
      <c r="BR90" s="165"/>
      <c r="BS90" s="168"/>
      <c r="BT90" s="167"/>
      <c r="BU90" s="165"/>
      <c r="BV90" s="168"/>
      <c r="BW90" s="167"/>
      <c r="BX90" s="165"/>
      <c r="BY90" s="168"/>
    </row>
    <row r="91" spans="3:77" ht="13.5" customHeight="1" x14ac:dyDescent="0.25">
      <c r="C91" s="167"/>
      <c r="D91" s="165"/>
      <c r="E91" s="165"/>
      <c r="F91" s="167"/>
      <c r="G91" s="165"/>
      <c r="H91" s="168"/>
      <c r="I91" s="165"/>
      <c r="J91" s="165"/>
      <c r="K91" s="165"/>
      <c r="L91" s="167"/>
      <c r="M91" s="165"/>
      <c r="N91" s="168"/>
      <c r="O91" s="167"/>
      <c r="P91" s="165"/>
      <c r="Q91" s="168"/>
      <c r="R91" s="167"/>
      <c r="S91" s="165"/>
      <c r="T91" s="168"/>
      <c r="U91" s="167"/>
      <c r="V91" s="165"/>
      <c r="W91" s="168"/>
      <c r="X91" s="167"/>
      <c r="Y91" s="165"/>
      <c r="Z91" s="168"/>
      <c r="AA91" s="167"/>
      <c r="AB91" s="165"/>
      <c r="AC91" s="168"/>
      <c r="AD91" s="167"/>
      <c r="AE91" s="165"/>
      <c r="AF91" s="168"/>
      <c r="AG91" s="167"/>
      <c r="AH91" s="165"/>
      <c r="AI91" s="168"/>
      <c r="AJ91" s="167"/>
      <c r="AK91" s="165"/>
      <c r="AL91" s="168"/>
      <c r="AM91" s="167"/>
      <c r="AN91" s="165"/>
      <c r="AO91" s="168"/>
      <c r="AP91" s="167"/>
      <c r="AQ91" s="165"/>
      <c r="AR91" s="168"/>
      <c r="AS91" s="167"/>
      <c r="AT91" s="165"/>
      <c r="AU91" s="168"/>
      <c r="AV91" s="167"/>
      <c r="AW91" s="165"/>
      <c r="AX91" s="168"/>
      <c r="AY91" s="167"/>
      <c r="AZ91" s="165"/>
      <c r="BA91" s="168"/>
      <c r="BB91" s="167"/>
      <c r="BC91" s="165"/>
      <c r="BD91" s="168"/>
      <c r="BE91" s="167"/>
      <c r="BF91" s="165"/>
      <c r="BG91" s="168"/>
      <c r="BH91" s="167"/>
      <c r="BI91" s="165"/>
      <c r="BJ91" s="168"/>
      <c r="BK91" s="167"/>
      <c r="BL91" s="165"/>
      <c r="BM91" s="168"/>
      <c r="BN91" s="167"/>
      <c r="BO91" s="165"/>
      <c r="BP91" s="168"/>
      <c r="BQ91" s="167"/>
      <c r="BR91" s="165"/>
      <c r="BS91" s="168"/>
      <c r="BT91" s="167"/>
      <c r="BU91" s="165"/>
      <c r="BV91" s="168"/>
      <c r="BW91" s="167"/>
      <c r="BX91" s="165"/>
      <c r="BY91" s="168"/>
    </row>
    <row r="92" spans="3:77" ht="13.5" customHeight="1" x14ac:dyDescent="0.25">
      <c r="C92" s="167"/>
      <c r="D92" s="165"/>
      <c r="E92" s="165"/>
      <c r="F92" s="167"/>
      <c r="G92" s="165"/>
      <c r="H92" s="168"/>
      <c r="I92" s="165"/>
      <c r="J92" s="165"/>
      <c r="K92" s="165"/>
      <c r="L92" s="167"/>
      <c r="M92" s="165"/>
      <c r="N92" s="168"/>
      <c r="O92" s="167"/>
      <c r="P92" s="165"/>
      <c r="Q92" s="168"/>
      <c r="R92" s="167"/>
      <c r="S92" s="165"/>
      <c r="T92" s="168"/>
      <c r="U92" s="167"/>
      <c r="V92" s="165"/>
      <c r="W92" s="168"/>
      <c r="X92" s="167"/>
      <c r="Y92" s="165"/>
      <c r="Z92" s="168"/>
      <c r="AA92" s="167"/>
      <c r="AB92" s="165"/>
      <c r="AC92" s="168"/>
      <c r="AD92" s="167"/>
      <c r="AE92" s="165"/>
      <c r="AF92" s="168"/>
      <c r="AG92" s="167"/>
      <c r="AH92" s="165"/>
      <c r="AI92" s="168"/>
      <c r="AJ92" s="167"/>
      <c r="AK92" s="165"/>
      <c r="AL92" s="168"/>
      <c r="AM92" s="167"/>
      <c r="AN92" s="165"/>
      <c r="AO92" s="168"/>
      <c r="AP92" s="167"/>
      <c r="AQ92" s="165"/>
      <c r="AR92" s="168"/>
      <c r="AS92" s="167"/>
      <c r="AT92" s="165"/>
      <c r="AU92" s="168"/>
      <c r="AV92" s="167"/>
      <c r="AW92" s="165"/>
      <c r="AX92" s="168"/>
      <c r="AY92" s="167"/>
      <c r="AZ92" s="165"/>
      <c r="BA92" s="168"/>
      <c r="BB92" s="167"/>
      <c r="BC92" s="165"/>
      <c r="BD92" s="168"/>
      <c r="BE92" s="167"/>
      <c r="BF92" s="165"/>
      <c r="BG92" s="168"/>
      <c r="BH92" s="167"/>
      <c r="BI92" s="165"/>
      <c r="BJ92" s="168"/>
      <c r="BK92" s="167"/>
      <c r="BL92" s="165"/>
      <c r="BM92" s="168"/>
      <c r="BN92" s="167"/>
      <c r="BO92" s="165"/>
      <c r="BP92" s="168"/>
      <c r="BQ92" s="167"/>
      <c r="BR92" s="165"/>
      <c r="BS92" s="168"/>
      <c r="BT92" s="167"/>
      <c r="BU92" s="165"/>
      <c r="BV92" s="168"/>
      <c r="BW92" s="167"/>
      <c r="BX92" s="165"/>
      <c r="BY92" s="168"/>
    </row>
    <row r="93" spans="3:77" ht="13.5" customHeight="1" x14ac:dyDescent="0.25">
      <c r="C93" s="167"/>
      <c r="D93" s="165"/>
      <c r="E93" s="165"/>
      <c r="F93" s="167"/>
      <c r="G93" s="165"/>
      <c r="H93" s="168"/>
      <c r="I93" s="165"/>
      <c r="J93" s="165"/>
      <c r="K93" s="165"/>
      <c r="L93" s="167"/>
      <c r="M93" s="165"/>
      <c r="N93" s="168"/>
      <c r="O93" s="167"/>
      <c r="P93" s="165"/>
      <c r="Q93" s="168"/>
      <c r="R93" s="167"/>
      <c r="S93" s="165"/>
      <c r="T93" s="168"/>
      <c r="U93" s="167"/>
      <c r="V93" s="165"/>
      <c r="W93" s="168"/>
      <c r="X93" s="167"/>
      <c r="Y93" s="165"/>
      <c r="Z93" s="168"/>
      <c r="AA93" s="167"/>
      <c r="AB93" s="165"/>
      <c r="AC93" s="168"/>
      <c r="AD93" s="167"/>
      <c r="AE93" s="165"/>
      <c r="AF93" s="168"/>
      <c r="AG93" s="167"/>
      <c r="AH93" s="165"/>
      <c r="AI93" s="168"/>
      <c r="AJ93" s="167"/>
      <c r="AK93" s="165"/>
      <c r="AL93" s="168"/>
      <c r="AM93" s="167"/>
      <c r="AN93" s="165"/>
      <c r="AO93" s="168"/>
      <c r="AP93" s="167"/>
      <c r="AQ93" s="165"/>
      <c r="AR93" s="168"/>
      <c r="AS93" s="167"/>
      <c r="AT93" s="165"/>
      <c r="AU93" s="168"/>
      <c r="AV93" s="167"/>
      <c r="AW93" s="165"/>
      <c r="AX93" s="168"/>
      <c r="AY93" s="167"/>
      <c r="AZ93" s="165"/>
      <c r="BA93" s="168"/>
      <c r="BB93" s="167"/>
      <c r="BC93" s="165"/>
      <c r="BD93" s="168"/>
      <c r="BE93" s="167"/>
      <c r="BF93" s="165"/>
      <c r="BG93" s="168"/>
      <c r="BH93" s="167"/>
      <c r="BI93" s="165"/>
      <c r="BJ93" s="168"/>
      <c r="BK93" s="167"/>
      <c r="BL93" s="165"/>
      <c r="BM93" s="168"/>
      <c r="BN93" s="167"/>
      <c r="BO93" s="165"/>
      <c r="BP93" s="168"/>
      <c r="BQ93" s="167"/>
      <c r="BR93" s="165"/>
      <c r="BS93" s="168"/>
      <c r="BT93" s="167"/>
      <c r="BU93" s="165"/>
      <c r="BV93" s="168"/>
      <c r="BW93" s="167"/>
      <c r="BX93" s="165"/>
      <c r="BY93" s="168"/>
    </row>
    <row r="94" spans="3:77" ht="13.5" customHeight="1" x14ac:dyDescent="0.25">
      <c r="C94" s="167"/>
      <c r="D94" s="165"/>
      <c r="E94" s="165"/>
      <c r="F94" s="167"/>
      <c r="G94" s="165"/>
      <c r="H94" s="168"/>
      <c r="I94" s="165"/>
      <c r="J94" s="165"/>
      <c r="K94" s="165"/>
      <c r="L94" s="167"/>
      <c r="M94" s="165"/>
      <c r="N94" s="168"/>
      <c r="O94" s="167"/>
      <c r="P94" s="165"/>
      <c r="Q94" s="168"/>
      <c r="R94" s="167"/>
      <c r="S94" s="165"/>
      <c r="T94" s="168"/>
      <c r="U94" s="167"/>
      <c r="V94" s="165"/>
      <c r="W94" s="168"/>
      <c r="X94" s="167"/>
      <c r="Y94" s="165"/>
      <c r="Z94" s="168"/>
      <c r="AA94" s="167"/>
      <c r="AB94" s="165"/>
      <c r="AC94" s="168"/>
      <c r="AD94" s="167"/>
      <c r="AE94" s="165"/>
      <c r="AF94" s="168"/>
      <c r="AG94" s="167"/>
      <c r="AH94" s="165"/>
      <c r="AI94" s="168"/>
      <c r="AJ94" s="167"/>
      <c r="AK94" s="165"/>
      <c r="AL94" s="168"/>
      <c r="AM94" s="167"/>
      <c r="AN94" s="165"/>
      <c r="AO94" s="168"/>
      <c r="AP94" s="167"/>
      <c r="AQ94" s="165"/>
      <c r="AR94" s="168"/>
      <c r="AS94" s="167"/>
      <c r="AT94" s="165"/>
      <c r="AU94" s="168"/>
      <c r="AV94" s="167"/>
      <c r="AW94" s="165"/>
      <c r="AX94" s="168"/>
      <c r="AY94" s="167"/>
      <c r="AZ94" s="165"/>
      <c r="BA94" s="168"/>
      <c r="BB94" s="167"/>
      <c r="BC94" s="165"/>
      <c r="BD94" s="168"/>
      <c r="BE94" s="167"/>
      <c r="BF94" s="165"/>
      <c r="BG94" s="168"/>
      <c r="BH94" s="167"/>
      <c r="BI94" s="165"/>
      <c r="BJ94" s="168"/>
      <c r="BK94" s="167"/>
      <c r="BL94" s="165"/>
      <c r="BM94" s="168"/>
      <c r="BN94" s="167"/>
      <c r="BO94" s="165"/>
      <c r="BP94" s="168"/>
      <c r="BQ94" s="167"/>
      <c r="BR94" s="165"/>
      <c r="BS94" s="168"/>
      <c r="BT94" s="167"/>
      <c r="BU94" s="165"/>
      <c r="BV94" s="168"/>
      <c r="BW94" s="167"/>
      <c r="BX94" s="165"/>
      <c r="BY94" s="168"/>
    </row>
    <row r="95" spans="3:77" ht="13.5" customHeight="1" x14ac:dyDescent="0.25">
      <c r="C95" s="167"/>
      <c r="D95" s="165"/>
      <c r="E95" s="165"/>
      <c r="F95" s="167"/>
      <c r="G95" s="165"/>
      <c r="H95" s="168"/>
      <c r="I95" s="165"/>
      <c r="J95" s="165"/>
      <c r="K95" s="165"/>
      <c r="L95" s="167"/>
      <c r="M95" s="165"/>
      <c r="N95" s="168"/>
      <c r="O95" s="167"/>
      <c r="P95" s="165"/>
      <c r="Q95" s="168"/>
      <c r="R95" s="167"/>
      <c r="S95" s="165"/>
      <c r="T95" s="168"/>
      <c r="U95" s="167"/>
      <c r="V95" s="165"/>
      <c r="W95" s="168"/>
      <c r="X95" s="167"/>
      <c r="Y95" s="165"/>
      <c r="Z95" s="168"/>
      <c r="AA95" s="167"/>
      <c r="AB95" s="165"/>
      <c r="AC95" s="168"/>
      <c r="AD95" s="167"/>
      <c r="AE95" s="165"/>
      <c r="AF95" s="168"/>
      <c r="AG95" s="167"/>
      <c r="AH95" s="165"/>
      <c r="AI95" s="168"/>
      <c r="AJ95" s="167"/>
      <c r="AK95" s="165"/>
      <c r="AL95" s="168"/>
      <c r="AM95" s="167"/>
      <c r="AN95" s="165"/>
      <c r="AO95" s="168"/>
      <c r="AP95" s="167"/>
      <c r="AQ95" s="165"/>
      <c r="AR95" s="168"/>
      <c r="AS95" s="167"/>
      <c r="AT95" s="165"/>
      <c r="AU95" s="168"/>
      <c r="AV95" s="167"/>
      <c r="AW95" s="165"/>
      <c r="AX95" s="168"/>
      <c r="AY95" s="167"/>
      <c r="AZ95" s="165"/>
      <c r="BA95" s="168"/>
      <c r="BB95" s="167"/>
      <c r="BC95" s="165"/>
      <c r="BD95" s="168"/>
      <c r="BE95" s="167"/>
      <c r="BF95" s="165"/>
      <c r="BG95" s="168"/>
      <c r="BH95" s="167"/>
      <c r="BI95" s="165"/>
      <c r="BJ95" s="168"/>
      <c r="BK95" s="167"/>
      <c r="BL95" s="165"/>
      <c r="BM95" s="168"/>
      <c r="BN95" s="167"/>
      <c r="BO95" s="165"/>
      <c r="BP95" s="168"/>
      <c r="BQ95" s="167"/>
      <c r="BR95" s="165"/>
      <c r="BS95" s="168"/>
      <c r="BT95" s="167"/>
      <c r="BU95" s="165"/>
      <c r="BV95" s="168"/>
      <c r="BW95" s="167"/>
      <c r="BX95" s="165"/>
      <c r="BY95" s="168"/>
    </row>
    <row r="96" spans="3:77" ht="13.5" customHeight="1" x14ac:dyDescent="0.25">
      <c r="C96" s="167"/>
      <c r="D96" s="165"/>
      <c r="E96" s="165"/>
      <c r="F96" s="167"/>
      <c r="G96" s="165"/>
      <c r="H96" s="168"/>
      <c r="I96" s="165"/>
      <c r="J96" s="165"/>
      <c r="K96" s="165"/>
      <c r="L96" s="167"/>
      <c r="M96" s="165"/>
      <c r="N96" s="168"/>
      <c r="O96" s="167"/>
      <c r="P96" s="165"/>
      <c r="Q96" s="168"/>
      <c r="R96" s="167"/>
      <c r="S96" s="165"/>
      <c r="T96" s="168"/>
      <c r="U96" s="167"/>
      <c r="V96" s="165"/>
      <c r="W96" s="168"/>
      <c r="X96" s="167"/>
      <c r="Y96" s="165"/>
      <c r="Z96" s="168"/>
      <c r="AA96" s="167"/>
      <c r="AB96" s="165"/>
      <c r="AC96" s="168"/>
      <c r="AD96" s="167"/>
      <c r="AE96" s="165"/>
      <c r="AF96" s="168"/>
      <c r="AG96" s="167"/>
      <c r="AH96" s="165"/>
      <c r="AI96" s="168"/>
      <c r="AJ96" s="167"/>
      <c r="AK96" s="165"/>
      <c r="AL96" s="168"/>
      <c r="AM96" s="167"/>
      <c r="AN96" s="165"/>
      <c r="AO96" s="168"/>
      <c r="AP96" s="167"/>
      <c r="AQ96" s="165"/>
      <c r="AR96" s="168"/>
      <c r="AS96" s="167"/>
      <c r="AT96" s="165"/>
      <c r="AU96" s="168"/>
      <c r="AV96" s="167"/>
      <c r="AW96" s="165"/>
      <c r="AX96" s="168"/>
      <c r="AY96" s="167"/>
      <c r="AZ96" s="165"/>
      <c r="BA96" s="168"/>
      <c r="BB96" s="167"/>
      <c r="BC96" s="165"/>
      <c r="BD96" s="168"/>
      <c r="BE96" s="167"/>
      <c r="BF96" s="165"/>
      <c r="BG96" s="168"/>
      <c r="BH96" s="167"/>
      <c r="BI96" s="165"/>
      <c r="BJ96" s="168"/>
      <c r="BK96" s="167"/>
      <c r="BL96" s="165"/>
      <c r="BM96" s="168"/>
      <c r="BN96" s="167"/>
      <c r="BO96" s="165"/>
      <c r="BP96" s="168"/>
      <c r="BQ96" s="167"/>
      <c r="BR96" s="165"/>
      <c r="BS96" s="168"/>
      <c r="BT96" s="167"/>
      <c r="BU96" s="165"/>
      <c r="BV96" s="168"/>
      <c r="BW96" s="167"/>
      <c r="BX96" s="165"/>
      <c r="BY96" s="168"/>
    </row>
    <row r="97" spans="3:77" ht="13.5" customHeight="1" x14ac:dyDescent="0.25">
      <c r="C97" s="167"/>
      <c r="D97" s="165"/>
      <c r="E97" s="165"/>
      <c r="F97" s="167"/>
      <c r="G97" s="165"/>
      <c r="H97" s="168"/>
      <c r="I97" s="165"/>
      <c r="J97" s="165"/>
      <c r="K97" s="165"/>
      <c r="L97" s="167"/>
      <c r="M97" s="165"/>
      <c r="N97" s="168"/>
      <c r="O97" s="167"/>
      <c r="P97" s="165"/>
      <c r="Q97" s="168"/>
      <c r="R97" s="167"/>
      <c r="S97" s="165"/>
      <c r="T97" s="168"/>
      <c r="U97" s="167"/>
      <c r="V97" s="165"/>
      <c r="W97" s="168"/>
      <c r="X97" s="167"/>
      <c r="Y97" s="165"/>
      <c r="Z97" s="168"/>
      <c r="AA97" s="167"/>
      <c r="AB97" s="165"/>
      <c r="AC97" s="168"/>
      <c r="AD97" s="167"/>
      <c r="AE97" s="165"/>
      <c r="AF97" s="168"/>
      <c r="AG97" s="167"/>
      <c r="AH97" s="165"/>
      <c r="AI97" s="168"/>
      <c r="AJ97" s="167"/>
      <c r="AK97" s="165"/>
      <c r="AL97" s="168"/>
      <c r="AM97" s="167"/>
      <c r="AN97" s="165"/>
      <c r="AO97" s="168"/>
      <c r="AP97" s="167"/>
      <c r="AQ97" s="165"/>
      <c r="AR97" s="168"/>
      <c r="AS97" s="167"/>
      <c r="AT97" s="165"/>
      <c r="AU97" s="168"/>
      <c r="AV97" s="167"/>
      <c r="AW97" s="165"/>
      <c r="AX97" s="168"/>
      <c r="AY97" s="167"/>
      <c r="AZ97" s="165"/>
      <c r="BA97" s="168"/>
      <c r="BB97" s="167"/>
      <c r="BC97" s="165"/>
      <c r="BD97" s="168"/>
      <c r="BE97" s="167"/>
      <c r="BF97" s="165"/>
      <c r="BG97" s="168"/>
      <c r="BH97" s="167"/>
      <c r="BI97" s="165"/>
      <c r="BJ97" s="168"/>
      <c r="BK97" s="167"/>
      <c r="BL97" s="165"/>
      <c r="BM97" s="168"/>
      <c r="BN97" s="167"/>
      <c r="BO97" s="165"/>
      <c r="BP97" s="168"/>
      <c r="BQ97" s="167"/>
      <c r="BR97" s="165"/>
      <c r="BS97" s="168"/>
      <c r="BT97" s="167"/>
      <c r="BU97" s="165"/>
      <c r="BV97" s="168"/>
      <c r="BW97" s="167"/>
      <c r="BX97" s="165"/>
      <c r="BY97" s="168"/>
    </row>
    <row r="98" spans="3:77" ht="13.5" customHeight="1" x14ac:dyDescent="0.25">
      <c r="C98" s="167"/>
      <c r="D98" s="165"/>
      <c r="E98" s="165"/>
      <c r="F98" s="167"/>
      <c r="G98" s="165"/>
      <c r="H98" s="168"/>
      <c r="I98" s="165"/>
      <c r="J98" s="165"/>
      <c r="K98" s="165"/>
      <c r="L98" s="167"/>
      <c r="M98" s="165"/>
      <c r="N98" s="168"/>
      <c r="O98" s="167"/>
      <c r="P98" s="165"/>
      <c r="Q98" s="168"/>
      <c r="R98" s="167"/>
      <c r="S98" s="165"/>
      <c r="T98" s="168"/>
      <c r="U98" s="167"/>
      <c r="V98" s="165"/>
      <c r="W98" s="168"/>
      <c r="X98" s="167"/>
      <c r="Y98" s="165"/>
      <c r="Z98" s="168"/>
      <c r="AA98" s="167"/>
      <c r="AB98" s="165"/>
      <c r="AC98" s="168"/>
      <c r="AD98" s="167"/>
      <c r="AE98" s="165"/>
      <c r="AF98" s="168"/>
      <c r="AG98" s="167"/>
      <c r="AH98" s="165"/>
      <c r="AI98" s="168"/>
      <c r="AJ98" s="167"/>
      <c r="AK98" s="165"/>
      <c r="AL98" s="168"/>
      <c r="AM98" s="167"/>
      <c r="AN98" s="165"/>
      <c r="AO98" s="168"/>
      <c r="AP98" s="167"/>
      <c r="AQ98" s="165"/>
      <c r="AR98" s="168"/>
      <c r="AS98" s="167"/>
      <c r="AT98" s="165"/>
      <c r="AU98" s="168"/>
      <c r="AV98" s="167"/>
      <c r="AW98" s="165"/>
      <c r="AX98" s="168"/>
      <c r="AY98" s="167"/>
      <c r="AZ98" s="165"/>
      <c r="BA98" s="168"/>
      <c r="BB98" s="167"/>
      <c r="BC98" s="165"/>
      <c r="BD98" s="168"/>
      <c r="BE98" s="167"/>
      <c r="BF98" s="165"/>
      <c r="BG98" s="168"/>
      <c r="BH98" s="167"/>
      <c r="BI98" s="165"/>
      <c r="BJ98" s="168"/>
      <c r="BK98" s="167"/>
      <c r="BL98" s="165"/>
      <c r="BM98" s="168"/>
      <c r="BN98" s="167"/>
      <c r="BO98" s="165"/>
      <c r="BP98" s="168"/>
      <c r="BQ98" s="167"/>
      <c r="BR98" s="165"/>
      <c r="BS98" s="168"/>
      <c r="BT98" s="167"/>
      <c r="BU98" s="165"/>
      <c r="BV98" s="168"/>
      <c r="BW98" s="167"/>
      <c r="BX98" s="165"/>
      <c r="BY98" s="168"/>
    </row>
    <row r="99" spans="3:77" ht="13.5" customHeight="1" x14ac:dyDescent="0.25">
      <c r="C99" s="167"/>
      <c r="D99" s="165"/>
      <c r="E99" s="165"/>
      <c r="F99" s="167"/>
      <c r="G99" s="165"/>
      <c r="H99" s="168"/>
      <c r="I99" s="165"/>
      <c r="J99" s="165"/>
      <c r="K99" s="165"/>
      <c r="L99" s="167"/>
      <c r="M99" s="165"/>
      <c r="N99" s="168"/>
      <c r="O99" s="167"/>
      <c r="P99" s="165"/>
      <c r="Q99" s="168"/>
      <c r="R99" s="167"/>
      <c r="S99" s="165"/>
      <c r="T99" s="168"/>
      <c r="U99" s="167"/>
      <c r="V99" s="165"/>
      <c r="W99" s="168"/>
      <c r="X99" s="167"/>
      <c r="Y99" s="165"/>
      <c r="Z99" s="168"/>
      <c r="AA99" s="167"/>
      <c r="AB99" s="165"/>
      <c r="AC99" s="168"/>
      <c r="AD99" s="167"/>
      <c r="AE99" s="165"/>
      <c r="AF99" s="168"/>
      <c r="AG99" s="167"/>
      <c r="AH99" s="165"/>
      <c r="AI99" s="168"/>
      <c r="AJ99" s="167"/>
      <c r="AK99" s="165"/>
      <c r="AL99" s="168"/>
      <c r="AM99" s="167"/>
      <c r="AN99" s="165"/>
      <c r="AO99" s="168"/>
      <c r="AP99" s="167"/>
      <c r="AQ99" s="165"/>
      <c r="AR99" s="168"/>
      <c r="AS99" s="167"/>
      <c r="AT99" s="165"/>
      <c r="AU99" s="168"/>
      <c r="AV99" s="167"/>
      <c r="AW99" s="165"/>
      <c r="AX99" s="168"/>
      <c r="AY99" s="167"/>
      <c r="AZ99" s="165"/>
      <c r="BA99" s="168"/>
      <c r="BB99" s="167"/>
      <c r="BC99" s="165"/>
      <c r="BD99" s="168"/>
      <c r="BE99" s="167"/>
      <c r="BF99" s="165"/>
      <c r="BG99" s="168"/>
      <c r="BH99" s="167"/>
      <c r="BI99" s="165"/>
      <c r="BJ99" s="168"/>
      <c r="BK99" s="167"/>
      <c r="BL99" s="165"/>
      <c r="BM99" s="168"/>
      <c r="BN99" s="167"/>
      <c r="BO99" s="165"/>
      <c r="BP99" s="168"/>
      <c r="BQ99" s="167"/>
      <c r="BR99" s="165"/>
      <c r="BS99" s="168"/>
      <c r="BT99" s="167"/>
      <c r="BU99" s="165"/>
      <c r="BV99" s="168"/>
      <c r="BW99" s="167"/>
      <c r="BX99" s="165"/>
      <c r="BY99" s="168"/>
    </row>
    <row r="100" spans="3:77" ht="13.5" customHeight="1" x14ac:dyDescent="0.25">
      <c r="C100" s="167"/>
      <c r="D100" s="165"/>
      <c r="E100" s="165"/>
      <c r="F100" s="167"/>
      <c r="G100" s="165"/>
      <c r="H100" s="168"/>
      <c r="I100" s="165"/>
      <c r="J100" s="165"/>
      <c r="K100" s="165"/>
      <c r="L100" s="167"/>
      <c r="M100" s="165"/>
      <c r="N100" s="168"/>
      <c r="O100" s="167"/>
      <c r="P100" s="165"/>
      <c r="Q100" s="168"/>
      <c r="R100" s="167"/>
      <c r="S100" s="165"/>
      <c r="T100" s="168"/>
      <c r="U100" s="167"/>
      <c r="V100" s="165"/>
      <c r="W100" s="168"/>
      <c r="X100" s="167"/>
      <c r="Y100" s="165"/>
      <c r="Z100" s="168"/>
      <c r="AA100" s="167"/>
      <c r="AB100" s="165"/>
      <c r="AC100" s="168"/>
      <c r="AD100" s="167"/>
      <c r="AE100" s="165"/>
      <c r="AF100" s="168"/>
      <c r="AG100" s="167"/>
      <c r="AH100" s="165"/>
      <c r="AI100" s="168"/>
      <c r="AJ100" s="167"/>
      <c r="AK100" s="165"/>
      <c r="AL100" s="168"/>
      <c r="AM100" s="167"/>
      <c r="AN100" s="165"/>
      <c r="AO100" s="168"/>
      <c r="AP100" s="167"/>
      <c r="AQ100" s="165"/>
      <c r="AR100" s="168"/>
      <c r="AS100" s="167"/>
      <c r="AT100" s="165"/>
      <c r="AU100" s="168"/>
      <c r="AV100" s="167"/>
      <c r="AW100" s="165"/>
      <c r="AX100" s="168"/>
      <c r="AY100" s="167"/>
      <c r="AZ100" s="165"/>
      <c r="BA100" s="168"/>
      <c r="BB100" s="167"/>
      <c r="BC100" s="165"/>
      <c r="BD100" s="168"/>
      <c r="BE100" s="167"/>
      <c r="BF100" s="165"/>
      <c r="BG100" s="168"/>
      <c r="BH100" s="167"/>
      <c r="BI100" s="165"/>
      <c r="BJ100" s="168"/>
      <c r="BK100" s="167"/>
      <c r="BL100" s="165"/>
      <c r="BM100" s="168"/>
      <c r="BN100" s="167"/>
      <c r="BO100" s="165"/>
      <c r="BP100" s="168"/>
      <c r="BQ100" s="167"/>
      <c r="BR100" s="165"/>
      <c r="BS100" s="168"/>
      <c r="BT100" s="167"/>
      <c r="BU100" s="165"/>
      <c r="BV100" s="168"/>
      <c r="BW100" s="167"/>
      <c r="BX100" s="165"/>
      <c r="BY100" s="168"/>
    </row>
    <row r="101" spans="3:77" ht="13.5" customHeight="1" x14ac:dyDescent="0.25">
      <c r="C101" s="167"/>
      <c r="D101" s="165"/>
      <c r="E101" s="165"/>
      <c r="F101" s="167"/>
      <c r="G101" s="165"/>
      <c r="H101" s="168"/>
      <c r="I101" s="165"/>
      <c r="J101" s="165"/>
      <c r="K101" s="165"/>
      <c r="L101" s="167"/>
      <c r="M101" s="165"/>
      <c r="N101" s="168"/>
      <c r="O101" s="167"/>
      <c r="P101" s="165"/>
      <c r="Q101" s="168"/>
      <c r="R101" s="167"/>
      <c r="S101" s="165"/>
      <c r="T101" s="168"/>
      <c r="U101" s="167"/>
      <c r="V101" s="165"/>
      <c r="W101" s="168"/>
      <c r="X101" s="167"/>
      <c r="Y101" s="165"/>
      <c r="Z101" s="168"/>
      <c r="AA101" s="167"/>
      <c r="AB101" s="165"/>
      <c r="AC101" s="168"/>
      <c r="AD101" s="167"/>
      <c r="AE101" s="165"/>
      <c r="AF101" s="168"/>
      <c r="AG101" s="167"/>
      <c r="AH101" s="165"/>
      <c r="AI101" s="168"/>
      <c r="AJ101" s="167"/>
      <c r="AK101" s="165"/>
      <c r="AL101" s="168"/>
      <c r="AM101" s="167"/>
      <c r="AN101" s="165"/>
      <c r="AO101" s="168"/>
      <c r="AP101" s="167"/>
      <c r="AQ101" s="165"/>
      <c r="AR101" s="168"/>
      <c r="AS101" s="167"/>
      <c r="AT101" s="165"/>
      <c r="AU101" s="168"/>
      <c r="AV101" s="167"/>
      <c r="AW101" s="165"/>
      <c r="AX101" s="168"/>
      <c r="AY101" s="167"/>
      <c r="AZ101" s="165"/>
      <c r="BA101" s="168"/>
      <c r="BB101" s="167"/>
      <c r="BC101" s="165"/>
      <c r="BD101" s="168"/>
      <c r="BE101" s="167"/>
      <c r="BF101" s="165"/>
      <c r="BG101" s="168"/>
      <c r="BH101" s="167"/>
      <c r="BI101" s="165"/>
      <c r="BJ101" s="168"/>
      <c r="BK101" s="167"/>
      <c r="BL101" s="165"/>
      <c r="BM101" s="168"/>
      <c r="BN101" s="167"/>
      <c r="BO101" s="165"/>
      <c r="BP101" s="168"/>
      <c r="BQ101" s="167"/>
      <c r="BR101" s="165"/>
      <c r="BS101" s="168"/>
      <c r="BT101" s="167"/>
      <c r="BU101" s="165"/>
      <c r="BV101" s="168"/>
      <c r="BW101" s="167"/>
      <c r="BX101" s="165"/>
      <c r="BY101" s="168"/>
    </row>
    <row r="102" spans="3:77" ht="13.5" customHeight="1" x14ac:dyDescent="0.25">
      <c r="C102" s="167"/>
      <c r="D102" s="165"/>
      <c r="E102" s="165"/>
      <c r="F102" s="167"/>
      <c r="G102" s="165"/>
      <c r="H102" s="168"/>
      <c r="I102" s="165"/>
      <c r="J102" s="165"/>
      <c r="K102" s="165"/>
      <c r="L102" s="167"/>
      <c r="M102" s="165"/>
      <c r="N102" s="168"/>
      <c r="O102" s="167"/>
      <c r="P102" s="165"/>
      <c r="Q102" s="168"/>
      <c r="R102" s="167"/>
      <c r="S102" s="165"/>
      <c r="T102" s="168"/>
      <c r="U102" s="167"/>
      <c r="V102" s="165"/>
      <c r="W102" s="168"/>
      <c r="X102" s="167"/>
      <c r="Y102" s="165"/>
      <c r="Z102" s="168"/>
      <c r="AA102" s="167"/>
      <c r="AB102" s="165"/>
      <c r="AC102" s="168"/>
      <c r="AD102" s="167"/>
      <c r="AE102" s="165"/>
      <c r="AF102" s="168"/>
      <c r="AG102" s="167"/>
      <c r="AH102" s="165"/>
      <c r="AI102" s="168"/>
      <c r="AJ102" s="167"/>
      <c r="AK102" s="165"/>
      <c r="AL102" s="168"/>
      <c r="AM102" s="167"/>
      <c r="AN102" s="165"/>
      <c r="AO102" s="168"/>
      <c r="AP102" s="167"/>
      <c r="AQ102" s="165"/>
      <c r="AR102" s="168"/>
      <c r="AS102" s="167"/>
      <c r="AT102" s="165"/>
      <c r="AU102" s="168"/>
      <c r="AV102" s="167"/>
      <c r="AW102" s="165"/>
      <c r="AX102" s="168"/>
      <c r="AY102" s="167"/>
      <c r="AZ102" s="165"/>
      <c r="BA102" s="168"/>
      <c r="BB102" s="167"/>
      <c r="BC102" s="165"/>
      <c r="BD102" s="168"/>
      <c r="BE102" s="167"/>
      <c r="BF102" s="165"/>
      <c r="BG102" s="168"/>
      <c r="BH102" s="167"/>
      <c r="BI102" s="165"/>
      <c r="BJ102" s="168"/>
      <c r="BK102" s="167"/>
      <c r="BL102" s="165"/>
      <c r="BM102" s="168"/>
      <c r="BN102" s="167"/>
      <c r="BO102" s="165"/>
      <c r="BP102" s="168"/>
      <c r="BQ102" s="167"/>
      <c r="BR102" s="165"/>
      <c r="BS102" s="168"/>
      <c r="BT102" s="167"/>
      <c r="BU102" s="165"/>
      <c r="BV102" s="168"/>
      <c r="BW102" s="167"/>
      <c r="BX102" s="165"/>
      <c r="BY102" s="168"/>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info_parties!$A$1:$A$88</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17"/>
  <sheetViews>
    <sheetView zoomScaleNormal="100" workbookViewId="0">
      <pane xSplit="2" ySplit="10" topLeftCell="CG23"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8" width="5.6328125" style="2"/>
    <col min="29" max="29" width="6.90625"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5429687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1.0898437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3" customFormat="1" ht="13.5" customHeight="1" x14ac:dyDescent="0.25">
      <c r="A1" s="8" t="s">
        <v>19</v>
      </c>
      <c r="B1" s="8"/>
      <c r="C1" s="9">
        <v>34494</v>
      </c>
      <c r="D1" s="10"/>
      <c r="E1" s="10"/>
      <c r="F1" s="10"/>
      <c r="G1" s="10"/>
      <c r="H1" s="10"/>
      <c r="I1" s="10"/>
      <c r="J1" s="10" t="s">
        <v>118</v>
      </c>
      <c r="K1" s="11"/>
      <c r="L1" s="10"/>
      <c r="M1" s="10"/>
      <c r="N1" s="10"/>
      <c r="O1" s="10"/>
      <c r="P1" s="12"/>
      <c r="Q1" s="10"/>
      <c r="R1" s="10"/>
      <c r="S1" s="10"/>
      <c r="T1" s="10"/>
      <c r="U1" s="10" t="s">
        <v>118</v>
      </c>
      <c r="V1" s="10"/>
      <c r="W1" s="9">
        <v>36322</v>
      </c>
      <c r="X1" s="10"/>
      <c r="Y1" s="10"/>
      <c r="Z1" s="10"/>
      <c r="AA1" s="10"/>
      <c r="AB1" s="10"/>
      <c r="AC1" s="10"/>
      <c r="AD1" s="10" t="s">
        <v>118</v>
      </c>
      <c r="AE1" s="11"/>
      <c r="AF1" s="10"/>
      <c r="AG1" s="10"/>
      <c r="AH1" s="10"/>
      <c r="AI1" s="10"/>
      <c r="AJ1" s="12"/>
      <c r="AK1" s="10"/>
      <c r="AL1" s="10"/>
      <c r="AM1" s="10"/>
      <c r="AN1" s="10"/>
      <c r="AO1" s="10" t="s">
        <v>118</v>
      </c>
      <c r="AP1" s="10"/>
      <c r="AQ1" s="9">
        <v>38149</v>
      </c>
      <c r="AR1" s="10"/>
      <c r="AS1" s="10"/>
      <c r="AT1" s="10"/>
      <c r="AU1" s="10"/>
      <c r="AV1" s="10"/>
      <c r="AW1" s="10"/>
      <c r="AX1" s="10" t="s">
        <v>118</v>
      </c>
      <c r="AY1" s="11"/>
      <c r="AZ1" s="10"/>
      <c r="BA1" s="10"/>
      <c r="BB1" s="10"/>
      <c r="BC1" s="10"/>
      <c r="BD1" s="12"/>
      <c r="BE1" s="10"/>
      <c r="BF1" s="10"/>
      <c r="BG1" s="10"/>
      <c r="BH1" s="10"/>
      <c r="BI1" s="10" t="s">
        <v>118</v>
      </c>
      <c r="BJ1" s="10"/>
      <c r="BK1" s="9">
        <v>39969</v>
      </c>
      <c r="BL1" s="10"/>
      <c r="BM1" s="10"/>
      <c r="BN1" s="10"/>
      <c r="BO1" s="10"/>
      <c r="BP1" s="10"/>
      <c r="BQ1" s="10"/>
      <c r="BR1" s="10"/>
      <c r="BS1" s="11"/>
      <c r="BT1" s="10"/>
      <c r="BU1" s="10"/>
      <c r="BV1" s="10"/>
      <c r="BW1" s="10"/>
      <c r="BX1" s="12"/>
      <c r="BY1" s="10"/>
      <c r="BZ1" s="10"/>
      <c r="CA1" s="10"/>
      <c r="CB1" s="10"/>
      <c r="CC1" s="10"/>
      <c r="CD1" s="10"/>
      <c r="CE1" s="9">
        <v>41782</v>
      </c>
      <c r="CF1" s="10"/>
      <c r="CG1" s="10"/>
      <c r="CH1" s="10"/>
      <c r="CI1" s="10"/>
      <c r="CJ1" s="10"/>
      <c r="CK1" s="10"/>
      <c r="CL1" s="10"/>
      <c r="CM1" s="11"/>
      <c r="CN1" s="10"/>
      <c r="CO1" s="10"/>
      <c r="CP1" s="10"/>
      <c r="CQ1" s="10"/>
      <c r="CR1" s="12"/>
      <c r="CS1" s="10"/>
      <c r="CT1" s="10"/>
      <c r="CU1" s="10"/>
      <c r="CV1" s="10"/>
      <c r="CW1" s="10"/>
      <c r="CX1" s="10"/>
      <c r="CY1" s="9">
        <v>43609</v>
      </c>
      <c r="CZ1" s="10"/>
      <c r="DA1" s="10"/>
      <c r="DB1" s="10"/>
      <c r="DC1" s="10"/>
      <c r="DD1" s="10"/>
      <c r="DE1" s="10"/>
      <c r="DF1" s="10"/>
      <c r="DG1" s="11"/>
      <c r="DH1" s="10"/>
      <c r="DI1" s="10"/>
      <c r="DJ1" s="10"/>
      <c r="DK1" s="10"/>
      <c r="DL1" s="12"/>
      <c r="DM1" s="10"/>
      <c r="DN1" s="10"/>
      <c r="DO1" s="10"/>
      <c r="DP1" s="10"/>
      <c r="DQ1" s="10"/>
      <c r="DR1" s="10"/>
      <c r="DS1" s="9"/>
      <c r="DT1" s="10"/>
      <c r="DU1" s="10"/>
      <c r="DV1" s="10"/>
      <c r="DW1" s="10"/>
      <c r="DX1" s="10"/>
      <c r="DY1" s="10"/>
      <c r="DZ1" s="10"/>
      <c r="EA1" s="11"/>
      <c r="EB1" s="10"/>
      <c r="EC1" s="10"/>
      <c r="ED1" s="10"/>
      <c r="EE1" s="10"/>
      <c r="EF1" s="12"/>
      <c r="EG1" s="10"/>
      <c r="EH1" s="10"/>
      <c r="EI1" s="10"/>
      <c r="EJ1" s="10"/>
      <c r="EK1" s="10"/>
      <c r="EL1" s="10"/>
      <c r="EM1" s="9"/>
      <c r="EN1" s="10"/>
      <c r="EO1" s="10"/>
      <c r="EP1" s="10"/>
      <c r="EQ1" s="10"/>
      <c r="ER1" s="10"/>
      <c r="ES1" s="10"/>
      <c r="ET1" s="10"/>
      <c r="EU1" s="11"/>
      <c r="EV1" s="10"/>
      <c r="EW1" s="10"/>
      <c r="EX1" s="10"/>
      <c r="EY1" s="10"/>
      <c r="EZ1" s="12"/>
      <c r="FA1" s="10"/>
      <c r="FB1" s="10"/>
      <c r="FC1" s="10"/>
      <c r="FD1" s="10"/>
      <c r="FE1" s="10"/>
      <c r="FF1" s="10"/>
      <c r="FG1" s="9"/>
      <c r="FH1" s="10"/>
      <c r="FI1" s="10"/>
      <c r="FJ1" s="10"/>
      <c r="FK1" s="10"/>
      <c r="FL1" s="10"/>
      <c r="FM1" s="10"/>
      <c r="FN1" s="10"/>
      <c r="FO1" s="11"/>
      <c r="FP1" s="10"/>
      <c r="FQ1" s="10"/>
      <c r="FR1" s="10"/>
      <c r="FS1" s="10"/>
      <c r="FT1" s="12"/>
      <c r="FU1" s="10"/>
      <c r="FV1" s="10"/>
      <c r="FW1" s="10"/>
      <c r="FX1" s="10"/>
      <c r="FY1" s="10"/>
      <c r="FZ1" s="10"/>
      <c r="GA1" s="9"/>
      <c r="GB1" s="10"/>
      <c r="GC1" s="10"/>
      <c r="GD1" s="10"/>
      <c r="GE1" s="10"/>
      <c r="GF1" s="10"/>
      <c r="GG1" s="10"/>
      <c r="GH1" s="10"/>
      <c r="GI1" s="11"/>
      <c r="GJ1" s="10"/>
      <c r="GK1" s="10"/>
      <c r="GL1" s="10"/>
      <c r="GM1" s="10"/>
      <c r="GN1" s="12"/>
      <c r="GO1" s="10"/>
      <c r="GP1" s="10"/>
      <c r="GQ1" s="10"/>
      <c r="GR1" s="10"/>
      <c r="GS1" s="10"/>
      <c r="GT1" s="10"/>
      <c r="GU1" s="9"/>
      <c r="GV1" s="10"/>
      <c r="GW1" s="10"/>
      <c r="GX1" s="10"/>
      <c r="GY1" s="10"/>
      <c r="GZ1" s="10"/>
      <c r="HA1" s="10"/>
      <c r="HB1" s="10"/>
      <c r="HC1" s="11"/>
      <c r="HD1" s="10"/>
      <c r="HE1" s="10"/>
      <c r="HF1" s="10"/>
      <c r="HG1" s="10"/>
      <c r="HH1" s="12"/>
      <c r="HI1" s="10"/>
      <c r="HJ1" s="10"/>
      <c r="HK1" s="10"/>
      <c r="HL1" s="10"/>
      <c r="HM1" s="10"/>
      <c r="HN1" s="10"/>
      <c r="HO1" s="9"/>
      <c r="HP1" s="10"/>
      <c r="HQ1" s="10"/>
      <c r="HR1" s="10"/>
      <c r="HS1" s="10"/>
      <c r="HT1" s="10"/>
      <c r="HU1" s="10"/>
      <c r="HV1" s="10"/>
      <c r="HW1" s="11"/>
      <c r="HX1" s="10"/>
      <c r="HY1" s="10"/>
      <c r="HZ1" s="10"/>
      <c r="IA1" s="10"/>
      <c r="IB1" s="12"/>
      <c r="IC1" s="10"/>
      <c r="ID1" s="10"/>
      <c r="IE1" s="10"/>
      <c r="IF1" s="10"/>
      <c r="IG1" s="10"/>
      <c r="IH1" s="10"/>
      <c r="II1" s="9"/>
      <c r="IJ1" s="10"/>
      <c r="IK1" s="10"/>
      <c r="IL1" s="10"/>
      <c r="IM1" s="10"/>
      <c r="IN1" s="10"/>
      <c r="IO1" s="10"/>
      <c r="IP1" s="10"/>
      <c r="IQ1" s="11"/>
      <c r="IR1" s="10"/>
      <c r="IS1" s="10"/>
      <c r="IT1" s="10"/>
      <c r="IU1" s="10"/>
      <c r="IV1" s="12"/>
      <c r="IW1" s="10"/>
      <c r="IX1" s="10"/>
      <c r="IY1" s="10"/>
      <c r="IZ1" s="10"/>
      <c r="JA1" s="10"/>
      <c r="JB1" s="10"/>
    </row>
    <row r="2" spans="1:262" s="13" customFormat="1" ht="13.5" customHeight="1" x14ac:dyDescent="0.25">
      <c r="A2" s="8" t="s">
        <v>129</v>
      </c>
      <c r="B2" s="8"/>
      <c r="C2" s="9">
        <v>34494</v>
      </c>
      <c r="D2" s="10"/>
      <c r="E2" s="10"/>
      <c r="F2" s="10"/>
      <c r="G2" s="10"/>
      <c r="H2" s="10"/>
      <c r="I2" s="10"/>
      <c r="J2" s="10"/>
      <c r="K2" s="11"/>
      <c r="L2" s="10"/>
      <c r="M2" s="10"/>
      <c r="N2" s="10"/>
      <c r="O2" s="10"/>
      <c r="P2" s="12"/>
      <c r="Q2" s="10"/>
      <c r="R2" s="10"/>
      <c r="S2" s="10"/>
      <c r="T2" s="10"/>
      <c r="U2" s="10"/>
      <c r="V2" s="10"/>
      <c r="W2" s="9">
        <v>36322</v>
      </c>
      <c r="X2" s="10"/>
      <c r="Y2" s="10"/>
      <c r="Z2" s="10"/>
      <c r="AA2" s="10"/>
      <c r="AB2" s="10"/>
      <c r="AC2" s="10"/>
      <c r="AD2" s="10"/>
      <c r="AE2" s="11"/>
      <c r="AF2" s="10"/>
      <c r="AG2" s="10"/>
      <c r="AH2" s="10"/>
      <c r="AI2" s="10"/>
      <c r="AJ2" s="12"/>
      <c r="AK2" s="10"/>
      <c r="AL2" s="10"/>
      <c r="AM2" s="10"/>
      <c r="AN2" s="10"/>
      <c r="AO2" s="10"/>
      <c r="AP2" s="10"/>
      <c r="AQ2" s="9">
        <v>38149</v>
      </c>
      <c r="AR2" s="10"/>
      <c r="AS2" s="10"/>
      <c r="AT2" s="10"/>
      <c r="AU2" s="10"/>
      <c r="AV2" s="10"/>
      <c r="AW2" s="10"/>
      <c r="AX2" s="10"/>
      <c r="AY2" s="11"/>
      <c r="AZ2" s="10"/>
      <c r="BA2" s="10"/>
      <c r="BB2" s="10"/>
      <c r="BC2" s="10"/>
      <c r="BD2" s="12"/>
      <c r="BE2" s="10"/>
      <c r="BF2" s="10"/>
      <c r="BG2" s="10"/>
      <c r="BH2" s="10"/>
      <c r="BI2" s="10"/>
      <c r="BJ2" s="10"/>
      <c r="BK2" s="9">
        <v>39969</v>
      </c>
      <c r="BL2" s="10"/>
      <c r="BM2" s="10"/>
      <c r="BN2" s="10"/>
      <c r="BO2" s="10"/>
      <c r="BP2" s="10"/>
      <c r="BQ2" s="10"/>
      <c r="BR2" s="10"/>
      <c r="BS2" s="11"/>
      <c r="BT2" s="10"/>
      <c r="BU2" s="10"/>
      <c r="BV2" s="10"/>
      <c r="BW2" s="10"/>
      <c r="BX2" s="12"/>
      <c r="BY2" s="10"/>
      <c r="BZ2" s="10"/>
      <c r="CA2" s="10"/>
      <c r="CB2" s="10"/>
      <c r="CC2" s="10"/>
      <c r="CD2" s="10"/>
      <c r="CE2" s="9">
        <v>41782</v>
      </c>
      <c r="CF2" s="10"/>
      <c r="CG2" s="10"/>
      <c r="CH2" s="10"/>
      <c r="CI2" s="10"/>
      <c r="CJ2" s="10"/>
      <c r="CK2" s="10"/>
      <c r="CL2" s="10"/>
      <c r="CM2" s="11"/>
      <c r="CN2" s="10"/>
      <c r="CO2" s="10"/>
      <c r="CP2" s="10"/>
      <c r="CQ2" s="10"/>
      <c r="CR2" s="12"/>
      <c r="CS2" s="10"/>
      <c r="CT2" s="10"/>
      <c r="CU2" s="10"/>
      <c r="CV2" s="10"/>
      <c r="CW2" s="10"/>
      <c r="CX2" s="10"/>
      <c r="CY2" s="9">
        <v>43609</v>
      </c>
      <c r="CZ2" s="10"/>
      <c r="DA2" s="10"/>
      <c r="DB2" s="10"/>
      <c r="DC2" s="10"/>
      <c r="DD2" s="10"/>
      <c r="DE2" s="10"/>
      <c r="DF2" s="10"/>
      <c r="DG2" s="11"/>
      <c r="DH2" s="10"/>
      <c r="DI2" s="10"/>
      <c r="DJ2" s="10"/>
      <c r="DK2" s="10"/>
      <c r="DL2" s="12"/>
      <c r="DM2" s="10"/>
      <c r="DN2" s="10"/>
      <c r="DO2" s="10"/>
      <c r="DP2" s="10"/>
      <c r="DQ2" s="10"/>
      <c r="DR2" s="10"/>
      <c r="DS2" s="9"/>
      <c r="DT2" s="10"/>
      <c r="DU2" s="10"/>
      <c r="DV2" s="10"/>
      <c r="DW2" s="10"/>
      <c r="DX2" s="10"/>
      <c r="DY2" s="10"/>
      <c r="DZ2" s="10"/>
      <c r="EA2" s="11"/>
      <c r="EB2" s="10"/>
      <c r="EC2" s="10"/>
      <c r="ED2" s="10"/>
      <c r="EE2" s="10"/>
      <c r="EF2" s="12"/>
      <c r="EG2" s="10"/>
      <c r="EH2" s="10"/>
      <c r="EI2" s="10"/>
      <c r="EJ2" s="10"/>
      <c r="EK2" s="10"/>
      <c r="EL2" s="10"/>
      <c r="EM2" s="9"/>
      <c r="EN2" s="10"/>
      <c r="EO2" s="10"/>
      <c r="EP2" s="10"/>
      <c r="EQ2" s="10"/>
      <c r="ER2" s="10"/>
      <c r="ES2" s="10"/>
      <c r="ET2" s="10"/>
      <c r="EU2" s="11"/>
      <c r="EV2" s="10"/>
      <c r="EW2" s="10"/>
      <c r="EX2" s="10"/>
      <c r="EY2" s="10"/>
      <c r="EZ2" s="12"/>
      <c r="FA2" s="10"/>
      <c r="FB2" s="10"/>
      <c r="FC2" s="10"/>
      <c r="FD2" s="10"/>
      <c r="FE2" s="10"/>
      <c r="FF2" s="10"/>
      <c r="FG2" s="9"/>
      <c r="FH2" s="10"/>
      <c r="FI2" s="10"/>
      <c r="FJ2" s="10"/>
      <c r="FK2" s="10"/>
      <c r="FL2" s="10"/>
      <c r="FM2" s="10"/>
      <c r="FN2" s="10"/>
      <c r="FO2" s="11"/>
      <c r="FP2" s="10"/>
      <c r="FQ2" s="10"/>
      <c r="FR2" s="10"/>
      <c r="FS2" s="10"/>
      <c r="FT2" s="12"/>
      <c r="FU2" s="10"/>
      <c r="FV2" s="10"/>
      <c r="FW2" s="10"/>
      <c r="FX2" s="10"/>
      <c r="FY2" s="10"/>
      <c r="FZ2" s="10"/>
      <c r="GA2" s="9"/>
      <c r="GB2" s="10"/>
      <c r="GC2" s="10"/>
      <c r="GD2" s="10"/>
      <c r="GE2" s="10"/>
      <c r="GF2" s="10"/>
      <c r="GG2" s="10"/>
      <c r="GH2" s="10"/>
      <c r="GI2" s="11"/>
      <c r="GJ2" s="10"/>
      <c r="GK2" s="10"/>
      <c r="GL2" s="10"/>
      <c r="GM2" s="10"/>
      <c r="GN2" s="12"/>
      <c r="GO2" s="10"/>
      <c r="GP2" s="10"/>
      <c r="GQ2" s="10"/>
      <c r="GR2" s="10"/>
      <c r="GS2" s="10"/>
      <c r="GT2" s="10"/>
      <c r="GU2" s="9"/>
      <c r="GV2" s="10"/>
      <c r="GW2" s="10"/>
      <c r="GX2" s="10"/>
      <c r="GY2" s="10"/>
      <c r="GZ2" s="10"/>
      <c r="HA2" s="10"/>
      <c r="HB2" s="10"/>
      <c r="HC2" s="11"/>
      <c r="HD2" s="10"/>
      <c r="HE2" s="10"/>
      <c r="HF2" s="10"/>
      <c r="HG2" s="10"/>
      <c r="HH2" s="12"/>
      <c r="HI2" s="10"/>
      <c r="HJ2" s="10"/>
      <c r="HK2" s="10"/>
      <c r="HL2" s="10"/>
      <c r="HM2" s="10"/>
      <c r="HN2" s="10"/>
      <c r="HO2" s="9"/>
      <c r="HP2" s="10"/>
      <c r="HQ2" s="10"/>
      <c r="HR2" s="10"/>
      <c r="HS2" s="10"/>
      <c r="HT2" s="10"/>
      <c r="HU2" s="10"/>
      <c r="HV2" s="10"/>
      <c r="HW2" s="11"/>
      <c r="HX2" s="10"/>
      <c r="HY2" s="10"/>
      <c r="HZ2" s="10"/>
      <c r="IA2" s="10"/>
      <c r="IB2" s="12"/>
      <c r="IC2" s="10"/>
      <c r="ID2" s="10"/>
      <c r="IE2" s="10"/>
      <c r="IF2" s="10"/>
      <c r="IG2" s="10"/>
      <c r="IH2" s="10"/>
      <c r="II2" s="9"/>
      <c r="IJ2" s="10"/>
      <c r="IK2" s="10"/>
      <c r="IL2" s="10"/>
      <c r="IM2" s="10"/>
      <c r="IN2" s="10"/>
      <c r="IO2" s="10"/>
      <c r="IP2" s="10"/>
      <c r="IQ2" s="11"/>
      <c r="IR2" s="10"/>
      <c r="IS2" s="10"/>
      <c r="IT2" s="10"/>
      <c r="IU2" s="10"/>
      <c r="IV2" s="12"/>
      <c r="IW2" s="10"/>
      <c r="IX2" s="10"/>
      <c r="IY2" s="10"/>
      <c r="IZ2" s="10"/>
      <c r="JA2" s="10"/>
      <c r="JB2" s="10"/>
    </row>
    <row r="3" spans="1:262" ht="13.5" customHeight="1" x14ac:dyDescent="0.25">
      <c r="A3" s="14" t="s">
        <v>21</v>
      </c>
      <c r="B3" s="14"/>
      <c r="C3" s="15">
        <v>15</v>
      </c>
      <c r="D3" s="16"/>
      <c r="E3" s="16"/>
      <c r="F3" s="16"/>
      <c r="G3" s="16"/>
      <c r="H3" s="16"/>
      <c r="I3" s="16"/>
      <c r="J3" s="16"/>
      <c r="K3" s="17"/>
      <c r="L3" s="16"/>
      <c r="M3" s="16"/>
      <c r="N3" s="16"/>
      <c r="O3" s="16"/>
      <c r="P3" s="18"/>
      <c r="Q3" s="16"/>
      <c r="R3" s="16"/>
      <c r="S3" s="16"/>
      <c r="T3" s="16"/>
      <c r="U3" s="16"/>
      <c r="V3" s="16"/>
      <c r="W3" s="15">
        <v>15</v>
      </c>
      <c r="X3" s="16"/>
      <c r="Y3" s="16"/>
      <c r="Z3" s="16"/>
      <c r="AA3" s="16"/>
      <c r="AB3" s="16"/>
      <c r="AC3" s="16"/>
      <c r="AD3" s="16"/>
      <c r="AE3" s="17"/>
      <c r="AF3" s="16"/>
      <c r="AG3" s="16"/>
      <c r="AH3" s="16"/>
      <c r="AI3" s="16"/>
      <c r="AJ3" s="18"/>
      <c r="AK3" s="16"/>
      <c r="AL3" s="16"/>
      <c r="AM3" s="16"/>
      <c r="AN3" s="16"/>
      <c r="AO3" s="16"/>
      <c r="AP3" s="16"/>
      <c r="AQ3" s="15">
        <v>13</v>
      </c>
      <c r="AR3" s="16"/>
      <c r="AS3" s="16"/>
      <c r="AT3" s="16"/>
      <c r="AU3" s="16"/>
      <c r="AV3" s="16"/>
      <c r="AW3" s="16"/>
      <c r="AX3" s="16"/>
      <c r="AY3" s="17"/>
      <c r="AZ3" s="16"/>
      <c r="BA3" s="16"/>
      <c r="BB3" s="16"/>
      <c r="BC3" s="16"/>
      <c r="BD3" s="18"/>
      <c r="BE3" s="16"/>
      <c r="BF3" s="16"/>
      <c r="BG3" s="16"/>
      <c r="BH3" s="16"/>
      <c r="BI3" s="16"/>
      <c r="BJ3" s="16"/>
      <c r="BK3" s="15">
        <v>12</v>
      </c>
      <c r="BL3" s="16"/>
      <c r="BM3" s="16"/>
      <c r="BN3" s="16"/>
      <c r="BO3" s="16"/>
      <c r="BP3" s="16"/>
      <c r="BQ3" s="16"/>
      <c r="BR3" s="16"/>
      <c r="BS3" s="17"/>
      <c r="BT3" s="16"/>
      <c r="BU3" s="16"/>
      <c r="BV3" s="16"/>
      <c r="BW3" s="16"/>
      <c r="BX3" s="18"/>
      <c r="BY3" s="16"/>
      <c r="BZ3" s="16"/>
      <c r="CA3" s="16"/>
      <c r="CB3" s="16"/>
      <c r="CC3" s="16"/>
      <c r="CD3" s="16"/>
      <c r="CE3" s="15">
        <v>11</v>
      </c>
      <c r="CF3" s="16"/>
      <c r="CG3" s="16"/>
      <c r="CH3" s="16"/>
      <c r="CI3" s="16"/>
      <c r="CJ3" s="16"/>
      <c r="CK3" s="16"/>
      <c r="CL3" s="16"/>
      <c r="CM3" s="17"/>
      <c r="CN3" s="16"/>
      <c r="CO3" s="16"/>
      <c r="CP3" s="16"/>
      <c r="CQ3" s="16"/>
      <c r="CR3" s="18"/>
      <c r="CS3" s="16"/>
      <c r="CT3" s="16"/>
      <c r="CU3" s="16"/>
      <c r="CV3" s="16"/>
      <c r="CW3" s="16"/>
      <c r="CX3" s="16"/>
      <c r="CY3" s="15">
        <v>13</v>
      </c>
      <c r="CZ3" s="16"/>
      <c r="DA3" s="16"/>
      <c r="DB3" s="16"/>
      <c r="DC3" s="16"/>
      <c r="DD3" s="16"/>
      <c r="DE3" s="16"/>
      <c r="DF3" s="16"/>
      <c r="DG3" s="17"/>
      <c r="DH3" s="16"/>
      <c r="DI3" s="16"/>
      <c r="DJ3" s="16"/>
      <c r="DK3" s="16"/>
      <c r="DL3" s="18"/>
      <c r="DM3" s="16"/>
      <c r="DN3" s="16"/>
      <c r="DO3" s="16"/>
      <c r="DP3" s="16"/>
      <c r="DQ3" s="16"/>
      <c r="DR3" s="16"/>
      <c r="DS3" s="15"/>
      <c r="DT3" s="16"/>
      <c r="DU3" s="16"/>
      <c r="DV3" s="16"/>
      <c r="DW3" s="16"/>
      <c r="DX3" s="16"/>
      <c r="DY3" s="16"/>
      <c r="DZ3" s="16"/>
      <c r="EA3" s="17"/>
      <c r="EB3" s="16"/>
      <c r="EC3" s="16"/>
      <c r="ED3" s="16"/>
      <c r="EE3" s="16"/>
      <c r="EF3" s="18"/>
      <c r="EG3" s="16"/>
      <c r="EH3" s="16"/>
      <c r="EI3" s="16"/>
      <c r="EJ3" s="16"/>
      <c r="EK3" s="16"/>
      <c r="EL3" s="16"/>
      <c r="EM3" s="15"/>
      <c r="EN3" s="16"/>
      <c r="EO3" s="16"/>
      <c r="EP3" s="16"/>
      <c r="EQ3" s="16"/>
      <c r="ER3" s="16"/>
      <c r="ES3" s="16"/>
      <c r="ET3" s="16"/>
      <c r="EU3" s="17"/>
      <c r="EV3" s="16"/>
      <c r="EW3" s="16"/>
      <c r="EX3" s="16"/>
      <c r="EY3" s="16"/>
      <c r="EZ3" s="18"/>
      <c r="FA3" s="16"/>
      <c r="FB3" s="16"/>
      <c r="FC3" s="16"/>
      <c r="FD3" s="16"/>
      <c r="FE3" s="16"/>
      <c r="FF3" s="16"/>
      <c r="FG3" s="15"/>
      <c r="FH3" s="16"/>
      <c r="FI3" s="16"/>
      <c r="FJ3" s="16"/>
      <c r="FK3" s="16"/>
      <c r="FL3" s="16"/>
      <c r="FM3" s="16"/>
      <c r="FN3" s="16"/>
      <c r="FO3" s="17"/>
      <c r="FP3" s="16"/>
      <c r="FQ3" s="16"/>
      <c r="FR3" s="16"/>
      <c r="FS3" s="16"/>
      <c r="FT3" s="18"/>
      <c r="FU3" s="16"/>
      <c r="FV3" s="16"/>
      <c r="FW3" s="16"/>
      <c r="FX3" s="16"/>
      <c r="FY3" s="16"/>
      <c r="FZ3" s="16"/>
      <c r="GA3" s="15"/>
      <c r="GB3" s="16"/>
      <c r="GC3" s="16"/>
      <c r="GD3" s="16"/>
      <c r="GE3" s="16"/>
      <c r="GF3" s="16"/>
      <c r="GG3" s="16"/>
      <c r="GH3" s="16"/>
      <c r="GI3" s="17"/>
      <c r="GJ3" s="16"/>
      <c r="GK3" s="16"/>
      <c r="GL3" s="16"/>
      <c r="GM3" s="16"/>
      <c r="GN3" s="18"/>
      <c r="GO3" s="16"/>
      <c r="GP3" s="16"/>
      <c r="GQ3" s="16"/>
      <c r="GR3" s="16"/>
      <c r="GS3" s="16"/>
      <c r="GT3" s="16"/>
      <c r="GU3" s="15"/>
      <c r="GV3" s="16"/>
      <c r="GW3" s="16"/>
      <c r="GX3" s="16"/>
      <c r="GY3" s="16"/>
      <c r="GZ3" s="16"/>
      <c r="HA3" s="16"/>
      <c r="HB3" s="16"/>
      <c r="HC3" s="17"/>
      <c r="HD3" s="16"/>
      <c r="HE3" s="16"/>
      <c r="HF3" s="16"/>
      <c r="HG3" s="16"/>
      <c r="HH3" s="18"/>
      <c r="HI3" s="16"/>
      <c r="HJ3" s="16"/>
      <c r="HK3" s="16"/>
      <c r="HL3" s="16"/>
      <c r="HM3" s="16"/>
      <c r="HN3" s="16"/>
      <c r="HO3" s="15"/>
      <c r="HP3" s="16"/>
      <c r="HQ3" s="16"/>
      <c r="HR3" s="16"/>
      <c r="HS3" s="16"/>
      <c r="HT3" s="16"/>
      <c r="HU3" s="16"/>
      <c r="HV3" s="16"/>
      <c r="HW3" s="17"/>
      <c r="HX3" s="16"/>
      <c r="HY3" s="16"/>
      <c r="HZ3" s="16"/>
      <c r="IA3" s="16"/>
      <c r="IB3" s="18"/>
      <c r="IC3" s="16"/>
      <c r="ID3" s="16"/>
      <c r="IE3" s="16"/>
      <c r="IF3" s="16"/>
      <c r="IG3" s="16"/>
      <c r="IH3" s="16"/>
      <c r="II3" s="15"/>
      <c r="IJ3" s="16"/>
      <c r="IK3" s="16"/>
      <c r="IL3" s="16"/>
      <c r="IM3" s="16"/>
      <c r="IN3" s="16"/>
      <c r="IO3" s="16"/>
      <c r="IP3" s="16"/>
      <c r="IQ3" s="17"/>
      <c r="IR3" s="16"/>
      <c r="IS3" s="16"/>
      <c r="IT3" s="16"/>
      <c r="IU3" s="16"/>
      <c r="IV3" s="18"/>
      <c r="IW3" s="16"/>
      <c r="IX3" s="16"/>
      <c r="IY3" s="16"/>
      <c r="IZ3" s="16"/>
      <c r="JA3" s="16"/>
      <c r="JB3" s="16"/>
    </row>
    <row r="4" spans="1:262" s="25" customFormat="1" ht="13.5" customHeight="1" x14ac:dyDescent="0.25">
      <c r="A4" s="19" t="s">
        <v>22</v>
      </c>
      <c r="B4" s="20"/>
      <c r="C4" s="21">
        <v>2631575</v>
      </c>
      <c r="D4" s="22"/>
      <c r="E4" s="22"/>
      <c r="F4" s="22"/>
      <c r="G4" s="22"/>
      <c r="H4" s="22"/>
      <c r="I4" s="22"/>
      <c r="J4" s="22"/>
      <c r="K4" s="23"/>
      <c r="L4" s="22"/>
      <c r="M4" s="22"/>
      <c r="N4" s="22"/>
      <c r="O4" s="22"/>
      <c r="P4" s="24"/>
      <c r="Q4" s="22"/>
      <c r="R4" s="22"/>
      <c r="S4" s="22"/>
      <c r="T4" s="22"/>
      <c r="U4" s="22"/>
      <c r="V4" s="22"/>
      <c r="W4" s="21">
        <v>2864361</v>
      </c>
      <c r="X4" s="22"/>
      <c r="Y4" s="22"/>
      <c r="Z4" s="22"/>
      <c r="AA4" s="22"/>
      <c r="AB4" s="22"/>
      <c r="AC4" s="22"/>
      <c r="AD4" s="22"/>
      <c r="AE4" s="23"/>
      <c r="AF4" s="22"/>
      <c r="AG4" s="22"/>
      <c r="AH4" s="22"/>
      <c r="AI4" s="22"/>
      <c r="AJ4" s="24"/>
      <c r="AK4" s="22"/>
      <c r="AL4" s="22"/>
      <c r="AM4" s="22"/>
      <c r="AN4" s="22"/>
      <c r="AO4" s="22"/>
      <c r="AP4" s="22"/>
      <c r="AQ4" s="21">
        <v>3143025</v>
      </c>
      <c r="AR4" s="22"/>
      <c r="AS4" s="22"/>
      <c r="AT4" s="22"/>
      <c r="AU4" s="22"/>
      <c r="AV4" s="22"/>
      <c r="AW4" s="22"/>
      <c r="AX4" s="22"/>
      <c r="AY4" s="23"/>
      <c r="AZ4" s="22"/>
      <c r="BA4" s="22"/>
      <c r="BB4" s="22"/>
      <c r="BC4" s="22"/>
      <c r="BD4" s="24"/>
      <c r="BE4" s="22"/>
      <c r="BF4" s="22"/>
      <c r="BG4" s="22"/>
      <c r="BH4" s="22"/>
      <c r="BI4" s="22"/>
      <c r="BJ4" s="22"/>
      <c r="BK4" s="21">
        <v>3199289</v>
      </c>
      <c r="BL4" s="22"/>
      <c r="BM4" s="22"/>
      <c r="BN4" s="22"/>
      <c r="BO4" s="22"/>
      <c r="BP4" s="22"/>
      <c r="BQ4" s="22"/>
      <c r="BR4" s="22"/>
      <c r="BS4" s="23"/>
      <c r="BT4" s="22"/>
      <c r="BU4" s="22"/>
      <c r="BV4" s="22"/>
      <c r="BW4" s="22"/>
      <c r="BX4" s="24"/>
      <c r="BY4" s="22"/>
      <c r="BZ4" s="22"/>
      <c r="CA4" s="22"/>
      <c r="CB4" s="22"/>
      <c r="CC4" s="22"/>
      <c r="CD4" s="22"/>
      <c r="CE4" s="21">
        <v>3245348</v>
      </c>
      <c r="CF4" s="22"/>
      <c r="CG4" s="22"/>
      <c r="CH4" s="22"/>
      <c r="CI4" s="22"/>
      <c r="CJ4" s="22"/>
      <c r="CK4" s="22"/>
      <c r="CL4" s="22"/>
      <c r="CM4" s="23"/>
      <c r="CN4" s="22"/>
      <c r="CO4" s="22"/>
      <c r="CP4" s="22"/>
      <c r="CQ4" s="22"/>
      <c r="CR4" s="24"/>
      <c r="CS4" s="22"/>
      <c r="CT4" s="22"/>
      <c r="CU4" s="22"/>
      <c r="CV4" s="22"/>
      <c r="CW4" s="22"/>
      <c r="CX4" s="22"/>
      <c r="CY4" s="21">
        <v>3506023</v>
      </c>
      <c r="CZ4" s="22"/>
      <c r="DA4" s="22"/>
      <c r="DB4" s="22"/>
      <c r="DC4" s="22"/>
      <c r="DD4" s="22"/>
      <c r="DE4" s="22"/>
      <c r="DF4" s="22"/>
      <c r="DG4" s="23"/>
      <c r="DH4" s="22"/>
      <c r="DI4" s="22"/>
      <c r="DJ4" s="22"/>
      <c r="DK4" s="22"/>
      <c r="DL4" s="24"/>
      <c r="DM4" s="22"/>
      <c r="DN4" s="22"/>
      <c r="DO4" s="22"/>
      <c r="DP4" s="22"/>
      <c r="DQ4" s="22"/>
      <c r="DR4" s="22"/>
      <c r="DS4" s="21"/>
      <c r="DT4" s="22"/>
      <c r="DU4" s="22"/>
      <c r="DV4" s="22"/>
      <c r="DW4" s="22"/>
      <c r="DX4" s="22"/>
      <c r="DY4" s="22"/>
      <c r="DZ4" s="22"/>
      <c r="EA4" s="23"/>
      <c r="EB4" s="22"/>
      <c r="EC4" s="22"/>
      <c r="ED4" s="22"/>
      <c r="EE4" s="22"/>
      <c r="EF4" s="24"/>
      <c r="EG4" s="22"/>
      <c r="EH4" s="22"/>
      <c r="EI4" s="22"/>
      <c r="EJ4" s="22"/>
      <c r="EK4" s="22"/>
      <c r="EL4" s="22"/>
      <c r="EM4" s="21"/>
      <c r="EN4" s="22"/>
      <c r="EO4" s="22"/>
      <c r="EP4" s="22"/>
      <c r="EQ4" s="22"/>
      <c r="ER4" s="22"/>
      <c r="ES4" s="22"/>
      <c r="ET4" s="22"/>
      <c r="EU4" s="23"/>
      <c r="EV4" s="22"/>
      <c r="EW4" s="22"/>
      <c r="EX4" s="22"/>
      <c r="EY4" s="22"/>
      <c r="EZ4" s="24"/>
      <c r="FA4" s="22"/>
      <c r="FB4" s="22"/>
      <c r="FC4" s="22"/>
      <c r="FD4" s="22"/>
      <c r="FE4" s="22"/>
      <c r="FF4" s="22"/>
      <c r="FG4" s="21"/>
      <c r="FH4" s="22"/>
      <c r="FI4" s="22"/>
      <c r="FJ4" s="22"/>
      <c r="FK4" s="22"/>
      <c r="FL4" s="22"/>
      <c r="FM4" s="22"/>
      <c r="FN4" s="22"/>
      <c r="FO4" s="23"/>
      <c r="FP4" s="22"/>
      <c r="FQ4" s="22"/>
      <c r="FR4" s="22"/>
      <c r="FS4" s="22"/>
      <c r="FT4" s="24"/>
      <c r="FU4" s="22"/>
      <c r="FV4" s="22"/>
      <c r="FW4" s="22"/>
      <c r="FX4" s="22"/>
      <c r="FY4" s="22"/>
      <c r="FZ4" s="22"/>
      <c r="GA4" s="21"/>
      <c r="GB4" s="22"/>
      <c r="GC4" s="22"/>
      <c r="GD4" s="22"/>
      <c r="GE4" s="22"/>
      <c r="GF4" s="22"/>
      <c r="GG4" s="22"/>
      <c r="GH4" s="22"/>
      <c r="GI4" s="23"/>
      <c r="GJ4" s="22"/>
      <c r="GK4" s="22"/>
      <c r="GL4" s="22"/>
      <c r="GM4" s="22"/>
      <c r="GN4" s="24"/>
      <c r="GO4" s="22"/>
      <c r="GP4" s="22"/>
      <c r="GQ4" s="22"/>
      <c r="GR4" s="22"/>
      <c r="GS4" s="22"/>
      <c r="GT4" s="22"/>
      <c r="GU4" s="21"/>
      <c r="GV4" s="22"/>
      <c r="GW4" s="22"/>
      <c r="GX4" s="22"/>
      <c r="GY4" s="22"/>
      <c r="GZ4" s="22"/>
      <c r="HA4" s="22"/>
      <c r="HB4" s="22"/>
      <c r="HC4" s="23"/>
      <c r="HD4" s="22"/>
      <c r="HE4" s="22"/>
      <c r="HF4" s="22"/>
      <c r="HG4" s="22"/>
      <c r="HH4" s="24"/>
      <c r="HI4" s="22"/>
      <c r="HJ4" s="22"/>
      <c r="HK4" s="22"/>
      <c r="HL4" s="22"/>
      <c r="HM4" s="22"/>
      <c r="HN4" s="22"/>
      <c r="HO4" s="21"/>
      <c r="HP4" s="22"/>
      <c r="HQ4" s="22"/>
      <c r="HR4" s="22"/>
      <c r="HS4" s="22"/>
      <c r="HT4" s="22"/>
      <c r="HU4" s="22"/>
      <c r="HV4" s="22"/>
      <c r="HW4" s="23"/>
      <c r="HX4" s="22"/>
      <c r="HY4" s="22"/>
      <c r="HZ4" s="22"/>
      <c r="IA4" s="22"/>
      <c r="IB4" s="24"/>
      <c r="IC4" s="22"/>
      <c r="ID4" s="22"/>
      <c r="IE4" s="22"/>
      <c r="IF4" s="22"/>
      <c r="IG4" s="22"/>
      <c r="IH4" s="22"/>
      <c r="II4" s="21"/>
      <c r="IJ4" s="22"/>
      <c r="IK4" s="22"/>
      <c r="IL4" s="22"/>
      <c r="IM4" s="22"/>
      <c r="IN4" s="22"/>
      <c r="IO4" s="22"/>
      <c r="IP4" s="22"/>
      <c r="IQ4" s="23"/>
      <c r="IR4" s="22"/>
      <c r="IS4" s="22"/>
      <c r="IT4" s="22"/>
      <c r="IU4" s="22"/>
      <c r="IV4" s="24"/>
      <c r="IW4" s="22"/>
      <c r="IX4" s="22"/>
      <c r="IY4" s="22"/>
      <c r="IZ4" s="22"/>
      <c r="JA4" s="22"/>
      <c r="JB4" s="22"/>
    </row>
    <row r="5" spans="1:262" s="25" customFormat="1" ht="13.5" customHeight="1" x14ac:dyDescent="0.25">
      <c r="A5" s="19" t="s">
        <v>23</v>
      </c>
      <c r="B5" s="20"/>
      <c r="C5" s="21">
        <v>1137490</v>
      </c>
      <c r="D5" s="22"/>
      <c r="E5" s="22"/>
      <c r="F5" s="22"/>
      <c r="G5" s="22"/>
      <c r="H5" s="22"/>
      <c r="I5" s="22"/>
      <c r="J5" s="22"/>
      <c r="K5" s="23"/>
      <c r="L5" s="22"/>
      <c r="M5" s="22"/>
      <c r="N5" s="22"/>
      <c r="O5" s="22"/>
      <c r="P5" s="24"/>
      <c r="Q5" s="22"/>
      <c r="R5" s="22"/>
      <c r="S5" s="22"/>
      <c r="T5" s="22"/>
      <c r="U5" s="22"/>
      <c r="V5" s="22"/>
      <c r="W5" s="21">
        <v>1438287</v>
      </c>
      <c r="X5" s="22"/>
      <c r="Y5" s="22"/>
      <c r="Z5" s="22"/>
      <c r="AA5" s="22"/>
      <c r="AB5" s="22"/>
      <c r="AC5" s="22"/>
      <c r="AD5" s="22"/>
      <c r="AE5" s="23"/>
      <c r="AF5" s="22"/>
      <c r="AG5" s="22"/>
      <c r="AH5" s="22"/>
      <c r="AI5" s="22"/>
      <c r="AJ5" s="24"/>
      <c r="AK5" s="22"/>
      <c r="AL5" s="22"/>
      <c r="AM5" s="22"/>
      <c r="AN5" s="22"/>
      <c r="AO5" s="22"/>
      <c r="AP5" s="22"/>
      <c r="AQ5" s="21">
        <v>1841335</v>
      </c>
      <c r="AR5" s="22"/>
      <c r="AS5" s="22"/>
      <c r="AT5" s="22"/>
      <c r="AU5" s="22"/>
      <c r="AV5" s="22"/>
      <c r="AW5" s="22"/>
      <c r="AX5" s="22"/>
      <c r="AY5" s="23"/>
      <c r="AZ5" s="22"/>
      <c r="BA5" s="22"/>
      <c r="BB5" s="22"/>
      <c r="BC5" s="22"/>
      <c r="BD5" s="24"/>
      <c r="BE5" s="22"/>
      <c r="BF5" s="22"/>
      <c r="BG5" s="22"/>
      <c r="BH5" s="22"/>
      <c r="BI5" s="22"/>
      <c r="BJ5" s="22"/>
      <c r="BK5" s="21">
        <v>1875920</v>
      </c>
      <c r="BL5" s="22"/>
      <c r="BM5" s="22"/>
      <c r="BN5" s="22"/>
      <c r="BO5" s="22"/>
      <c r="BP5" s="22"/>
      <c r="BQ5" s="22"/>
      <c r="BR5" s="22"/>
      <c r="BS5" s="23"/>
      <c r="BT5" s="22"/>
      <c r="BU5" s="22"/>
      <c r="BV5" s="22"/>
      <c r="BW5" s="22"/>
      <c r="BX5" s="24"/>
      <c r="BY5" s="22"/>
      <c r="BZ5" s="22"/>
      <c r="CA5" s="22"/>
      <c r="CB5" s="22"/>
      <c r="CC5" s="22"/>
      <c r="CD5" s="22"/>
      <c r="CE5" s="21">
        <v>1701942</v>
      </c>
      <c r="CF5" s="22"/>
      <c r="CG5" s="22"/>
      <c r="CH5" s="22"/>
      <c r="CI5" s="22"/>
      <c r="CJ5" s="22"/>
      <c r="CK5" s="22"/>
      <c r="CL5" s="22"/>
      <c r="CM5" s="23"/>
      <c r="CN5" s="22"/>
      <c r="CO5" s="22"/>
      <c r="CP5" s="22"/>
      <c r="CQ5" s="22"/>
      <c r="CR5" s="24"/>
      <c r="CS5" s="22"/>
      <c r="CT5" s="22"/>
      <c r="CU5" s="22"/>
      <c r="CV5" s="22"/>
      <c r="CW5" s="22"/>
      <c r="CX5" s="22"/>
      <c r="CY5" s="21">
        <v>1751873</v>
      </c>
      <c r="CZ5" s="22"/>
      <c r="DA5" s="22"/>
      <c r="DB5" s="22"/>
      <c r="DC5" s="22"/>
      <c r="DD5" s="22"/>
      <c r="DE5" s="22"/>
      <c r="DF5" s="22"/>
      <c r="DG5" s="23"/>
      <c r="DH5" s="22"/>
      <c r="DI5" s="22"/>
      <c r="DJ5" s="22"/>
      <c r="DK5" s="22"/>
      <c r="DL5" s="24"/>
      <c r="DM5" s="22"/>
      <c r="DN5" s="22"/>
      <c r="DO5" s="22"/>
      <c r="DP5" s="22"/>
      <c r="DQ5" s="22"/>
      <c r="DR5" s="22"/>
      <c r="DS5" s="21"/>
      <c r="DT5" s="22"/>
      <c r="DU5" s="22"/>
      <c r="DV5" s="22"/>
      <c r="DW5" s="22"/>
      <c r="DX5" s="22"/>
      <c r="DY5" s="22"/>
      <c r="DZ5" s="22"/>
      <c r="EA5" s="23"/>
      <c r="EB5" s="22"/>
      <c r="EC5" s="22"/>
      <c r="ED5" s="22"/>
      <c r="EE5" s="22"/>
      <c r="EF5" s="24"/>
      <c r="EG5" s="22"/>
      <c r="EH5" s="22"/>
      <c r="EI5" s="22"/>
      <c r="EJ5" s="22"/>
      <c r="EK5" s="22"/>
      <c r="EL5" s="22"/>
      <c r="EM5" s="21"/>
      <c r="EN5" s="22"/>
      <c r="EO5" s="22"/>
      <c r="EP5" s="22"/>
      <c r="EQ5" s="22"/>
      <c r="ER5" s="22"/>
      <c r="ES5" s="22"/>
      <c r="ET5" s="22"/>
      <c r="EU5" s="23"/>
      <c r="EV5" s="22"/>
      <c r="EW5" s="22"/>
      <c r="EX5" s="22"/>
      <c r="EY5" s="22"/>
      <c r="EZ5" s="24"/>
      <c r="FA5" s="22"/>
      <c r="FB5" s="22"/>
      <c r="FC5" s="22"/>
      <c r="FD5" s="22"/>
      <c r="FE5" s="22"/>
      <c r="FF5" s="22"/>
      <c r="FG5" s="21"/>
      <c r="FH5" s="22"/>
      <c r="FI5" s="22"/>
      <c r="FJ5" s="22"/>
      <c r="FK5" s="22"/>
      <c r="FL5" s="22"/>
      <c r="FM5" s="22"/>
      <c r="FN5" s="22"/>
      <c r="FO5" s="23"/>
      <c r="FP5" s="22"/>
      <c r="FQ5" s="22"/>
      <c r="FR5" s="22"/>
      <c r="FS5" s="22"/>
      <c r="FT5" s="24"/>
      <c r="FU5" s="22"/>
      <c r="FV5" s="22"/>
      <c r="FW5" s="22"/>
      <c r="FX5" s="22"/>
      <c r="FY5" s="22"/>
      <c r="FZ5" s="22"/>
      <c r="GA5" s="21"/>
      <c r="GB5" s="22"/>
      <c r="GC5" s="22"/>
      <c r="GD5" s="22"/>
      <c r="GE5" s="22"/>
      <c r="GF5" s="22"/>
      <c r="GG5" s="22"/>
      <c r="GH5" s="22"/>
      <c r="GI5" s="23"/>
      <c r="GJ5" s="22"/>
      <c r="GK5" s="22"/>
      <c r="GL5" s="22"/>
      <c r="GM5" s="22"/>
      <c r="GN5" s="24"/>
      <c r="GO5" s="22"/>
      <c r="GP5" s="22"/>
      <c r="GQ5" s="22"/>
      <c r="GR5" s="22"/>
      <c r="GS5" s="22"/>
      <c r="GT5" s="22"/>
      <c r="GU5" s="21"/>
      <c r="GV5" s="22"/>
      <c r="GW5" s="22"/>
      <c r="GX5" s="22"/>
      <c r="GY5" s="22"/>
      <c r="GZ5" s="22"/>
      <c r="HA5" s="22"/>
      <c r="HB5" s="22"/>
      <c r="HC5" s="23"/>
      <c r="HD5" s="22"/>
      <c r="HE5" s="22"/>
      <c r="HF5" s="22"/>
      <c r="HG5" s="22"/>
      <c r="HH5" s="24"/>
      <c r="HI5" s="22"/>
      <c r="HJ5" s="22"/>
      <c r="HK5" s="22"/>
      <c r="HL5" s="22"/>
      <c r="HM5" s="22"/>
      <c r="HN5" s="22"/>
      <c r="HO5" s="21"/>
      <c r="HP5" s="22"/>
      <c r="HQ5" s="22"/>
      <c r="HR5" s="22"/>
      <c r="HS5" s="22"/>
      <c r="HT5" s="22"/>
      <c r="HU5" s="22"/>
      <c r="HV5" s="22"/>
      <c r="HW5" s="23"/>
      <c r="HX5" s="22"/>
      <c r="HY5" s="22"/>
      <c r="HZ5" s="22"/>
      <c r="IA5" s="22"/>
      <c r="IB5" s="24"/>
      <c r="IC5" s="22"/>
      <c r="ID5" s="22"/>
      <c r="IE5" s="22"/>
      <c r="IF5" s="22"/>
      <c r="IG5" s="22"/>
      <c r="IH5" s="22"/>
      <c r="II5" s="21"/>
      <c r="IJ5" s="22"/>
      <c r="IK5" s="22"/>
      <c r="IL5" s="22"/>
      <c r="IM5" s="22"/>
      <c r="IN5" s="22"/>
      <c r="IO5" s="22"/>
      <c r="IP5" s="22"/>
      <c r="IQ5" s="23"/>
      <c r="IR5" s="22"/>
      <c r="IS5" s="22"/>
      <c r="IT5" s="22"/>
      <c r="IU5" s="22"/>
      <c r="IV5" s="24"/>
      <c r="IW5" s="22"/>
      <c r="IX5" s="22"/>
      <c r="IY5" s="22"/>
      <c r="IZ5" s="22"/>
      <c r="JA5" s="22"/>
      <c r="JB5" s="22"/>
    </row>
    <row r="6" spans="1:262" s="34" customFormat="1" ht="13.5" customHeight="1" x14ac:dyDescent="0.25">
      <c r="A6" s="26" t="s">
        <v>60</v>
      </c>
      <c r="B6" s="27"/>
      <c r="C6" s="28">
        <v>0.432</v>
      </c>
      <c r="D6" s="29"/>
      <c r="E6" s="29"/>
      <c r="F6" s="29"/>
      <c r="G6" s="29"/>
      <c r="H6" s="29"/>
      <c r="I6" s="29"/>
      <c r="J6" s="29"/>
      <c r="K6" s="30"/>
      <c r="L6" s="29"/>
      <c r="M6" s="29"/>
      <c r="N6" s="29"/>
      <c r="O6" s="29"/>
      <c r="P6" s="31"/>
      <c r="Q6" s="29"/>
      <c r="R6" s="29"/>
      <c r="S6" s="29"/>
      <c r="T6" s="29"/>
      <c r="U6" s="29"/>
      <c r="V6" s="29"/>
      <c r="W6" s="32">
        <v>0.50209999999999999</v>
      </c>
      <c r="X6" s="29"/>
      <c r="Y6" s="29"/>
      <c r="Z6" s="29"/>
      <c r="AA6" s="29"/>
      <c r="AB6" s="29"/>
      <c r="AC6" s="29"/>
      <c r="AD6" s="29"/>
      <c r="AE6" s="30"/>
      <c r="AF6" s="29"/>
      <c r="AG6" s="29"/>
      <c r="AH6" s="29"/>
      <c r="AI6" s="29"/>
      <c r="AJ6" s="31"/>
      <c r="AK6" s="29"/>
      <c r="AL6" s="29"/>
      <c r="AM6" s="29"/>
      <c r="AN6" s="29"/>
      <c r="AO6" s="29"/>
      <c r="AP6" s="29"/>
      <c r="AQ6" s="33">
        <v>0.58599999999999997</v>
      </c>
      <c r="AR6" s="29"/>
      <c r="AS6" s="29"/>
      <c r="AT6" s="29"/>
      <c r="AU6" s="29"/>
      <c r="AV6" s="29"/>
      <c r="AW6" s="29"/>
      <c r="AX6" s="29"/>
      <c r="AY6" s="30"/>
      <c r="AZ6" s="29"/>
      <c r="BA6" s="29"/>
      <c r="BB6" s="29"/>
      <c r="BC6" s="29"/>
      <c r="BD6" s="31"/>
      <c r="BE6" s="29"/>
      <c r="BF6" s="29"/>
      <c r="BG6" s="29"/>
      <c r="BH6" s="29"/>
      <c r="BI6" s="29"/>
      <c r="BJ6" s="29"/>
      <c r="BK6" s="33">
        <v>0.58599999999999997</v>
      </c>
      <c r="BL6" s="29"/>
      <c r="BM6" s="29"/>
      <c r="BN6" s="29"/>
      <c r="BO6" s="29"/>
      <c r="BP6" s="29"/>
      <c r="BQ6" s="29"/>
      <c r="BR6" s="29"/>
      <c r="BS6" s="30"/>
      <c r="BT6" s="29"/>
      <c r="BU6" s="29"/>
      <c r="BV6" s="29"/>
      <c r="BW6" s="29"/>
      <c r="BX6" s="31"/>
      <c r="BY6" s="29"/>
      <c r="BZ6" s="29"/>
      <c r="CA6" s="29"/>
      <c r="CB6" s="29"/>
      <c r="CC6" s="29"/>
      <c r="CD6" s="29"/>
      <c r="CE6" s="28">
        <v>0.45400000000000001</v>
      </c>
      <c r="CF6" s="29"/>
      <c r="CG6" s="29"/>
      <c r="CH6" s="29"/>
      <c r="CI6" s="29"/>
      <c r="CJ6" s="29"/>
      <c r="CK6" s="29"/>
      <c r="CL6" s="29"/>
      <c r="CM6" s="30"/>
      <c r="CN6" s="29"/>
      <c r="CO6" s="29"/>
      <c r="CP6" s="29"/>
      <c r="CQ6" s="29"/>
      <c r="CR6" s="31"/>
      <c r="CS6" s="29"/>
      <c r="CT6" s="29"/>
      <c r="CU6" s="29"/>
      <c r="CV6" s="29"/>
      <c r="CW6" s="29"/>
      <c r="CX6" s="29"/>
      <c r="CY6" s="28">
        <f>CY5/CY4</f>
        <v>0.49967527309432941</v>
      </c>
      <c r="CZ6" s="29"/>
      <c r="DA6" s="29"/>
      <c r="DB6" s="29"/>
      <c r="DC6" s="29"/>
      <c r="DD6" s="29"/>
      <c r="DE6" s="29"/>
      <c r="DF6" s="29"/>
      <c r="DG6" s="30"/>
      <c r="DH6" s="29"/>
      <c r="DI6" s="29"/>
      <c r="DJ6" s="29"/>
      <c r="DK6" s="29"/>
      <c r="DL6" s="31"/>
      <c r="DM6" s="29"/>
      <c r="DN6" s="29"/>
      <c r="DO6" s="29"/>
      <c r="DP6" s="29"/>
      <c r="DQ6" s="29"/>
      <c r="DR6" s="29"/>
      <c r="DS6" s="28"/>
      <c r="DT6" s="29"/>
      <c r="DU6" s="29"/>
      <c r="DV6" s="29"/>
      <c r="DW6" s="29"/>
      <c r="DX6" s="29"/>
      <c r="DY6" s="29"/>
      <c r="DZ6" s="29"/>
      <c r="EA6" s="30"/>
      <c r="EB6" s="29"/>
      <c r="EC6" s="29"/>
      <c r="ED6" s="29"/>
      <c r="EE6" s="29"/>
      <c r="EF6" s="31"/>
      <c r="EG6" s="29"/>
      <c r="EH6" s="29"/>
      <c r="EI6" s="29"/>
      <c r="EJ6" s="29"/>
      <c r="EK6" s="29"/>
      <c r="EL6" s="29"/>
      <c r="EM6" s="28"/>
      <c r="EN6" s="29"/>
      <c r="EO6" s="29"/>
      <c r="EP6" s="29"/>
      <c r="EQ6" s="29"/>
      <c r="ER6" s="29"/>
      <c r="ES6" s="29"/>
      <c r="ET6" s="29"/>
      <c r="EU6" s="30"/>
      <c r="EV6" s="29"/>
      <c r="EW6" s="29"/>
      <c r="EX6" s="29"/>
      <c r="EY6" s="29"/>
      <c r="EZ6" s="31"/>
      <c r="FA6" s="29"/>
      <c r="FB6" s="29"/>
      <c r="FC6" s="29"/>
      <c r="FD6" s="29"/>
      <c r="FE6" s="29"/>
      <c r="FF6" s="29"/>
      <c r="FG6" s="28"/>
      <c r="FH6" s="29"/>
      <c r="FI6" s="29"/>
      <c r="FJ6" s="29"/>
      <c r="FK6" s="29"/>
      <c r="FL6" s="29"/>
      <c r="FM6" s="29"/>
      <c r="FN6" s="29"/>
      <c r="FO6" s="30"/>
      <c r="FP6" s="29"/>
      <c r="FQ6" s="29"/>
      <c r="FR6" s="29"/>
      <c r="FS6" s="29"/>
      <c r="FT6" s="31"/>
      <c r="FU6" s="29"/>
      <c r="FV6" s="29"/>
      <c r="FW6" s="29"/>
      <c r="FX6" s="29"/>
      <c r="FY6" s="29"/>
      <c r="FZ6" s="29"/>
      <c r="GA6" s="28"/>
      <c r="GB6" s="29"/>
      <c r="GC6" s="29"/>
      <c r="GD6" s="29"/>
      <c r="GE6" s="29"/>
      <c r="GF6" s="29"/>
      <c r="GG6" s="29"/>
      <c r="GH6" s="29"/>
      <c r="GI6" s="30"/>
      <c r="GJ6" s="29"/>
      <c r="GK6" s="29"/>
      <c r="GL6" s="29"/>
      <c r="GM6" s="29"/>
      <c r="GN6" s="31"/>
      <c r="GO6" s="29"/>
      <c r="GP6" s="29"/>
      <c r="GQ6" s="29"/>
      <c r="GR6" s="29"/>
      <c r="GS6" s="29"/>
      <c r="GT6" s="29"/>
      <c r="GU6" s="28"/>
      <c r="GV6" s="29"/>
      <c r="GW6" s="29"/>
      <c r="GX6" s="29"/>
      <c r="GY6" s="29"/>
      <c r="GZ6" s="29"/>
      <c r="HA6" s="29"/>
      <c r="HB6" s="29"/>
      <c r="HC6" s="30"/>
      <c r="HD6" s="29"/>
      <c r="HE6" s="29"/>
      <c r="HF6" s="29"/>
      <c r="HG6" s="29"/>
      <c r="HH6" s="31"/>
      <c r="HI6" s="29"/>
      <c r="HJ6" s="29"/>
      <c r="HK6" s="29"/>
      <c r="HL6" s="29"/>
      <c r="HM6" s="29"/>
      <c r="HN6" s="29"/>
      <c r="HO6" s="28"/>
      <c r="HP6" s="29"/>
      <c r="HQ6" s="29"/>
      <c r="HR6" s="29"/>
      <c r="HS6" s="29"/>
      <c r="HT6" s="29"/>
      <c r="HU6" s="29"/>
      <c r="HV6" s="29"/>
      <c r="HW6" s="30"/>
      <c r="HX6" s="29"/>
      <c r="HY6" s="29"/>
      <c r="HZ6" s="29"/>
      <c r="IA6" s="29"/>
      <c r="IB6" s="31"/>
      <c r="IC6" s="29"/>
      <c r="ID6" s="29"/>
      <c r="IE6" s="29"/>
      <c r="IF6" s="29"/>
      <c r="IG6" s="29"/>
      <c r="IH6" s="29"/>
      <c r="II6" s="28"/>
      <c r="IJ6" s="29"/>
      <c r="IK6" s="29"/>
      <c r="IL6" s="29"/>
      <c r="IM6" s="29"/>
      <c r="IN6" s="29"/>
      <c r="IO6" s="29"/>
      <c r="IP6" s="29"/>
      <c r="IQ6" s="30"/>
      <c r="IR6" s="29"/>
      <c r="IS6" s="29"/>
      <c r="IT6" s="29"/>
      <c r="IU6" s="29"/>
      <c r="IV6" s="31"/>
      <c r="IW6" s="29"/>
      <c r="IX6" s="29"/>
      <c r="IY6" s="29"/>
      <c r="IZ6" s="29"/>
      <c r="JA6" s="29"/>
      <c r="JB6" s="29"/>
    </row>
    <row r="7" spans="1:262" s="25" customFormat="1" ht="13.5" customHeight="1" x14ac:dyDescent="0.25">
      <c r="A7" s="19" t="s">
        <v>24</v>
      </c>
      <c r="B7" s="20"/>
      <c r="C7" s="21">
        <v>1137490</v>
      </c>
      <c r="D7" s="22"/>
      <c r="E7" s="22"/>
      <c r="F7" s="22"/>
      <c r="G7" s="22"/>
      <c r="H7" s="22"/>
      <c r="I7" s="22"/>
      <c r="J7" s="22"/>
      <c r="K7" s="23"/>
      <c r="L7" s="22"/>
      <c r="M7" s="22"/>
      <c r="N7" s="22"/>
      <c r="O7" s="22"/>
      <c r="P7" s="24"/>
      <c r="Q7" s="22"/>
      <c r="R7" s="22"/>
      <c r="S7" s="22"/>
      <c r="T7" s="22"/>
      <c r="U7" s="22"/>
      <c r="V7" s="22"/>
      <c r="W7" s="21">
        <v>1391740</v>
      </c>
      <c r="X7" s="22"/>
      <c r="Y7" s="22"/>
      <c r="Z7" s="22"/>
      <c r="AA7" s="22"/>
      <c r="AB7" s="22"/>
      <c r="AC7" s="22"/>
      <c r="AD7" s="22"/>
      <c r="AE7" s="23"/>
      <c r="AF7" s="22"/>
      <c r="AG7" s="22"/>
      <c r="AH7" s="22"/>
      <c r="AI7" s="22"/>
      <c r="AJ7" s="24"/>
      <c r="AK7" s="22"/>
      <c r="AL7" s="22"/>
      <c r="AM7" s="22"/>
      <c r="AN7" s="22"/>
      <c r="AO7" s="22"/>
      <c r="AP7" s="22"/>
      <c r="AQ7" s="21">
        <v>1780768</v>
      </c>
      <c r="AR7" s="22"/>
      <c r="AS7" s="22"/>
      <c r="AT7" s="22"/>
      <c r="AU7" s="22"/>
      <c r="AV7" s="22"/>
      <c r="AW7" s="22"/>
      <c r="AX7" s="22"/>
      <c r="AY7" s="23"/>
      <c r="AZ7" s="22"/>
      <c r="BA7" s="22"/>
      <c r="BB7" s="22"/>
      <c r="BC7" s="22"/>
      <c r="BD7" s="24"/>
      <c r="BE7" s="22"/>
      <c r="BF7" s="22"/>
      <c r="BG7" s="22"/>
      <c r="BH7" s="22"/>
      <c r="BI7" s="22"/>
      <c r="BJ7" s="22"/>
      <c r="BK7" s="21">
        <v>1829313</v>
      </c>
      <c r="BL7" s="22"/>
      <c r="BM7" s="22"/>
      <c r="BN7" s="22"/>
      <c r="BO7" s="22"/>
      <c r="BP7" s="22"/>
      <c r="BQ7" s="22"/>
      <c r="BR7" s="22"/>
      <c r="BS7" s="23"/>
      <c r="BT7" s="22"/>
      <c r="BU7" s="22"/>
      <c r="BV7" s="22"/>
      <c r="BW7" s="22"/>
      <c r="BX7" s="24"/>
      <c r="BY7" s="22"/>
      <c r="BZ7" s="22"/>
      <c r="CA7" s="22"/>
      <c r="CB7" s="22"/>
      <c r="CC7" s="22"/>
      <c r="CD7" s="22"/>
      <c r="CE7" s="21">
        <v>1656518</v>
      </c>
      <c r="CF7" s="22"/>
      <c r="CG7" s="22"/>
      <c r="CH7" s="22"/>
      <c r="CI7" s="22"/>
      <c r="CJ7" s="22"/>
      <c r="CK7" s="22"/>
      <c r="CL7" s="22"/>
      <c r="CM7" s="23"/>
      <c r="CN7" s="22"/>
      <c r="CO7" s="22"/>
      <c r="CP7" s="22"/>
      <c r="CQ7" s="22"/>
      <c r="CR7" s="24"/>
      <c r="CS7" s="22"/>
      <c r="CT7" s="22"/>
      <c r="CU7" s="22"/>
      <c r="CV7" s="22"/>
      <c r="CW7" s="22"/>
      <c r="CX7" s="22"/>
      <c r="CY7" s="21">
        <v>1678003</v>
      </c>
      <c r="CZ7" s="22"/>
      <c r="DA7" s="22"/>
      <c r="DB7" s="22"/>
      <c r="DC7" s="22"/>
      <c r="DD7" s="22"/>
      <c r="DE7" s="22"/>
      <c r="DF7" s="22"/>
      <c r="DG7" s="23"/>
      <c r="DH7" s="22"/>
      <c r="DI7" s="22"/>
      <c r="DJ7" s="22"/>
      <c r="DK7" s="22"/>
      <c r="DL7" s="24"/>
      <c r="DM7" s="22"/>
      <c r="DN7" s="22"/>
      <c r="DO7" s="22"/>
      <c r="DP7" s="22"/>
      <c r="DQ7" s="22"/>
      <c r="DR7" s="22"/>
      <c r="DS7" s="21"/>
      <c r="DT7" s="22"/>
      <c r="DU7" s="22"/>
      <c r="DV7" s="22"/>
      <c r="DW7" s="22"/>
      <c r="DX7" s="22"/>
      <c r="DY7" s="22"/>
      <c r="DZ7" s="22"/>
      <c r="EA7" s="23"/>
      <c r="EB7" s="22"/>
      <c r="EC7" s="22"/>
      <c r="ED7" s="22"/>
      <c r="EE7" s="22"/>
      <c r="EF7" s="24"/>
      <c r="EG7" s="22"/>
      <c r="EH7" s="22"/>
      <c r="EI7" s="22"/>
      <c r="EJ7" s="22"/>
      <c r="EK7" s="22"/>
      <c r="EL7" s="22"/>
      <c r="EM7" s="21"/>
      <c r="EN7" s="22"/>
      <c r="EO7" s="22"/>
      <c r="EP7" s="22"/>
      <c r="EQ7" s="22"/>
      <c r="ER7" s="22"/>
      <c r="ES7" s="22"/>
      <c r="ET7" s="22"/>
      <c r="EU7" s="23"/>
      <c r="EV7" s="22"/>
      <c r="EW7" s="22"/>
      <c r="EX7" s="22"/>
      <c r="EY7" s="22"/>
      <c r="EZ7" s="24"/>
      <c r="FA7" s="22"/>
      <c r="FB7" s="22"/>
      <c r="FC7" s="22"/>
      <c r="FD7" s="22"/>
      <c r="FE7" s="22"/>
      <c r="FF7" s="22"/>
      <c r="FG7" s="21"/>
      <c r="FH7" s="22"/>
      <c r="FI7" s="22"/>
      <c r="FJ7" s="22"/>
      <c r="FK7" s="22"/>
      <c r="FL7" s="22"/>
      <c r="FM7" s="22"/>
      <c r="FN7" s="22"/>
      <c r="FO7" s="23"/>
      <c r="FP7" s="22"/>
      <c r="FQ7" s="22"/>
      <c r="FR7" s="22"/>
      <c r="FS7" s="22"/>
      <c r="FT7" s="24"/>
      <c r="FU7" s="22"/>
      <c r="FV7" s="22"/>
      <c r="FW7" s="22"/>
      <c r="FX7" s="22"/>
      <c r="FY7" s="22"/>
      <c r="FZ7" s="22"/>
      <c r="GA7" s="21"/>
      <c r="GB7" s="22"/>
      <c r="GC7" s="22"/>
      <c r="GD7" s="22"/>
      <c r="GE7" s="22"/>
      <c r="GF7" s="22"/>
      <c r="GG7" s="22"/>
      <c r="GH7" s="22"/>
      <c r="GI7" s="23"/>
      <c r="GJ7" s="22"/>
      <c r="GK7" s="22"/>
      <c r="GL7" s="22"/>
      <c r="GM7" s="22"/>
      <c r="GN7" s="24"/>
      <c r="GO7" s="22"/>
      <c r="GP7" s="22"/>
      <c r="GQ7" s="22"/>
      <c r="GR7" s="22"/>
      <c r="GS7" s="22"/>
      <c r="GT7" s="22"/>
      <c r="GU7" s="21"/>
      <c r="GV7" s="22"/>
      <c r="GW7" s="22"/>
      <c r="GX7" s="22"/>
      <c r="GY7" s="22"/>
      <c r="GZ7" s="22"/>
      <c r="HA7" s="22"/>
      <c r="HB7" s="22"/>
      <c r="HC7" s="23"/>
      <c r="HD7" s="22"/>
      <c r="HE7" s="22"/>
      <c r="HF7" s="22"/>
      <c r="HG7" s="22"/>
      <c r="HH7" s="24"/>
      <c r="HI7" s="22"/>
      <c r="HJ7" s="22"/>
      <c r="HK7" s="22"/>
      <c r="HL7" s="22"/>
      <c r="HM7" s="22"/>
      <c r="HN7" s="22"/>
      <c r="HO7" s="21"/>
      <c r="HP7" s="22"/>
      <c r="HQ7" s="22"/>
      <c r="HR7" s="22"/>
      <c r="HS7" s="22"/>
      <c r="HT7" s="22"/>
      <c r="HU7" s="22"/>
      <c r="HV7" s="22"/>
      <c r="HW7" s="23"/>
      <c r="HX7" s="22"/>
      <c r="HY7" s="22"/>
      <c r="HZ7" s="22"/>
      <c r="IA7" s="22"/>
      <c r="IB7" s="24"/>
      <c r="IC7" s="22"/>
      <c r="ID7" s="22"/>
      <c r="IE7" s="22"/>
      <c r="IF7" s="22"/>
      <c r="IG7" s="22"/>
      <c r="IH7" s="22"/>
      <c r="II7" s="21"/>
      <c r="IJ7" s="22"/>
      <c r="IK7" s="22"/>
      <c r="IL7" s="22"/>
      <c r="IM7" s="22"/>
      <c r="IN7" s="22"/>
      <c r="IO7" s="22"/>
      <c r="IP7" s="22"/>
      <c r="IQ7" s="23"/>
      <c r="IR7" s="22"/>
      <c r="IS7" s="22"/>
      <c r="IT7" s="22"/>
      <c r="IU7" s="22"/>
      <c r="IV7" s="24"/>
      <c r="IW7" s="22"/>
      <c r="IX7" s="22"/>
      <c r="IY7" s="22"/>
      <c r="IZ7" s="22"/>
      <c r="JA7" s="22"/>
      <c r="JB7" s="22"/>
    </row>
    <row r="8" spans="1:262" s="34" customFormat="1" ht="13.5" customHeight="1" x14ac:dyDescent="0.25">
      <c r="A8" s="26" t="s">
        <v>61</v>
      </c>
      <c r="B8" s="27"/>
      <c r="C8" s="28">
        <v>0.432</v>
      </c>
      <c r="D8" s="29"/>
      <c r="E8" s="29"/>
      <c r="F8" s="29"/>
      <c r="G8" s="29"/>
      <c r="H8" s="29"/>
      <c r="I8" s="29"/>
      <c r="J8" s="29"/>
      <c r="K8" s="30"/>
      <c r="L8" s="29"/>
      <c r="M8" s="29"/>
      <c r="N8" s="29"/>
      <c r="O8" s="29"/>
      <c r="P8" s="31"/>
      <c r="Q8" s="29"/>
      <c r="R8" s="29"/>
      <c r="S8" s="29"/>
      <c r="T8" s="29"/>
      <c r="U8" s="29"/>
      <c r="V8" s="29"/>
      <c r="W8" s="32">
        <v>0.96760000000000002</v>
      </c>
      <c r="X8" s="29"/>
      <c r="Y8" s="29"/>
      <c r="Z8" s="29"/>
      <c r="AA8" s="29"/>
      <c r="AB8" s="29"/>
      <c r="AC8" s="29"/>
      <c r="AD8" s="29"/>
      <c r="AE8" s="30"/>
      <c r="AF8" s="29"/>
      <c r="AG8" s="29"/>
      <c r="AH8" s="29"/>
      <c r="AI8" s="29"/>
      <c r="AJ8" s="31"/>
      <c r="AK8" s="29"/>
      <c r="AL8" s="29"/>
      <c r="AM8" s="29"/>
      <c r="AN8" s="29"/>
      <c r="AO8" s="29"/>
      <c r="AP8" s="29"/>
      <c r="AQ8" s="33">
        <v>0.96699999999999997</v>
      </c>
      <c r="AR8" s="29"/>
      <c r="AS8" s="29"/>
      <c r="AT8" s="29"/>
      <c r="AU8" s="29"/>
      <c r="AV8" s="29"/>
      <c r="AW8" s="29"/>
      <c r="AX8" s="29"/>
      <c r="AY8" s="30"/>
      <c r="AZ8" s="29"/>
      <c r="BA8" s="29"/>
      <c r="BB8" s="29"/>
      <c r="BC8" s="29"/>
      <c r="BD8" s="31"/>
      <c r="BE8" s="29"/>
      <c r="BF8" s="29"/>
      <c r="BG8" s="29"/>
      <c r="BH8" s="29"/>
      <c r="BI8" s="29"/>
      <c r="BJ8" s="29"/>
      <c r="BK8" s="33">
        <v>0.97499999999999998</v>
      </c>
      <c r="BL8" s="29"/>
      <c r="BM8" s="29"/>
      <c r="BN8" s="29"/>
      <c r="BO8" s="29"/>
      <c r="BP8" s="29"/>
      <c r="BQ8" s="29"/>
      <c r="BR8" s="29"/>
      <c r="BS8" s="30"/>
      <c r="BT8" s="29"/>
      <c r="BU8" s="29"/>
      <c r="BV8" s="29"/>
      <c r="BW8" s="29"/>
      <c r="BX8" s="31"/>
      <c r="BY8" s="29"/>
      <c r="BZ8" s="29"/>
      <c r="CA8" s="29"/>
      <c r="CB8" s="29"/>
      <c r="CC8" s="29"/>
      <c r="CD8" s="29"/>
      <c r="CE8" s="28">
        <v>0.97299999999999998</v>
      </c>
      <c r="CF8" s="29"/>
      <c r="CG8" s="29"/>
      <c r="CH8" s="29"/>
      <c r="CI8" s="29"/>
      <c r="CJ8" s="29"/>
      <c r="CK8" s="29"/>
      <c r="CL8" s="29"/>
      <c r="CM8" s="30"/>
      <c r="CN8" s="29"/>
      <c r="CO8" s="29"/>
      <c r="CP8" s="29"/>
      <c r="CQ8" s="29"/>
      <c r="CR8" s="31"/>
      <c r="CS8" s="29"/>
      <c r="CT8" s="29"/>
      <c r="CU8" s="29"/>
      <c r="CV8" s="29"/>
      <c r="CW8" s="29"/>
      <c r="CX8" s="29"/>
      <c r="CY8" s="28">
        <f>CY7/CY5</f>
        <v>0.95783370141557067</v>
      </c>
      <c r="CZ8" s="29"/>
      <c r="DA8" s="29"/>
      <c r="DB8" s="29"/>
      <c r="DC8" s="29"/>
      <c r="DD8" s="29"/>
      <c r="DE8" s="29"/>
      <c r="DF8" s="29"/>
      <c r="DG8" s="30"/>
      <c r="DH8" s="29"/>
      <c r="DI8" s="29"/>
      <c r="DJ8" s="29"/>
      <c r="DK8" s="29"/>
      <c r="DL8" s="31"/>
      <c r="DM8" s="29"/>
      <c r="DN8" s="29"/>
      <c r="DO8" s="29"/>
      <c r="DP8" s="29"/>
      <c r="DQ8" s="29"/>
      <c r="DR8" s="29"/>
      <c r="DS8" s="28"/>
      <c r="DT8" s="29"/>
      <c r="DU8" s="29"/>
      <c r="DV8" s="29"/>
      <c r="DW8" s="29"/>
      <c r="DX8" s="29"/>
      <c r="DY8" s="29"/>
      <c r="DZ8" s="29"/>
      <c r="EA8" s="30"/>
      <c r="EB8" s="29"/>
      <c r="EC8" s="29"/>
      <c r="ED8" s="29"/>
      <c r="EE8" s="29"/>
      <c r="EF8" s="31"/>
      <c r="EG8" s="29"/>
      <c r="EH8" s="29"/>
      <c r="EI8" s="29"/>
      <c r="EJ8" s="29"/>
      <c r="EK8" s="29"/>
      <c r="EL8" s="29"/>
      <c r="EM8" s="28"/>
      <c r="EN8" s="29"/>
      <c r="EO8" s="29"/>
      <c r="EP8" s="29"/>
      <c r="EQ8" s="29"/>
      <c r="ER8" s="29"/>
      <c r="ES8" s="29"/>
      <c r="ET8" s="29"/>
      <c r="EU8" s="30"/>
      <c r="EV8" s="29"/>
      <c r="EW8" s="29"/>
      <c r="EX8" s="29"/>
      <c r="EY8" s="29"/>
      <c r="EZ8" s="31"/>
      <c r="FA8" s="29"/>
      <c r="FB8" s="29"/>
      <c r="FC8" s="29"/>
      <c r="FD8" s="29"/>
      <c r="FE8" s="29"/>
      <c r="FF8" s="29"/>
      <c r="FG8" s="28"/>
      <c r="FH8" s="29"/>
      <c r="FI8" s="29"/>
      <c r="FJ8" s="29"/>
      <c r="FK8" s="29"/>
      <c r="FL8" s="29"/>
      <c r="FM8" s="29"/>
      <c r="FN8" s="29"/>
      <c r="FO8" s="30"/>
      <c r="FP8" s="29"/>
      <c r="FQ8" s="29"/>
      <c r="FR8" s="29"/>
      <c r="FS8" s="29"/>
      <c r="FT8" s="31"/>
      <c r="FU8" s="29"/>
      <c r="FV8" s="29"/>
      <c r="FW8" s="29"/>
      <c r="FX8" s="29"/>
      <c r="FY8" s="29"/>
      <c r="FZ8" s="29"/>
      <c r="GA8" s="28"/>
      <c r="GB8" s="29"/>
      <c r="GC8" s="29"/>
      <c r="GD8" s="29"/>
      <c r="GE8" s="29"/>
      <c r="GF8" s="29"/>
      <c r="GG8" s="29"/>
      <c r="GH8" s="29"/>
      <c r="GI8" s="30"/>
      <c r="GJ8" s="29"/>
      <c r="GK8" s="29"/>
      <c r="GL8" s="29"/>
      <c r="GM8" s="29"/>
      <c r="GN8" s="31"/>
      <c r="GO8" s="29"/>
      <c r="GP8" s="29"/>
      <c r="GQ8" s="29"/>
      <c r="GR8" s="29"/>
      <c r="GS8" s="29"/>
      <c r="GT8" s="29"/>
      <c r="GU8" s="28"/>
      <c r="GV8" s="29"/>
      <c r="GW8" s="29"/>
      <c r="GX8" s="29"/>
      <c r="GY8" s="29"/>
      <c r="GZ8" s="29"/>
      <c r="HA8" s="29"/>
      <c r="HB8" s="29"/>
      <c r="HC8" s="30"/>
      <c r="HD8" s="29"/>
      <c r="HE8" s="29"/>
      <c r="HF8" s="29"/>
      <c r="HG8" s="29"/>
      <c r="HH8" s="31"/>
      <c r="HI8" s="29"/>
      <c r="HJ8" s="29"/>
      <c r="HK8" s="29"/>
      <c r="HL8" s="29"/>
      <c r="HM8" s="29"/>
      <c r="HN8" s="29"/>
      <c r="HO8" s="28"/>
      <c r="HP8" s="29"/>
      <c r="HQ8" s="29"/>
      <c r="HR8" s="29"/>
      <c r="HS8" s="29"/>
      <c r="HT8" s="29"/>
      <c r="HU8" s="29"/>
      <c r="HV8" s="29"/>
      <c r="HW8" s="30"/>
      <c r="HX8" s="29"/>
      <c r="HY8" s="29"/>
      <c r="HZ8" s="29"/>
      <c r="IA8" s="29"/>
      <c r="IB8" s="31"/>
      <c r="IC8" s="29"/>
      <c r="ID8" s="29"/>
      <c r="IE8" s="29"/>
      <c r="IF8" s="29"/>
      <c r="IG8" s="29"/>
      <c r="IH8" s="29"/>
      <c r="II8" s="28"/>
      <c r="IJ8" s="29"/>
      <c r="IK8" s="29"/>
      <c r="IL8" s="29"/>
      <c r="IM8" s="29"/>
      <c r="IN8" s="29"/>
      <c r="IO8" s="29"/>
      <c r="IP8" s="29"/>
      <c r="IQ8" s="30"/>
      <c r="IR8" s="29"/>
      <c r="IS8" s="29"/>
      <c r="IT8" s="29"/>
      <c r="IU8" s="29"/>
      <c r="IV8" s="31"/>
      <c r="IW8" s="29"/>
      <c r="IX8" s="29"/>
      <c r="IY8" s="29"/>
      <c r="IZ8" s="29"/>
      <c r="JA8" s="29"/>
      <c r="JB8" s="29"/>
    </row>
    <row r="9" spans="1:262" ht="13.5" customHeight="1" x14ac:dyDescent="0.25">
      <c r="A9" s="14" t="s">
        <v>6</v>
      </c>
      <c r="B9" s="14"/>
      <c r="C9" s="4" t="s">
        <v>902</v>
      </c>
      <c r="D9" s="16"/>
      <c r="E9" s="16"/>
      <c r="F9" s="29"/>
      <c r="G9" s="16"/>
      <c r="H9" s="16"/>
      <c r="I9" s="16"/>
      <c r="J9" s="16"/>
      <c r="K9" s="17"/>
      <c r="L9" s="16"/>
      <c r="M9" s="16"/>
      <c r="N9" s="16"/>
      <c r="O9" s="16"/>
      <c r="P9" s="18"/>
      <c r="Q9" s="16"/>
      <c r="R9" s="16"/>
      <c r="S9" s="16"/>
      <c r="T9" s="16"/>
      <c r="U9" s="16"/>
      <c r="V9" s="16"/>
      <c r="W9" s="4"/>
      <c r="X9" s="16"/>
      <c r="Y9" s="16"/>
      <c r="Z9" s="29"/>
      <c r="AA9" s="16"/>
      <c r="AB9" s="16"/>
      <c r="AC9" s="29"/>
      <c r="AD9" s="16"/>
      <c r="AE9" s="17"/>
      <c r="AF9" s="16"/>
      <c r="AG9" s="16"/>
      <c r="AH9" s="16"/>
      <c r="AI9" s="16"/>
      <c r="AJ9" s="18"/>
      <c r="AK9" s="16"/>
      <c r="AL9" s="16"/>
      <c r="AM9" s="16"/>
      <c r="AN9" s="16"/>
      <c r="AO9" s="16"/>
      <c r="AP9" s="16"/>
      <c r="AQ9" s="35"/>
      <c r="AR9" s="16"/>
      <c r="AS9" s="16"/>
      <c r="AT9" s="29"/>
      <c r="AU9" s="16"/>
      <c r="AV9" s="16"/>
      <c r="AW9" s="29"/>
      <c r="AX9" s="16"/>
      <c r="AY9" s="17"/>
      <c r="AZ9" s="16"/>
      <c r="BA9" s="16"/>
      <c r="BB9" s="16"/>
      <c r="BC9" s="16"/>
      <c r="BD9" s="18"/>
      <c r="BE9" s="16"/>
      <c r="BF9" s="16"/>
      <c r="BG9" s="16"/>
      <c r="BH9" s="16"/>
      <c r="BI9" s="16"/>
      <c r="BJ9" s="16"/>
      <c r="BK9" s="35"/>
      <c r="BL9" s="16"/>
      <c r="BM9" s="16"/>
      <c r="BN9" s="16"/>
      <c r="BO9" s="16"/>
      <c r="BP9" s="16"/>
      <c r="BQ9" s="16"/>
      <c r="BR9" s="16"/>
      <c r="BS9" s="17"/>
      <c r="BT9" s="16"/>
      <c r="BU9" s="16"/>
      <c r="BV9" s="16"/>
      <c r="BW9" s="16"/>
      <c r="BX9" s="18"/>
      <c r="BY9" s="16"/>
      <c r="BZ9" s="16"/>
      <c r="CA9" s="16"/>
      <c r="CB9" s="16"/>
      <c r="CC9" s="16"/>
      <c r="CD9" s="16"/>
      <c r="CE9" s="4"/>
      <c r="CF9" s="16"/>
      <c r="CG9" s="16"/>
      <c r="CH9" s="16"/>
      <c r="CI9" s="16"/>
      <c r="CJ9" s="16"/>
      <c r="CK9" s="16"/>
      <c r="CL9" s="16"/>
      <c r="CM9" s="17"/>
      <c r="CN9" s="16"/>
      <c r="CO9" s="16"/>
      <c r="CP9" s="16"/>
      <c r="CQ9" s="16"/>
      <c r="CR9" s="18"/>
      <c r="CS9" s="16"/>
      <c r="CT9" s="16"/>
      <c r="CU9" s="16"/>
      <c r="CV9" s="16"/>
      <c r="CW9" s="16"/>
      <c r="CX9" s="16"/>
      <c r="CY9" s="4"/>
      <c r="CZ9" s="16"/>
      <c r="DA9" s="16"/>
      <c r="DB9" s="16"/>
      <c r="DC9" s="16"/>
      <c r="DD9" s="16"/>
      <c r="DE9" s="16"/>
      <c r="DF9" s="16"/>
      <c r="DG9" s="17"/>
      <c r="DH9" s="16"/>
      <c r="DI9" s="16"/>
      <c r="DJ9" s="16"/>
      <c r="DK9" s="16"/>
      <c r="DL9" s="18"/>
      <c r="DM9" s="16"/>
      <c r="DN9" s="16"/>
      <c r="DO9" s="16"/>
      <c r="DP9" s="16"/>
      <c r="DQ9" s="16"/>
      <c r="DR9" s="16"/>
      <c r="DS9" s="4"/>
      <c r="DT9" s="16"/>
      <c r="DU9" s="16"/>
      <c r="DV9" s="16"/>
      <c r="DW9" s="16"/>
      <c r="DX9" s="16"/>
      <c r="DY9" s="16"/>
      <c r="DZ9" s="16"/>
      <c r="EA9" s="17"/>
      <c r="EB9" s="16"/>
      <c r="EC9" s="16"/>
      <c r="ED9" s="16"/>
      <c r="EE9" s="16"/>
      <c r="EF9" s="18"/>
      <c r="EG9" s="16"/>
      <c r="EH9" s="16"/>
      <c r="EI9" s="16"/>
      <c r="EJ9" s="16"/>
      <c r="EK9" s="16"/>
      <c r="EL9" s="16"/>
      <c r="EM9" s="4"/>
      <c r="EN9" s="16"/>
      <c r="EO9" s="16"/>
      <c r="EP9" s="16"/>
      <c r="EQ9" s="16"/>
      <c r="ER9" s="16"/>
      <c r="ES9" s="16"/>
      <c r="ET9" s="16"/>
      <c r="EU9" s="17"/>
      <c r="EV9" s="16"/>
      <c r="EW9" s="16"/>
      <c r="EX9" s="16"/>
      <c r="EY9" s="16"/>
      <c r="EZ9" s="18"/>
      <c r="FA9" s="16"/>
      <c r="FB9" s="16"/>
      <c r="FC9" s="16"/>
      <c r="FD9" s="16"/>
      <c r="FE9" s="16"/>
      <c r="FF9" s="16"/>
      <c r="FG9" s="4"/>
      <c r="FH9" s="16"/>
      <c r="FI9" s="16"/>
      <c r="FJ9" s="16"/>
      <c r="FK9" s="16"/>
      <c r="FL9" s="16"/>
      <c r="FM9" s="16"/>
      <c r="FN9" s="16"/>
      <c r="FO9" s="17"/>
      <c r="FP9" s="16"/>
      <c r="FQ9" s="16"/>
      <c r="FR9" s="16"/>
      <c r="FS9" s="16"/>
      <c r="FT9" s="18"/>
      <c r="FU9" s="16"/>
      <c r="FV9" s="16"/>
      <c r="FW9" s="16"/>
      <c r="FX9" s="16"/>
      <c r="FY9" s="16"/>
      <c r="FZ9" s="16"/>
      <c r="GA9" s="4"/>
      <c r="GB9" s="16"/>
      <c r="GC9" s="16"/>
      <c r="GD9" s="16"/>
      <c r="GE9" s="16"/>
      <c r="GF9" s="16"/>
      <c r="GG9" s="16"/>
      <c r="GH9" s="16"/>
      <c r="GI9" s="17"/>
      <c r="GJ9" s="16"/>
      <c r="GK9" s="16"/>
      <c r="GL9" s="16"/>
      <c r="GM9" s="16"/>
      <c r="GN9" s="18"/>
      <c r="GO9" s="16"/>
      <c r="GP9" s="16"/>
      <c r="GQ9" s="16"/>
      <c r="GR9" s="16"/>
      <c r="GS9" s="16"/>
      <c r="GT9" s="16"/>
      <c r="GU9" s="4"/>
      <c r="GV9" s="16"/>
      <c r="GW9" s="16"/>
      <c r="GX9" s="16"/>
      <c r="GY9" s="16"/>
      <c r="GZ9" s="16"/>
      <c r="HA9" s="16"/>
      <c r="HB9" s="16"/>
      <c r="HC9" s="17"/>
      <c r="HD9" s="16"/>
      <c r="HE9" s="16"/>
      <c r="HF9" s="16"/>
      <c r="HG9" s="16"/>
      <c r="HH9" s="18"/>
      <c r="HI9" s="16"/>
      <c r="HJ9" s="16"/>
      <c r="HK9" s="16"/>
      <c r="HL9" s="16"/>
      <c r="HM9" s="16"/>
      <c r="HN9" s="16"/>
      <c r="HO9" s="4"/>
      <c r="HP9" s="16"/>
      <c r="HQ9" s="16"/>
      <c r="HR9" s="16"/>
      <c r="HS9" s="16"/>
      <c r="HT9" s="16"/>
      <c r="HU9" s="16"/>
      <c r="HV9" s="16"/>
      <c r="HW9" s="17"/>
      <c r="HX9" s="16"/>
      <c r="HY9" s="16"/>
      <c r="HZ9" s="16"/>
      <c r="IA9" s="16"/>
      <c r="IB9" s="18"/>
      <c r="IC9" s="16"/>
      <c r="ID9" s="16"/>
      <c r="IE9" s="16"/>
      <c r="IF9" s="16"/>
      <c r="IG9" s="16"/>
      <c r="IH9" s="16"/>
      <c r="II9" s="4"/>
      <c r="IJ9" s="16"/>
      <c r="IK9" s="16"/>
      <c r="IL9" s="16"/>
      <c r="IM9" s="16"/>
      <c r="IN9" s="16"/>
      <c r="IO9" s="16"/>
      <c r="IP9" s="16"/>
      <c r="IQ9" s="17"/>
      <c r="IR9" s="16"/>
      <c r="IS9" s="16"/>
      <c r="IT9" s="16"/>
      <c r="IU9" s="16"/>
      <c r="IV9" s="18"/>
      <c r="IW9" s="16"/>
      <c r="IX9" s="16"/>
      <c r="IY9" s="16"/>
      <c r="IZ9" s="16"/>
      <c r="JA9" s="16"/>
      <c r="JB9" s="16"/>
    </row>
    <row r="10" spans="1:262" ht="31.5" customHeight="1" x14ac:dyDescent="0.25">
      <c r="A10" s="36" t="s">
        <v>128</v>
      </c>
      <c r="B10" s="36" t="s">
        <v>33</v>
      </c>
      <c r="C10" s="37" t="s">
        <v>31</v>
      </c>
      <c r="D10" s="36" t="s">
        <v>30</v>
      </c>
      <c r="E10" s="36" t="s">
        <v>25</v>
      </c>
      <c r="F10" s="36" t="s">
        <v>26</v>
      </c>
      <c r="G10" s="36" t="s">
        <v>27</v>
      </c>
      <c r="H10" s="36" t="s">
        <v>28</v>
      </c>
      <c r="I10" s="36" t="s">
        <v>29</v>
      </c>
      <c r="J10" s="36" t="s">
        <v>27</v>
      </c>
      <c r="K10" s="38" t="s">
        <v>101</v>
      </c>
      <c r="L10" s="39" t="s">
        <v>57</v>
      </c>
      <c r="M10" s="39" t="s">
        <v>102</v>
      </c>
      <c r="N10" s="39" t="s">
        <v>103</v>
      </c>
      <c r="O10" s="39" t="s">
        <v>104</v>
      </c>
      <c r="P10" s="40" t="s">
        <v>105</v>
      </c>
      <c r="Q10" s="41" t="s">
        <v>106</v>
      </c>
      <c r="R10" s="41" t="s">
        <v>58</v>
      </c>
      <c r="S10" s="41" t="s">
        <v>107</v>
      </c>
      <c r="T10" s="41" t="s">
        <v>108</v>
      </c>
      <c r="U10" s="41" t="s">
        <v>109</v>
      </c>
      <c r="V10" s="41" t="s">
        <v>132</v>
      </c>
      <c r="W10" s="37" t="s">
        <v>31</v>
      </c>
      <c r="X10" s="36" t="s">
        <v>30</v>
      </c>
      <c r="Y10" s="36" t="s">
        <v>25</v>
      </c>
      <c r="Z10" s="36" t="s">
        <v>26</v>
      </c>
      <c r="AA10" s="36" t="s">
        <v>27</v>
      </c>
      <c r="AB10" s="36" t="s">
        <v>28</v>
      </c>
      <c r="AC10" s="36" t="s">
        <v>29</v>
      </c>
      <c r="AD10" s="36" t="s">
        <v>27</v>
      </c>
      <c r="AE10" s="38" t="s">
        <v>101</v>
      </c>
      <c r="AF10" s="39" t="s">
        <v>57</v>
      </c>
      <c r="AG10" s="39" t="s">
        <v>102</v>
      </c>
      <c r="AH10" s="39" t="s">
        <v>103</v>
      </c>
      <c r="AI10" s="39" t="s">
        <v>104</v>
      </c>
      <c r="AJ10" s="40" t="s">
        <v>105</v>
      </c>
      <c r="AK10" s="41" t="s">
        <v>106</v>
      </c>
      <c r="AL10" s="41" t="s">
        <v>58</v>
      </c>
      <c r="AM10" s="41" t="s">
        <v>107</v>
      </c>
      <c r="AN10" s="41" t="s">
        <v>108</v>
      </c>
      <c r="AO10" s="41" t="s">
        <v>109</v>
      </c>
      <c r="AP10" s="41" t="s">
        <v>132</v>
      </c>
      <c r="AQ10" s="37" t="s">
        <v>31</v>
      </c>
      <c r="AR10" s="36" t="s">
        <v>30</v>
      </c>
      <c r="AS10" s="36" t="s">
        <v>25</v>
      </c>
      <c r="AT10" s="36" t="s">
        <v>26</v>
      </c>
      <c r="AU10" s="36" t="s">
        <v>27</v>
      </c>
      <c r="AV10" s="36" t="s">
        <v>28</v>
      </c>
      <c r="AW10" s="36" t="s">
        <v>29</v>
      </c>
      <c r="AX10" s="36" t="s">
        <v>27</v>
      </c>
      <c r="AY10" s="38" t="s">
        <v>101</v>
      </c>
      <c r="AZ10" s="39" t="s">
        <v>57</v>
      </c>
      <c r="BA10" s="39" t="s">
        <v>102</v>
      </c>
      <c r="BB10" s="39" t="s">
        <v>103</v>
      </c>
      <c r="BC10" s="39" t="s">
        <v>104</v>
      </c>
      <c r="BD10" s="40" t="s">
        <v>105</v>
      </c>
      <c r="BE10" s="41" t="s">
        <v>106</v>
      </c>
      <c r="BF10" s="41" t="s">
        <v>58</v>
      </c>
      <c r="BG10" s="41" t="s">
        <v>107</v>
      </c>
      <c r="BH10" s="41" t="s">
        <v>108</v>
      </c>
      <c r="BI10" s="41" t="s">
        <v>109</v>
      </c>
      <c r="BJ10" s="41" t="s">
        <v>132</v>
      </c>
      <c r="BK10" s="37" t="s">
        <v>31</v>
      </c>
      <c r="BL10" s="36" t="s">
        <v>30</v>
      </c>
      <c r="BM10" s="36" t="s">
        <v>25</v>
      </c>
      <c r="BN10" s="36" t="s">
        <v>26</v>
      </c>
      <c r="BO10" s="36" t="s">
        <v>27</v>
      </c>
      <c r="BP10" s="36" t="s">
        <v>28</v>
      </c>
      <c r="BQ10" s="36" t="s">
        <v>29</v>
      </c>
      <c r="BR10" s="36" t="s">
        <v>27</v>
      </c>
      <c r="BS10" s="38" t="s">
        <v>101</v>
      </c>
      <c r="BT10" s="39" t="s">
        <v>57</v>
      </c>
      <c r="BU10" s="39" t="s">
        <v>102</v>
      </c>
      <c r="BV10" s="39" t="s">
        <v>103</v>
      </c>
      <c r="BW10" s="39" t="s">
        <v>104</v>
      </c>
      <c r="BX10" s="40" t="s">
        <v>105</v>
      </c>
      <c r="BY10" s="41" t="s">
        <v>106</v>
      </c>
      <c r="BZ10" s="41" t="s">
        <v>58</v>
      </c>
      <c r="CA10" s="41" t="s">
        <v>107</v>
      </c>
      <c r="CB10" s="41" t="s">
        <v>108</v>
      </c>
      <c r="CC10" s="41" t="s">
        <v>109</v>
      </c>
      <c r="CD10" s="41" t="s">
        <v>132</v>
      </c>
      <c r="CE10" s="37" t="s">
        <v>31</v>
      </c>
      <c r="CF10" s="36" t="s">
        <v>30</v>
      </c>
      <c r="CG10" s="36" t="s">
        <v>25</v>
      </c>
      <c r="CH10" s="36" t="s">
        <v>26</v>
      </c>
      <c r="CI10" s="36" t="s">
        <v>27</v>
      </c>
      <c r="CJ10" s="36" t="s">
        <v>28</v>
      </c>
      <c r="CK10" s="36" t="s">
        <v>29</v>
      </c>
      <c r="CL10" s="36" t="s">
        <v>27</v>
      </c>
      <c r="CM10" s="38" t="s">
        <v>101</v>
      </c>
      <c r="CN10" s="39" t="s">
        <v>57</v>
      </c>
      <c r="CO10" s="39" t="s">
        <v>102</v>
      </c>
      <c r="CP10" s="39" t="s">
        <v>103</v>
      </c>
      <c r="CQ10" s="39" t="s">
        <v>104</v>
      </c>
      <c r="CR10" s="40" t="s">
        <v>105</v>
      </c>
      <c r="CS10" s="41" t="s">
        <v>106</v>
      </c>
      <c r="CT10" s="41" t="s">
        <v>58</v>
      </c>
      <c r="CU10" s="41" t="s">
        <v>107</v>
      </c>
      <c r="CV10" s="41" t="s">
        <v>108</v>
      </c>
      <c r="CW10" s="41" t="s">
        <v>109</v>
      </c>
      <c r="CX10" s="41" t="s">
        <v>132</v>
      </c>
      <c r="CY10" s="37" t="s">
        <v>31</v>
      </c>
      <c r="CZ10" s="36" t="s">
        <v>30</v>
      </c>
      <c r="DA10" s="36" t="s">
        <v>25</v>
      </c>
      <c r="DB10" s="36" t="s">
        <v>26</v>
      </c>
      <c r="DC10" s="36" t="s">
        <v>27</v>
      </c>
      <c r="DD10" s="36" t="s">
        <v>28</v>
      </c>
      <c r="DE10" s="36" t="s">
        <v>29</v>
      </c>
      <c r="DF10" s="36" t="s">
        <v>27</v>
      </c>
      <c r="DG10" s="38" t="s">
        <v>101</v>
      </c>
      <c r="DH10" s="39" t="s">
        <v>57</v>
      </c>
      <c r="DI10" s="39" t="s">
        <v>102</v>
      </c>
      <c r="DJ10" s="39" t="s">
        <v>103</v>
      </c>
      <c r="DK10" s="39" t="s">
        <v>104</v>
      </c>
      <c r="DL10" s="40" t="s">
        <v>105</v>
      </c>
      <c r="DM10" s="41" t="s">
        <v>106</v>
      </c>
      <c r="DN10" s="41" t="s">
        <v>58</v>
      </c>
      <c r="DO10" s="41" t="s">
        <v>107</v>
      </c>
      <c r="DP10" s="41" t="s">
        <v>108</v>
      </c>
      <c r="DQ10" s="41" t="s">
        <v>109</v>
      </c>
      <c r="DR10" s="41" t="s">
        <v>132</v>
      </c>
      <c r="DS10" s="37" t="s">
        <v>31</v>
      </c>
      <c r="DT10" s="36" t="s">
        <v>30</v>
      </c>
      <c r="DU10" s="36" t="s">
        <v>25</v>
      </c>
      <c r="DV10" s="36" t="s">
        <v>26</v>
      </c>
      <c r="DW10" s="36" t="s">
        <v>27</v>
      </c>
      <c r="DX10" s="36" t="s">
        <v>28</v>
      </c>
      <c r="DY10" s="36" t="s">
        <v>29</v>
      </c>
      <c r="DZ10" s="36" t="s">
        <v>27</v>
      </c>
      <c r="EA10" s="38" t="s">
        <v>101</v>
      </c>
      <c r="EB10" s="39" t="s">
        <v>57</v>
      </c>
      <c r="EC10" s="39" t="s">
        <v>102</v>
      </c>
      <c r="ED10" s="39" t="s">
        <v>103</v>
      </c>
      <c r="EE10" s="39" t="s">
        <v>104</v>
      </c>
      <c r="EF10" s="40" t="s">
        <v>105</v>
      </c>
      <c r="EG10" s="41" t="s">
        <v>106</v>
      </c>
      <c r="EH10" s="41" t="s">
        <v>58</v>
      </c>
      <c r="EI10" s="41" t="s">
        <v>107</v>
      </c>
      <c r="EJ10" s="41" t="s">
        <v>108</v>
      </c>
      <c r="EK10" s="41" t="s">
        <v>109</v>
      </c>
      <c r="EL10" s="41" t="s">
        <v>132</v>
      </c>
      <c r="EM10" s="37" t="s">
        <v>31</v>
      </c>
      <c r="EN10" s="36" t="s">
        <v>30</v>
      </c>
      <c r="EO10" s="36" t="s">
        <v>25</v>
      </c>
      <c r="EP10" s="36" t="s">
        <v>26</v>
      </c>
      <c r="EQ10" s="36" t="s">
        <v>27</v>
      </c>
      <c r="ER10" s="36" t="s">
        <v>28</v>
      </c>
      <c r="ES10" s="36" t="s">
        <v>29</v>
      </c>
      <c r="ET10" s="36" t="s">
        <v>27</v>
      </c>
      <c r="EU10" s="38" t="s">
        <v>101</v>
      </c>
      <c r="EV10" s="39" t="s">
        <v>57</v>
      </c>
      <c r="EW10" s="39" t="s">
        <v>102</v>
      </c>
      <c r="EX10" s="39" t="s">
        <v>103</v>
      </c>
      <c r="EY10" s="39" t="s">
        <v>104</v>
      </c>
      <c r="EZ10" s="40" t="s">
        <v>105</v>
      </c>
      <c r="FA10" s="41" t="s">
        <v>106</v>
      </c>
      <c r="FB10" s="41" t="s">
        <v>58</v>
      </c>
      <c r="FC10" s="41" t="s">
        <v>107</v>
      </c>
      <c r="FD10" s="41" t="s">
        <v>108</v>
      </c>
      <c r="FE10" s="41" t="s">
        <v>109</v>
      </c>
      <c r="FF10" s="41" t="s">
        <v>132</v>
      </c>
      <c r="FG10" s="37" t="s">
        <v>31</v>
      </c>
      <c r="FH10" s="36" t="s">
        <v>30</v>
      </c>
      <c r="FI10" s="36" t="s">
        <v>25</v>
      </c>
      <c r="FJ10" s="36" t="s">
        <v>26</v>
      </c>
      <c r="FK10" s="36" t="s">
        <v>27</v>
      </c>
      <c r="FL10" s="36" t="s">
        <v>28</v>
      </c>
      <c r="FM10" s="36" t="s">
        <v>29</v>
      </c>
      <c r="FN10" s="36" t="s">
        <v>27</v>
      </c>
      <c r="FO10" s="38" t="s">
        <v>101</v>
      </c>
      <c r="FP10" s="39" t="s">
        <v>57</v>
      </c>
      <c r="FQ10" s="39" t="s">
        <v>102</v>
      </c>
      <c r="FR10" s="39" t="s">
        <v>103</v>
      </c>
      <c r="FS10" s="39" t="s">
        <v>104</v>
      </c>
      <c r="FT10" s="40" t="s">
        <v>105</v>
      </c>
      <c r="FU10" s="41" t="s">
        <v>106</v>
      </c>
      <c r="FV10" s="41" t="s">
        <v>58</v>
      </c>
      <c r="FW10" s="41" t="s">
        <v>107</v>
      </c>
      <c r="FX10" s="41" t="s">
        <v>108</v>
      </c>
      <c r="FY10" s="41" t="s">
        <v>109</v>
      </c>
      <c r="FZ10" s="41" t="s">
        <v>132</v>
      </c>
      <c r="GA10" s="37" t="s">
        <v>31</v>
      </c>
      <c r="GB10" s="36" t="s">
        <v>30</v>
      </c>
      <c r="GC10" s="36" t="s">
        <v>25</v>
      </c>
      <c r="GD10" s="36" t="s">
        <v>26</v>
      </c>
      <c r="GE10" s="36" t="s">
        <v>27</v>
      </c>
      <c r="GF10" s="36" t="s">
        <v>28</v>
      </c>
      <c r="GG10" s="36" t="s">
        <v>29</v>
      </c>
      <c r="GH10" s="36" t="s">
        <v>27</v>
      </c>
      <c r="GI10" s="38" t="s">
        <v>101</v>
      </c>
      <c r="GJ10" s="39" t="s">
        <v>57</v>
      </c>
      <c r="GK10" s="39" t="s">
        <v>102</v>
      </c>
      <c r="GL10" s="39" t="s">
        <v>103</v>
      </c>
      <c r="GM10" s="39" t="s">
        <v>104</v>
      </c>
      <c r="GN10" s="40" t="s">
        <v>105</v>
      </c>
      <c r="GO10" s="41" t="s">
        <v>106</v>
      </c>
      <c r="GP10" s="41" t="s">
        <v>58</v>
      </c>
      <c r="GQ10" s="41" t="s">
        <v>107</v>
      </c>
      <c r="GR10" s="41" t="s">
        <v>108</v>
      </c>
      <c r="GS10" s="41" t="s">
        <v>109</v>
      </c>
      <c r="GT10" s="41" t="s">
        <v>132</v>
      </c>
      <c r="GU10" s="37" t="s">
        <v>31</v>
      </c>
      <c r="GV10" s="36" t="s">
        <v>30</v>
      </c>
      <c r="GW10" s="36" t="s">
        <v>25</v>
      </c>
      <c r="GX10" s="36" t="s">
        <v>26</v>
      </c>
      <c r="GY10" s="36" t="s">
        <v>27</v>
      </c>
      <c r="GZ10" s="36" t="s">
        <v>28</v>
      </c>
      <c r="HA10" s="36" t="s">
        <v>29</v>
      </c>
      <c r="HB10" s="36" t="s">
        <v>27</v>
      </c>
      <c r="HC10" s="38" t="s">
        <v>101</v>
      </c>
      <c r="HD10" s="39" t="s">
        <v>57</v>
      </c>
      <c r="HE10" s="39" t="s">
        <v>102</v>
      </c>
      <c r="HF10" s="39" t="s">
        <v>103</v>
      </c>
      <c r="HG10" s="39" t="s">
        <v>104</v>
      </c>
      <c r="HH10" s="40" t="s">
        <v>105</v>
      </c>
      <c r="HI10" s="41" t="s">
        <v>106</v>
      </c>
      <c r="HJ10" s="41" t="s">
        <v>58</v>
      </c>
      <c r="HK10" s="41" t="s">
        <v>107</v>
      </c>
      <c r="HL10" s="41" t="s">
        <v>108</v>
      </c>
      <c r="HM10" s="41" t="s">
        <v>109</v>
      </c>
      <c r="HN10" s="41" t="s">
        <v>132</v>
      </c>
      <c r="HO10" s="37" t="s">
        <v>31</v>
      </c>
      <c r="HP10" s="36" t="s">
        <v>30</v>
      </c>
      <c r="HQ10" s="36" t="s">
        <v>25</v>
      </c>
      <c r="HR10" s="36" t="s">
        <v>26</v>
      </c>
      <c r="HS10" s="36" t="s">
        <v>27</v>
      </c>
      <c r="HT10" s="36" t="s">
        <v>28</v>
      </c>
      <c r="HU10" s="36" t="s">
        <v>29</v>
      </c>
      <c r="HV10" s="36" t="s">
        <v>27</v>
      </c>
      <c r="HW10" s="38" t="s">
        <v>101</v>
      </c>
      <c r="HX10" s="39" t="s">
        <v>57</v>
      </c>
      <c r="HY10" s="39" t="s">
        <v>102</v>
      </c>
      <c r="HZ10" s="39" t="s">
        <v>103</v>
      </c>
      <c r="IA10" s="39" t="s">
        <v>104</v>
      </c>
      <c r="IB10" s="40" t="s">
        <v>105</v>
      </c>
      <c r="IC10" s="41" t="s">
        <v>106</v>
      </c>
      <c r="ID10" s="41" t="s">
        <v>58</v>
      </c>
      <c r="IE10" s="41" t="s">
        <v>107</v>
      </c>
      <c r="IF10" s="41" t="s">
        <v>108</v>
      </c>
      <c r="IG10" s="41" t="s">
        <v>109</v>
      </c>
      <c r="IH10" s="41" t="s">
        <v>132</v>
      </c>
      <c r="II10" s="37" t="s">
        <v>31</v>
      </c>
      <c r="IJ10" s="36" t="s">
        <v>30</v>
      </c>
      <c r="IK10" s="36" t="s">
        <v>25</v>
      </c>
      <c r="IL10" s="36" t="s">
        <v>26</v>
      </c>
      <c r="IM10" s="36" t="s">
        <v>27</v>
      </c>
      <c r="IN10" s="36" t="s">
        <v>28</v>
      </c>
      <c r="IO10" s="36" t="s">
        <v>29</v>
      </c>
      <c r="IP10" s="36" t="s">
        <v>27</v>
      </c>
      <c r="IQ10" s="38" t="s">
        <v>101</v>
      </c>
      <c r="IR10" s="39" t="s">
        <v>57</v>
      </c>
      <c r="IS10" s="39" t="s">
        <v>102</v>
      </c>
      <c r="IT10" s="39" t="s">
        <v>103</v>
      </c>
      <c r="IU10" s="39" t="s">
        <v>104</v>
      </c>
      <c r="IV10" s="40" t="s">
        <v>105</v>
      </c>
      <c r="IW10" s="41" t="s">
        <v>106</v>
      </c>
      <c r="IX10" s="41" t="s">
        <v>58</v>
      </c>
      <c r="IY10" s="41" t="s">
        <v>107</v>
      </c>
      <c r="IZ10" s="41" t="s">
        <v>108</v>
      </c>
      <c r="JA10" s="41" t="s">
        <v>109</v>
      </c>
      <c r="JB10" s="41" t="s">
        <v>132</v>
      </c>
    </row>
    <row r="11" spans="1:262" s="3" customFormat="1" ht="13.5" customHeight="1" x14ac:dyDescent="0.25">
      <c r="A11" s="42" t="s">
        <v>302</v>
      </c>
      <c r="B11" s="2" t="s">
        <v>353</v>
      </c>
      <c r="C11" s="4"/>
      <c r="D11" s="3">
        <v>10</v>
      </c>
      <c r="E11" s="25">
        <v>398066</v>
      </c>
      <c r="F11" s="43">
        <v>0.35</v>
      </c>
      <c r="G11" s="44">
        <v>3.5000000000000003E-2</v>
      </c>
      <c r="H11" s="2">
        <v>7</v>
      </c>
      <c r="I11" s="43">
        <v>0.46700000000000003</v>
      </c>
      <c r="J11" s="44">
        <v>6.7000000000000004E-2</v>
      </c>
      <c r="K11" s="44"/>
      <c r="L11" s="44"/>
      <c r="M11" s="44"/>
      <c r="N11" s="44"/>
      <c r="O11" s="44"/>
      <c r="P11" s="44"/>
      <c r="Q11" s="25"/>
      <c r="R11" s="44"/>
      <c r="S11" s="44"/>
      <c r="U11" s="44"/>
      <c r="V11" s="44"/>
      <c r="W11" s="4"/>
      <c r="X11" s="3">
        <v>10</v>
      </c>
      <c r="Y11" s="25">
        <v>537757</v>
      </c>
      <c r="Z11" s="43">
        <v>0.38639185480046562</v>
      </c>
      <c r="AA11" s="43">
        <v>3.5999999999999997E-2</v>
      </c>
      <c r="AB11" s="2">
        <v>6</v>
      </c>
      <c r="AC11" s="149">
        <v>0.4</v>
      </c>
      <c r="AD11" s="43">
        <v>0.01</v>
      </c>
      <c r="AE11" s="25"/>
      <c r="AF11" s="44"/>
      <c r="AG11" s="44"/>
      <c r="AH11" s="44"/>
      <c r="AI11" s="44"/>
      <c r="AJ11" s="44"/>
      <c r="AK11" s="25"/>
      <c r="AM11" s="44"/>
      <c r="AO11" s="44"/>
      <c r="AP11" s="44"/>
      <c r="AQ11" s="4"/>
      <c r="AS11" s="6">
        <v>524504</v>
      </c>
      <c r="AT11" s="43">
        <f>AS11/AQ$7</f>
        <v>0.29453808693777067</v>
      </c>
      <c r="AU11" s="43">
        <v>-9.1999999999999998E-2</v>
      </c>
      <c r="AV11" s="83">
        <v>4</v>
      </c>
      <c r="AW11" s="43">
        <f>AV11/13</f>
        <v>0.30769230769230771</v>
      </c>
      <c r="AX11" s="43">
        <v>-9.1999999999999998E-2</v>
      </c>
      <c r="AY11" s="25"/>
      <c r="AZ11" s="44"/>
      <c r="BA11" s="44"/>
      <c r="BB11" s="44"/>
      <c r="BC11" s="44"/>
      <c r="BD11" s="44"/>
      <c r="BE11" s="25"/>
      <c r="BF11" s="44"/>
      <c r="BG11" s="44"/>
      <c r="BI11" s="44"/>
      <c r="BJ11" s="44"/>
      <c r="BK11" s="4"/>
      <c r="BM11" s="25">
        <v>440562</v>
      </c>
      <c r="BN11" s="43">
        <f>BM11/BK$7</f>
        <v>0.24083467400056743</v>
      </c>
      <c r="BO11" s="43">
        <f>BN11-AT11</f>
        <v>-5.3703412937203238E-2</v>
      </c>
      <c r="BP11" s="2">
        <v>3</v>
      </c>
      <c r="BQ11" s="43">
        <v>0.25</v>
      </c>
      <c r="BR11" s="43">
        <f>BQ11-AW11</f>
        <v>-5.7692307692307709E-2</v>
      </c>
      <c r="BS11" s="25"/>
      <c r="BT11" s="44"/>
      <c r="BU11" s="44"/>
      <c r="BV11" s="145"/>
      <c r="BW11" s="44"/>
      <c r="BX11" s="44"/>
      <c r="BY11" s="25"/>
      <c r="BZ11" s="44"/>
      <c r="CA11" s="44"/>
      <c r="CC11" s="44"/>
      <c r="CD11" s="44"/>
      <c r="CE11" s="25" t="s">
        <v>888</v>
      </c>
      <c r="CG11" s="25">
        <v>369545</v>
      </c>
      <c r="CH11" s="43">
        <f>CG11/CE$7</f>
        <v>0.22308541168885579</v>
      </c>
      <c r="CI11" s="43">
        <f>CH11-BN11</f>
        <v>-1.7749262311711644E-2</v>
      </c>
      <c r="CJ11" s="2">
        <v>1</v>
      </c>
      <c r="CK11" s="43">
        <v>9.0999999999999998E-2</v>
      </c>
      <c r="CL11" s="43">
        <f>CK11-BQ11</f>
        <v>-0.159</v>
      </c>
      <c r="CM11" s="25"/>
      <c r="CN11" s="44"/>
      <c r="CO11" s="44"/>
      <c r="CR11" s="45"/>
      <c r="CS11" s="25"/>
      <c r="CT11" s="44"/>
      <c r="CU11" s="44"/>
      <c r="CW11" s="44"/>
      <c r="CX11" s="44"/>
      <c r="CY11" s="4"/>
      <c r="DA11" s="25">
        <v>277705</v>
      </c>
      <c r="DB11" s="43">
        <f>DA11/$CY$7</f>
        <v>0.16549732032660253</v>
      </c>
      <c r="DC11" s="43">
        <f>DB11-CH11</f>
        <v>-5.7588091362253263E-2</v>
      </c>
      <c r="DD11" s="2">
        <v>2</v>
      </c>
      <c r="DE11" s="43">
        <f>DD11/$CY$3</f>
        <v>0.15384615384615385</v>
      </c>
      <c r="DF11" s="43">
        <f>DE11-CK11</f>
        <v>6.2846153846153857E-2</v>
      </c>
      <c r="DG11" s="25"/>
      <c r="DH11" s="44"/>
      <c r="DI11" s="44"/>
      <c r="DL11" s="45"/>
      <c r="DM11" s="25"/>
      <c r="DN11" s="44"/>
      <c r="DO11" s="44"/>
      <c r="DQ11" s="44"/>
      <c r="DR11" s="44"/>
      <c r="DS11" s="4"/>
      <c r="DU11" s="25"/>
      <c r="DV11" s="43"/>
      <c r="DW11" s="43"/>
      <c r="DX11" s="2"/>
      <c r="DY11" s="43"/>
      <c r="DZ11" s="43"/>
      <c r="EA11" s="25"/>
      <c r="EC11" s="46"/>
      <c r="EF11" s="45"/>
      <c r="EG11" s="25"/>
      <c r="EH11" s="44"/>
      <c r="EI11" s="44"/>
      <c r="EK11" s="44"/>
      <c r="EL11" s="44"/>
      <c r="EM11" s="4"/>
      <c r="EO11" s="25"/>
      <c r="EP11" s="43"/>
      <c r="EQ11" s="43"/>
      <c r="ER11" s="2"/>
      <c r="ES11" s="43"/>
      <c r="ET11" s="43"/>
      <c r="EU11" s="25"/>
      <c r="EV11" s="44"/>
      <c r="EW11" s="44"/>
      <c r="EZ11" s="45"/>
      <c r="FA11" s="25"/>
      <c r="FB11" s="44"/>
      <c r="FC11" s="44"/>
      <c r="FE11" s="44"/>
      <c r="FF11" s="44"/>
      <c r="FG11" s="4"/>
      <c r="FI11" s="25"/>
      <c r="FJ11" s="43"/>
      <c r="FK11" s="43"/>
      <c r="FL11" s="2"/>
      <c r="FM11" s="43"/>
      <c r="FN11" s="43"/>
      <c r="FO11" s="25"/>
      <c r="FP11" s="44"/>
      <c r="FQ11" s="44"/>
      <c r="FT11" s="45"/>
      <c r="FU11" s="25"/>
      <c r="FV11" s="44"/>
      <c r="FW11" s="44"/>
      <c r="FY11" s="44"/>
      <c r="FZ11" s="44"/>
      <c r="GA11" s="4"/>
      <c r="GC11" s="2"/>
      <c r="GD11" s="43"/>
      <c r="GE11" s="2"/>
      <c r="GF11" s="2"/>
      <c r="GG11" s="43"/>
      <c r="GH11" s="2"/>
      <c r="GI11" s="47"/>
      <c r="GN11" s="45"/>
      <c r="GU11" s="4"/>
      <c r="GW11" s="2"/>
      <c r="GX11" s="43"/>
      <c r="GY11" s="2"/>
      <c r="GZ11" s="2"/>
      <c r="HA11" s="43"/>
      <c r="HB11" s="2"/>
      <c r="HC11" s="47"/>
      <c r="HH11" s="45"/>
      <c r="HO11" s="4"/>
      <c r="HQ11" s="2"/>
      <c r="HR11" s="43"/>
      <c r="HS11" s="2"/>
      <c r="HT11" s="2"/>
      <c r="HU11" s="43"/>
      <c r="HV11" s="2"/>
      <c r="HW11" s="47"/>
      <c r="IB11" s="45"/>
      <c r="II11" s="4"/>
      <c r="IK11" s="2"/>
      <c r="IL11" s="43"/>
      <c r="IM11" s="2"/>
      <c r="IN11" s="2"/>
      <c r="IO11" s="43"/>
      <c r="IP11" s="2"/>
      <c r="IQ11" s="47"/>
      <c r="IV11" s="45"/>
    </row>
    <row r="12" spans="1:262" s="3" customFormat="1" ht="13.5" customHeight="1" x14ac:dyDescent="0.25">
      <c r="A12" s="42" t="s">
        <v>296</v>
      </c>
      <c r="B12" s="2" t="s">
        <v>323</v>
      </c>
      <c r="C12" s="4"/>
      <c r="D12" s="3">
        <v>14</v>
      </c>
      <c r="E12" s="25">
        <v>276095</v>
      </c>
      <c r="F12" s="43">
        <v>0.24299999999999999</v>
      </c>
      <c r="G12" s="44">
        <v>2.7E-2</v>
      </c>
      <c r="H12" s="2">
        <v>4</v>
      </c>
      <c r="I12" s="43">
        <v>0.26700000000000002</v>
      </c>
      <c r="J12" s="44">
        <v>0</v>
      </c>
      <c r="K12" s="44"/>
      <c r="L12" s="44"/>
      <c r="M12" s="44"/>
      <c r="N12" s="44"/>
      <c r="O12" s="44"/>
      <c r="P12" s="44"/>
      <c r="Q12" s="25"/>
      <c r="R12" s="44"/>
      <c r="S12" s="44"/>
      <c r="U12" s="44"/>
      <c r="V12" s="44"/>
      <c r="W12" s="4"/>
      <c r="X12" s="3">
        <v>14</v>
      </c>
      <c r="Y12" s="25">
        <v>342171</v>
      </c>
      <c r="Z12" s="43">
        <v>0.24585842183166395</v>
      </c>
      <c r="AA12" s="43">
        <v>3.0000000000000001E-3</v>
      </c>
      <c r="AB12" s="2">
        <v>4</v>
      </c>
      <c r="AC12" s="149">
        <v>0.26666666666666666</v>
      </c>
      <c r="AD12" s="43">
        <v>0</v>
      </c>
      <c r="AE12" s="25"/>
      <c r="AF12" s="44"/>
      <c r="AG12" s="44"/>
      <c r="AH12" s="44"/>
      <c r="AI12" s="44"/>
      <c r="AJ12" s="44"/>
      <c r="AK12" s="25"/>
      <c r="AM12" s="44"/>
      <c r="AO12" s="44"/>
      <c r="AP12" s="44"/>
      <c r="AQ12" s="4"/>
      <c r="AS12" s="6">
        <v>494412</v>
      </c>
      <c r="AT12" s="43">
        <f>AS12/AQ$7</f>
        <v>0.27763975992380813</v>
      </c>
      <c r="AU12" s="43">
        <v>3.2000000000000001E-2</v>
      </c>
      <c r="AV12" s="83">
        <v>5</v>
      </c>
      <c r="AW12" s="43">
        <f>AV12/13</f>
        <v>0.38461538461538464</v>
      </c>
      <c r="AX12" s="43">
        <v>0.11799999999999999</v>
      </c>
      <c r="AY12" s="25"/>
      <c r="AZ12" s="44"/>
      <c r="BA12" s="44"/>
      <c r="BB12" s="44"/>
      <c r="BC12" s="44"/>
      <c r="BD12" s="44"/>
      <c r="BE12" s="43"/>
      <c r="BF12" s="44"/>
      <c r="BG12" s="44"/>
      <c r="BI12" s="44"/>
      <c r="BJ12" s="44"/>
      <c r="BK12" s="4"/>
      <c r="BM12" s="25">
        <v>532889</v>
      </c>
      <c r="BN12" s="43">
        <f>BM12/BK$7</f>
        <v>0.29130553382608665</v>
      </c>
      <c r="BO12" s="43">
        <f>BN12-AT12</f>
        <v>1.3665773902278522E-2</v>
      </c>
      <c r="BP12" s="2">
        <v>4</v>
      </c>
      <c r="BQ12" s="43">
        <v>0.33300000000000002</v>
      </c>
      <c r="BR12" s="43">
        <f>BQ12-AW12</f>
        <v>-5.1615384615384619E-2</v>
      </c>
      <c r="BS12" s="25"/>
      <c r="BT12" s="44"/>
      <c r="BU12" s="44"/>
      <c r="BV12" s="145"/>
      <c r="BW12" s="44"/>
      <c r="BX12" s="44"/>
      <c r="BY12" s="25"/>
      <c r="BZ12" s="44"/>
      <c r="CA12" s="44"/>
      <c r="CC12" s="44"/>
      <c r="CD12" s="44"/>
      <c r="CE12" s="25" t="s">
        <v>887</v>
      </c>
      <c r="CG12" s="25">
        <v>369120</v>
      </c>
      <c r="CH12" s="43">
        <f>CG12/CE$7</f>
        <v>0.22282884942994885</v>
      </c>
      <c r="CI12" s="43">
        <f>CH12-BN12</f>
        <v>-6.8476684396137799E-2</v>
      </c>
      <c r="CJ12" s="2">
        <v>4</v>
      </c>
      <c r="CK12" s="43">
        <v>0.36399999999999999</v>
      </c>
      <c r="CL12" s="43">
        <f t="shared" ref="CL12:CL14" si="0">CK12-BQ12</f>
        <v>3.0999999999999972E-2</v>
      </c>
      <c r="CM12" s="25"/>
      <c r="CN12" s="44"/>
      <c r="CO12" s="44"/>
      <c r="CR12" s="45"/>
      <c r="CS12" s="25"/>
      <c r="CT12" s="44"/>
      <c r="CU12" s="44"/>
      <c r="CW12" s="44"/>
      <c r="CX12" s="44"/>
      <c r="CY12" s="4"/>
      <c r="DA12" s="25">
        <v>496459</v>
      </c>
      <c r="DB12" s="43">
        <f t="shared" ref="DB12:DB14" si="1">DA12/$CY$7</f>
        <v>0.29586299905304103</v>
      </c>
      <c r="DC12" s="43">
        <f t="shared" ref="DC12:DC14" si="2">DB12-CH12</f>
        <v>7.3034149623092182E-2</v>
      </c>
      <c r="DD12" s="2">
        <v>5</v>
      </c>
      <c r="DE12" s="43">
        <f t="shared" ref="DE12:DE17" si="3">DD12/$CY$3</f>
        <v>0.38461538461538464</v>
      </c>
      <c r="DF12" s="43">
        <f t="shared" ref="DF12:DF17" si="4">DE12-CK12</f>
        <v>2.0615384615384647E-2</v>
      </c>
      <c r="DG12" s="25"/>
      <c r="DH12" s="44"/>
      <c r="DI12" s="44"/>
      <c r="DL12" s="45"/>
      <c r="DM12" s="25"/>
      <c r="DN12" s="44"/>
      <c r="DO12" s="44"/>
      <c r="DQ12" s="44"/>
      <c r="DR12" s="44"/>
      <c r="DS12" s="4"/>
      <c r="DU12" s="25"/>
      <c r="DV12" s="43"/>
      <c r="DW12" s="43"/>
      <c r="DX12" s="2"/>
      <c r="DY12" s="43"/>
      <c r="DZ12" s="43"/>
      <c r="EA12" s="25"/>
      <c r="EC12" s="46"/>
      <c r="EF12" s="45"/>
      <c r="EG12" s="25"/>
      <c r="EH12" s="44"/>
      <c r="EI12" s="44"/>
      <c r="EK12" s="44"/>
      <c r="EL12" s="44"/>
      <c r="EM12" s="4"/>
      <c r="EO12" s="25"/>
      <c r="EP12" s="43"/>
      <c r="EQ12" s="43"/>
      <c r="ER12" s="2"/>
      <c r="ES12" s="43"/>
      <c r="ET12" s="43"/>
      <c r="EU12" s="25"/>
      <c r="EV12" s="44"/>
      <c r="EW12" s="44"/>
      <c r="EZ12" s="45"/>
      <c r="FA12" s="25"/>
      <c r="FB12" s="44"/>
      <c r="FC12" s="44"/>
      <c r="FE12" s="44"/>
      <c r="FF12" s="44"/>
      <c r="FG12" s="4"/>
      <c r="FI12" s="25"/>
      <c r="FJ12" s="43"/>
      <c r="FK12" s="43"/>
      <c r="FL12" s="2"/>
      <c r="FM12" s="43"/>
      <c r="FN12" s="43"/>
      <c r="FO12" s="25"/>
      <c r="FP12" s="44"/>
      <c r="FQ12" s="44"/>
      <c r="FT12" s="45"/>
      <c r="FU12" s="25"/>
      <c r="FV12" s="44"/>
      <c r="FW12" s="44"/>
      <c r="FY12" s="44"/>
      <c r="FZ12" s="44"/>
      <c r="GA12" s="4"/>
      <c r="GC12" s="25"/>
      <c r="GD12" s="43"/>
      <c r="GE12" s="2"/>
      <c r="GF12" s="2"/>
      <c r="GG12" s="43"/>
      <c r="GH12" s="2"/>
      <c r="GI12" s="47"/>
      <c r="GN12" s="45"/>
      <c r="GU12" s="4"/>
      <c r="GW12" s="25"/>
      <c r="GX12" s="43"/>
      <c r="GY12" s="2"/>
      <c r="GZ12" s="2"/>
      <c r="HA12" s="43"/>
      <c r="HB12" s="2"/>
      <c r="HC12" s="47"/>
      <c r="HH12" s="45"/>
      <c r="HO12" s="4"/>
      <c r="HQ12" s="25"/>
      <c r="HR12" s="43"/>
      <c r="HS12" s="2"/>
      <c r="HT12" s="2"/>
      <c r="HU12" s="43"/>
      <c r="HV12" s="2"/>
      <c r="HW12" s="47"/>
      <c r="IB12" s="45"/>
      <c r="II12" s="4"/>
      <c r="IK12" s="25"/>
      <c r="IL12" s="43"/>
      <c r="IM12" s="2"/>
      <c r="IN12" s="2"/>
      <c r="IO12" s="43"/>
      <c r="IP12" s="2"/>
      <c r="IQ12" s="47"/>
      <c r="IV12" s="45"/>
    </row>
    <row r="13" spans="1:262" s="3" customFormat="1" ht="13.5" customHeight="1" x14ac:dyDescent="0.25">
      <c r="A13" s="48" t="s">
        <v>298</v>
      </c>
      <c r="B13" s="2" t="s">
        <v>325</v>
      </c>
      <c r="C13" s="4"/>
      <c r="D13" s="3">
        <v>8</v>
      </c>
      <c r="E13" s="25">
        <v>124972</v>
      </c>
      <c r="F13" s="43">
        <v>0.11</v>
      </c>
      <c r="G13" s="44">
        <v>1.4999999999999999E-2</v>
      </c>
      <c r="H13" s="2">
        <v>1</v>
      </c>
      <c r="I13" s="43">
        <v>6.7000000000000004E-2</v>
      </c>
      <c r="J13" s="44">
        <v>0</v>
      </c>
      <c r="K13" s="44"/>
      <c r="L13" s="44"/>
      <c r="M13" s="44"/>
      <c r="N13" s="44"/>
      <c r="O13" s="44"/>
      <c r="P13" s="44"/>
      <c r="Q13" s="25"/>
      <c r="R13" s="44"/>
      <c r="S13" s="44"/>
      <c r="U13" s="44"/>
      <c r="V13" s="44"/>
      <c r="W13" s="4"/>
      <c r="X13" s="3">
        <v>8</v>
      </c>
      <c r="Y13" s="25">
        <v>121542</v>
      </c>
      <c r="Z13" s="43">
        <v>8.7330966990960962E-2</v>
      </c>
      <c r="AA13" s="43">
        <v>-2.1999999999999999E-2</v>
      </c>
      <c r="AB13" s="2">
        <v>1</v>
      </c>
      <c r="AC13" s="149">
        <v>6.6666666666666666E-2</v>
      </c>
      <c r="AD13" s="43">
        <v>0</v>
      </c>
      <c r="AE13" s="25"/>
      <c r="AF13" s="44"/>
      <c r="AG13" s="44"/>
      <c r="AH13" s="44"/>
      <c r="AI13" s="44"/>
      <c r="AJ13" s="44"/>
      <c r="AK13" s="25"/>
      <c r="AM13" s="44"/>
      <c r="AO13" s="44"/>
      <c r="AP13" s="44"/>
      <c r="AQ13" s="4"/>
      <c r="AS13" s="6">
        <v>188132</v>
      </c>
      <c r="AT13" s="43">
        <f>AS13/AQ$7</f>
        <v>0.10564655249869719</v>
      </c>
      <c r="AU13" s="43">
        <v>1.7999999999999999E-2</v>
      </c>
      <c r="AV13" s="83">
        <v>1</v>
      </c>
      <c r="AW13" s="43">
        <f>AV13/13</f>
        <v>7.6923076923076927E-2</v>
      </c>
      <c r="AX13" s="43">
        <v>0.01</v>
      </c>
      <c r="AY13" s="25"/>
      <c r="AZ13" s="44"/>
      <c r="BA13" s="44"/>
      <c r="BB13" s="44"/>
      <c r="BC13" s="44"/>
      <c r="BD13" s="44"/>
      <c r="BE13" s="43"/>
      <c r="BF13" s="44"/>
      <c r="BG13" s="44"/>
      <c r="BI13" s="44"/>
      <c r="BJ13" s="44"/>
      <c r="BK13" s="4"/>
      <c r="BM13" s="25">
        <v>254669</v>
      </c>
      <c r="BN13" s="43">
        <f>BM13/BK$7</f>
        <v>0.13921565090282526</v>
      </c>
      <c r="BO13" s="43">
        <f>BN13-AT13</f>
        <v>3.356909840412807E-2</v>
      </c>
      <c r="BP13" s="2">
        <v>3</v>
      </c>
      <c r="BQ13" s="43">
        <v>0.25</v>
      </c>
      <c r="BR13" s="43">
        <f>BQ13-AW13</f>
        <v>0.17307692307692307</v>
      </c>
      <c r="BS13" s="25"/>
      <c r="BT13" s="44"/>
      <c r="BU13" s="44"/>
      <c r="BV13" s="145"/>
      <c r="BW13" s="44"/>
      <c r="BX13" s="44"/>
      <c r="BY13" s="25"/>
      <c r="BZ13" s="44"/>
      <c r="CA13" s="44"/>
      <c r="CC13" s="44"/>
      <c r="CD13" s="44"/>
      <c r="CE13" s="25" t="s">
        <v>889</v>
      </c>
      <c r="CG13" s="25">
        <v>88229</v>
      </c>
      <c r="CH13" s="43">
        <f>CG13/CE$7</f>
        <v>5.3261721273176625E-2</v>
      </c>
      <c r="CI13" s="43">
        <f>CH13-BN13</f>
        <v>-8.5953929629648623E-2</v>
      </c>
      <c r="CJ13" s="2">
        <v>0</v>
      </c>
      <c r="CK13" s="43">
        <v>0</v>
      </c>
      <c r="CL13" s="43">
        <f t="shared" si="0"/>
        <v>-0.25</v>
      </c>
      <c r="CM13" s="25"/>
      <c r="CN13" s="44"/>
      <c r="CO13" s="44"/>
      <c r="CR13" s="45"/>
      <c r="CS13" s="25"/>
      <c r="CT13" s="44"/>
      <c r="CU13" s="44"/>
      <c r="CW13" s="44"/>
      <c r="CX13" s="44"/>
      <c r="CY13" s="4"/>
      <c r="DA13" s="25">
        <v>52753</v>
      </c>
      <c r="DB13" s="43">
        <f t="shared" si="1"/>
        <v>3.1437965247976311E-2</v>
      </c>
      <c r="DC13" s="43">
        <f t="shared" si="2"/>
        <v>-2.1823756025200314E-2</v>
      </c>
      <c r="DD13" s="2">
        <v>0</v>
      </c>
      <c r="DE13" s="43">
        <f t="shared" si="3"/>
        <v>0</v>
      </c>
      <c r="DF13" s="43">
        <f t="shared" si="4"/>
        <v>0</v>
      </c>
      <c r="DG13" s="25"/>
      <c r="DH13" s="44"/>
      <c r="DI13" s="44"/>
      <c r="DL13" s="45"/>
      <c r="DM13" s="25"/>
      <c r="DN13" s="44"/>
      <c r="DO13" s="44"/>
      <c r="DQ13" s="44"/>
      <c r="DR13" s="44"/>
      <c r="DS13" s="4"/>
      <c r="DU13" s="25"/>
      <c r="DV13" s="43"/>
      <c r="DW13" s="43"/>
      <c r="DX13" s="2"/>
      <c r="DY13" s="43"/>
      <c r="DZ13" s="43"/>
      <c r="EA13" s="25"/>
      <c r="EC13" s="46"/>
      <c r="EF13" s="45"/>
      <c r="EG13" s="25"/>
      <c r="EH13" s="44"/>
      <c r="EI13" s="44"/>
      <c r="EK13" s="44"/>
      <c r="EL13" s="44"/>
      <c r="EM13" s="4"/>
      <c r="EO13" s="25"/>
      <c r="EP13" s="43"/>
      <c r="EQ13" s="43"/>
      <c r="ER13" s="2"/>
      <c r="ES13" s="43"/>
      <c r="ET13" s="43"/>
      <c r="EU13" s="25"/>
      <c r="EV13" s="44"/>
      <c r="EW13" s="44"/>
      <c r="EZ13" s="45"/>
      <c r="FA13" s="25"/>
      <c r="FB13" s="44"/>
      <c r="FC13" s="44"/>
      <c r="FE13" s="44"/>
      <c r="FF13" s="44"/>
      <c r="FG13" s="4"/>
      <c r="FI13" s="25"/>
      <c r="FJ13" s="43"/>
      <c r="FK13" s="43"/>
      <c r="FL13" s="2"/>
      <c r="FM13" s="43"/>
      <c r="FN13" s="43"/>
      <c r="FO13" s="25"/>
      <c r="FP13" s="44"/>
      <c r="FQ13" s="44"/>
      <c r="FT13" s="45"/>
      <c r="FU13" s="25"/>
      <c r="FV13" s="44"/>
      <c r="FW13" s="44"/>
      <c r="FY13" s="44"/>
      <c r="FZ13" s="44"/>
      <c r="GA13" s="4"/>
      <c r="GB13" s="49"/>
      <c r="GC13" s="49"/>
      <c r="GD13" s="50"/>
      <c r="GE13" s="2"/>
      <c r="GF13" s="51"/>
      <c r="GG13" s="50"/>
      <c r="GH13" s="2"/>
      <c r="GI13" s="52"/>
      <c r="GJ13" s="2"/>
      <c r="GK13" s="2"/>
      <c r="GL13" s="2"/>
      <c r="GM13" s="2"/>
      <c r="GN13" s="53"/>
      <c r="GO13" s="2"/>
      <c r="GP13" s="2"/>
      <c r="GQ13" s="2"/>
      <c r="GR13" s="2"/>
      <c r="GS13" s="2"/>
      <c r="GT13" s="2"/>
      <c r="GU13" s="4"/>
      <c r="GV13" s="49"/>
      <c r="GW13" s="49"/>
      <c r="GX13" s="50"/>
      <c r="GY13" s="2"/>
      <c r="GZ13" s="51"/>
      <c r="HA13" s="50"/>
      <c r="HB13" s="2"/>
      <c r="HC13" s="52"/>
      <c r="HD13" s="2"/>
      <c r="HE13" s="2"/>
      <c r="HF13" s="2"/>
      <c r="HG13" s="2"/>
      <c r="HH13" s="53"/>
      <c r="HI13" s="2"/>
      <c r="HJ13" s="2"/>
      <c r="HK13" s="2"/>
      <c r="HL13" s="2"/>
      <c r="HM13" s="2"/>
      <c r="HN13" s="2"/>
      <c r="HO13" s="4"/>
      <c r="HP13" s="49"/>
      <c r="HQ13" s="49"/>
      <c r="HR13" s="50"/>
      <c r="HS13" s="2"/>
      <c r="HT13" s="51"/>
      <c r="HU13" s="50"/>
      <c r="HV13" s="2"/>
      <c r="HW13" s="52"/>
      <c r="HX13" s="2"/>
      <c r="HY13" s="2"/>
      <c r="HZ13" s="2"/>
      <c r="IA13" s="2"/>
      <c r="IB13" s="53"/>
      <c r="IC13" s="2"/>
      <c r="ID13" s="2"/>
      <c r="IE13" s="2"/>
      <c r="IF13" s="2"/>
      <c r="IG13" s="2"/>
      <c r="IH13" s="2"/>
      <c r="II13" s="4"/>
      <c r="IJ13" s="49"/>
      <c r="IK13" s="49"/>
      <c r="IL13" s="50"/>
      <c r="IM13" s="2"/>
      <c r="IN13" s="51"/>
      <c r="IO13" s="50"/>
      <c r="IP13" s="2"/>
      <c r="IQ13" s="52"/>
      <c r="IR13" s="2"/>
      <c r="IS13" s="2"/>
      <c r="IT13" s="2"/>
      <c r="IU13" s="2"/>
      <c r="IV13" s="53"/>
      <c r="IW13" s="2"/>
      <c r="IX13" s="2"/>
      <c r="IY13" s="2"/>
      <c r="IZ13" s="2"/>
      <c r="JA13" s="2"/>
      <c r="JB13" s="2"/>
    </row>
    <row r="14" spans="1:262" s="3" customFormat="1" ht="13.5" customHeight="1" x14ac:dyDescent="0.25">
      <c r="A14" s="42" t="s">
        <v>307</v>
      </c>
      <c r="B14" s="2" t="s">
        <v>333</v>
      </c>
      <c r="C14" s="4"/>
      <c r="E14" s="25">
        <v>90046</v>
      </c>
      <c r="F14" s="43">
        <v>7.9000000000000001E-2</v>
      </c>
      <c r="G14" s="44">
        <v>4.2000000000000003E-2</v>
      </c>
      <c r="H14" s="2">
        <v>2</v>
      </c>
      <c r="I14" s="43">
        <v>0.13300000000000001</v>
      </c>
      <c r="J14" s="44">
        <v>0.13300000000000001</v>
      </c>
      <c r="K14" s="44"/>
      <c r="L14" s="44"/>
      <c r="M14" s="44"/>
      <c r="N14" s="44"/>
      <c r="O14" s="44"/>
      <c r="P14" s="44"/>
      <c r="Q14" s="25"/>
      <c r="R14" s="44"/>
      <c r="S14" s="44"/>
      <c r="U14" s="44"/>
      <c r="V14" s="44"/>
      <c r="W14" s="4"/>
      <c r="X14" s="3">
        <v>24</v>
      </c>
      <c r="Y14" s="25">
        <v>93100</v>
      </c>
      <c r="Z14" s="43">
        <v>6.6894678603762192E-2</v>
      </c>
      <c r="AA14" s="43">
        <v>-1.2E-2</v>
      </c>
      <c r="AB14" s="2">
        <v>2</v>
      </c>
      <c r="AC14" s="149">
        <v>0.13333333333333333</v>
      </c>
      <c r="AD14" s="43">
        <v>0</v>
      </c>
      <c r="AE14" s="25"/>
      <c r="AF14" s="44"/>
      <c r="AG14" s="44"/>
      <c r="AH14" s="44"/>
      <c r="AI14" s="44"/>
      <c r="AJ14" s="44"/>
      <c r="AK14" s="25"/>
      <c r="AM14" s="44"/>
      <c r="AO14" s="44"/>
      <c r="AP14" s="44"/>
      <c r="AQ14" s="4"/>
      <c r="AS14" s="6">
        <v>76917</v>
      </c>
      <c r="AT14" s="43">
        <f>AS14/AQ$7</f>
        <v>4.3193161602185122E-2</v>
      </c>
      <c r="AU14" s="43">
        <v>-2.4E-2</v>
      </c>
      <c r="AV14" s="83">
        <v>0</v>
      </c>
      <c r="AW14" s="43">
        <f>AV14/13</f>
        <v>0</v>
      </c>
      <c r="AX14" s="43">
        <v>-0.13300000000000001</v>
      </c>
      <c r="AY14" s="25"/>
      <c r="AZ14" s="44"/>
      <c r="BA14" s="44"/>
      <c r="BB14" s="44"/>
      <c r="BC14" s="44"/>
      <c r="BD14" s="44"/>
      <c r="BE14" s="25"/>
      <c r="BF14" s="44"/>
      <c r="BG14" s="44"/>
      <c r="BI14" s="44"/>
      <c r="BJ14" s="44"/>
      <c r="BK14" s="4"/>
      <c r="BM14" s="25">
        <v>34585</v>
      </c>
      <c r="BN14" s="43">
        <f>BM14/BK$7</f>
        <v>1.8906004603914148E-2</v>
      </c>
      <c r="BO14" s="43">
        <f>BN14-AT14</f>
        <v>-2.4287156998270974E-2</v>
      </c>
      <c r="BP14" s="2">
        <v>0</v>
      </c>
      <c r="BQ14" s="43">
        <v>0</v>
      </c>
      <c r="BR14" s="43">
        <f>BQ14-AW14</f>
        <v>0</v>
      </c>
      <c r="BS14" s="25"/>
      <c r="BT14" s="44"/>
      <c r="BU14" s="44"/>
      <c r="BV14" s="145"/>
      <c r="BW14" s="44"/>
      <c r="BX14" s="44"/>
      <c r="BY14" s="25"/>
      <c r="BZ14" s="44"/>
      <c r="CA14" s="44"/>
      <c r="CC14" s="44"/>
      <c r="CD14" s="44"/>
      <c r="CE14" s="25" t="s">
        <v>889</v>
      </c>
      <c r="CG14" s="25">
        <v>81458</v>
      </c>
      <c r="CH14" s="43">
        <f>CG14/CE$7</f>
        <v>4.9174231731861653E-2</v>
      </c>
      <c r="CI14" s="43">
        <f>CH14-BN14</f>
        <v>3.0268227127947505E-2</v>
      </c>
      <c r="CJ14" s="2">
        <v>0</v>
      </c>
      <c r="CK14" s="43">
        <v>0</v>
      </c>
      <c r="CL14" s="43">
        <f t="shared" si="0"/>
        <v>0</v>
      </c>
      <c r="CM14" s="25"/>
      <c r="CN14" s="44"/>
      <c r="CO14" s="44"/>
      <c r="CR14" s="45"/>
      <c r="CS14" s="25"/>
      <c r="CT14" s="44"/>
      <c r="CU14" s="44"/>
      <c r="CW14" s="44"/>
      <c r="CX14" s="44"/>
      <c r="CY14" s="4"/>
      <c r="DA14" s="25">
        <v>190755</v>
      </c>
      <c r="DB14" s="43">
        <f t="shared" si="1"/>
        <v>0.11367977292054901</v>
      </c>
      <c r="DC14" s="43">
        <f t="shared" si="2"/>
        <v>6.4505541188687357E-2</v>
      </c>
      <c r="DD14" s="2">
        <v>2</v>
      </c>
      <c r="DE14" s="43">
        <f t="shared" si="3"/>
        <v>0.15384615384615385</v>
      </c>
      <c r="DF14" s="43">
        <f t="shared" si="4"/>
        <v>0.15384615384615385</v>
      </c>
      <c r="DG14" s="25"/>
      <c r="DH14" s="44"/>
      <c r="DI14" s="44"/>
      <c r="DL14" s="45"/>
      <c r="DM14" s="25"/>
      <c r="DN14" s="44"/>
      <c r="DO14" s="44"/>
      <c r="DQ14" s="44"/>
      <c r="DR14" s="44"/>
      <c r="DS14" s="4"/>
      <c r="DU14" s="25"/>
      <c r="DV14" s="43"/>
      <c r="DW14" s="43"/>
      <c r="DX14" s="2"/>
      <c r="DY14" s="43"/>
      <c r="DZ14" s="43"/>
      <c r="EA14" s="25"/>
      <c r="EC14" s="46"/>
      <c r="EF14" s="45"/>
      <c r="EG14" s="25"/>
      <c r="EH14" s="44"/>
      <c r="EI14" s="44"/>
      <c r="EK14" s="44"/>
      <c r="EL14" s="44"/>
      <c r="EM14" s="4"/>
      <c r="EO14" s="25"/>
      <c r="EP14" s="43"/>
      <c r="EQ14" s="43"/>
      <c r="ER14" s="2"/>
      <c r="ES14" s="43"/>
      <c r="ET14" s="43"/>
      <c r="EU14" s="25"/>
      <c r="EV14" s="44"/>
      <c r="EW14" s="44"/>
      <c r="EZ14" s="45"/>
      <c r="FA14" s="25"/>
      <c r="FB14" s="44"/>
      <c r="FC14" s="44"/>
      <c r="FE14" s="44"/>
      <c r="FF14" s="44"/>
      <c r="FG14" s="4"/>
      <c r="FI14" s="25"/>
      <c r="FJ14" s="43"/>
      <c r="FK14" s="43"/>
      <c r="FL14" s="2"/>
      <c r="FM14" s="43"/>
      <c r="FN14" s="43"/>
      <c r="FO14" s="25"/>
      <c r="FP14" s="44"/>
      <c r="FQ14" s="44"/>
      <c r="FT14" s="45"/>
      <c r="FU14" s="25"/>
      <c r="FV14" s="44"/>
      <c r="FW14" s="44"/>
      <c r="FY14" s="44"/>
      <c r="FZ14" s="44"/>
      <c r="GA14" s="4"/>
      <c r="GC14" s="25"/>
      <c r="GD14" s="43"/>
      <c r="GE14" s="2"/>
      <c r="GF14" s="54"/>
      <c r="GG14" s="43"/>
      <c r="GH14" s="2"/>
      <c r="GI14" s="47"/>
      <c r="GN14" s="45"/>
      <c r="GU14" s="4"/>
      <c r="GW14" s="25"/>
      <c r="GX14" s="43"/>
      <c r="GY14" s="2"/>
      <c r="GZ14" s="54"/>
      <c r="HA14" s="43"/>
      <c r="HB14" s="2"/>
      <c r="HC14" s="47"/>
      <c r="HH14" s="45"/>
      <c r="HO14" s="4"/>
      <c r="HQ14" s="25"/>
      <c r="HR14" s="43"/>
      <c r="HS14" s="2"/>
      <c r="HT14" s="54"/>
      <c r="HU14" s="43"/>
      <c r="HV14" s="2"/>
      <c r="HW14" s="47"/>
      <c r="IB14" s="45"/>
      <c r="II14" s="4"/>
      <c r="IK14" s="25"/>
      <c r="IL14" s="43"/>
      <c r="IM14" s="2"/>
      <c r="IN14" s="54"/>
      <c r="IO14" s="43"/>
      <c r="IP14" s="2"/>
      <c r="IQ14" s="47"/>
      <c r="IV14" s="45"/>
    </row>
    <row r="15" spans="1:262" s="3" customFormat="1" ht="13.5" customHeight="1" x14ac:dyDescent="0.25">
      <c r="A15" s="42" t="s">
        <v>304</v>
      </c>
      <c r="B15" s="2" t="s">
        <v>407</v>
      </c>
      <c r="C15" s="4"/>
      <c r="E15" s="25">
        <v>73696</v>
      </c>
      <c r="F15" s="43">
        <v>6.5000000000000002E-2</v>
      </c>
      <c r="G15" s="44">
        <v>-5.3999999999999999E-2</v>
      </c>
      <c r="H15" s="2" t="s">
        <v>408</v>
      </c>
      <c r="I15" s="43">
        <v>0</v>
      </c>
      <c r="J15" s="44">
        <v>-6.7000000000000004E-2</v>
      </c>
      <c r="K15" s="44"/>
      <c r="L15" s="44"/>
      <c r="M15" s="44"/>
      <c r="N15" s="44"/>
      <c r="O15" s="44"/>
      <c r="P15" s="44"/>
      <c r="Q15" s="25"/>
      <c r="R15" s="44"/>
      <c r="S15" s="44"/>
      <c r="U15" s="44"/>
      <c r="V15" s="44"/>
      <c r="W15" s="4"/>
      <c r="Y15" s="25"/>
      <c r="Z15" s="43"/>
      <c r="AA15" s="43"/>
      <c r="AB15" s="2"/>
      <c r="AC15" s="149"/>
      <c r="AD15" s="43"/>
      <c r="AE15" s="25"/>
      <c r="AF15" s="44"/>
      <c r="AG15" s="44"/>
      <c r="AH15" s="44"/>
      <c r="AI15" s="44"/>
      <c r="AJ15" s="44"/>
      <c r="AK15" s="25"/>
      <c r="AM15" s="44"/>
      <c r="AO15" s="44"/>
      <c r="AP15" s="44"/>
      <c r="AQ15" s="4"/>
      <c r="AS15" s="6"/>
      <c r="AT15" s="43"/>
      <c r="AU15" s="43"/>
      <c r="AV15" s="83"/>
      <c r="AW15" s="43"/>
      <c r="AX15" s="43"/>
      <c r="AY15" s="25"/>
      <c r="AZ15" s="44"/>
      <c r="BA15" s="44"/>
      <c r="BB15" s="44"/>
      <c r="BC15" s="44"/>
      <c r="BD15" s="44"/>
      <c r="BE15" s="25"/>
      <c r="BF15" s="44"/>
      <c r="BG15" s="44"/>
      <c r="BI15" s="44"/>
      <c r="BJ15" s="44"/>
      <c r="BK15" s="4"/>
      <c r="BM15" s="25"/>
      <c r="BN15" s="43"/>
      <c r="BO15" s="43"/>
      <c r="BP15" s="2"/>
      <c r="BQ15" s="43"/>
      <c r="BR15" s="43"/>
      <c r="BS15" s="25"/>
      <c r="BT15" s="44"/>
      <c r="BU15" s="44"/>
      <c r="BV15" s="145"/>
      <c r="BW15" s="44"/>
      <c r="BX15" s="44"/>
      <c r="BY15" s="25"/>
      <c r="BZ15" s="44"/>
      <c r="CA15" s="44"/>
      <c r="CC15" s="44"/>
      <c r="CD15" s="44"/>
      <c r="CE15" s="25"/>
      <c r="CG15" s="25"/>
      <c r="CH15" s="43"/>
      <c r="CI15" s="43"/>
      <c r="CJ15" s="2"/>
      <c r="CK15" s="43"/>
      <c r="CL15" s="43"/>
      <c r="CM15" s="25"/>
      <c r="CN15" s="44"/>
      <c r="CO15" s="44"/>
      <c r="CR15" s="45"/>
      <c r="CS15" s="25"/>
      <c r="CT15" s="44"/>
      <c r="CU15" s="44"/>
      <c r="CW15" s="44"/>
      <c r="CX15" s="44"/>
      <c r="CY15" s="4"/>
      <c r="DA15" s="25"/>
      <c r="DB15" s="43"/>
      <c r="DC15" s="43"/>
      <c r="DD15" s="2"/>
      <c r="DE15" s="43"/>
      <c r="DF15" s="43"/>
      <c r="DG15" s="25"/>
      <c r="DH15" s="44"/>
      <c r="DI15" s="44"/>
      <c r="DL15" s="45"/>
      <c r="DM15" s="25"/>
      <c r="DN15" s="44"/>
      <c r="DO15" s="44"/>
      <c r="DQ15" s="44"/>
      <c r="DR15" s="44"/>
      <c r="DS15" s="4"/>
      <c r="DU15" s="25"/>
      <c r="DV15" s="43"/>
      <c r="DW15" s="43"/>
      <c r="DX15" s="2"/>
      <c r="DY15" s="43"/>
      <c r="DZ15" s="43"/>
      <c r="EA15" s="25"/>
      <c r="EC15" s="46"/>
      <c r="EF15" s="45"/>
      <c r="EG15" s="25"/>
      <c r="EH15" s="44"/>
      <c r="EI15" s="44"/>
      <c r="EK15" s="44"/>
      <c r="EL15" s="44"/>
      <c r="EM15" s="4"/>
      <c r="EO15" s="25"/>
      <c r="EP15" s="43"/>
      <c r="EQ15" s="43"/>
      <c r="ER15" s="2"/>
      <c r="ES15" s="43"/>
      <c r="ET15" s="43"/>
      <c r="EU15" s="25"/>
      <c r="EV15" s="44"/>
      <c r="EW15" s="44"/>
      <c r="EZ15" s="45"/>
      <c r="FA15" s="25"/>
      <c r="FB15" s="44"/>
      <c r="FC15" s="44"/>
      <c r="FE15" s="44"/>
      <c r="FF15" s="44"/>
      <c r="FG15" s="4"/>
      <c r="FI15" s="25"/>
      <c r="FJ15" s="43"/>
      <c r="FK15" s="43"/>
      <c r="FL15" s="2"/>
      <c r="FM15" s="43"/>
      <c r="FN15" s="43"/>
      <c r="FO15" s="25"/>
      <c r="FP15" s="44"/>
      <c r="FQ15" s="44"/>
      <c r="FT15" s="45"/>
      <c r="FU15" s="25"/>
      <c r="FV15" s="44"/>
      <c r="FW15" s="44"/>
      <c r="FY15" s="44"/>
      <c r="FZ15" s="44"/>
      <c r="GA15" s="4"/>
      <c r="GC15" s="25"/>
      <c r="GD15" s="43"/>
      <c r="GE15" s="2"/>
      <c r="GF15" s="54"/>
      <c r="GG15" s="43"/>
      <c r="GH15" s="2"/>
      <c r="GI15" s="47"/>
      <c r="GN15" s="45"/>
      <c r="GU15" s="4"/>
      <c r="GW15" s="25"/>
      <c r="GX15" s="43"/>
      <c r="GY15" s="2"/>
      <c r="GZ15" s="54"/>
      <c r="HA15" s="43"/>
      <c r="HB15" s="2"/>
      <c r="HC15" s="47"/>
      <c r="HH15" s="45"/>
      <c r="HO15" s="4"/>
      <c r="HQ15" s="25"/>
      <c r="HR15" s="43"/>
      <c r="HS15" s="2"/>
      <c r="HT15" s="54"/>
      <c r="HU15" s="43"/>
      <c r="HV15" s="2"/>
      <c r="HW15" s="47"/>
      <c r="IB15" s="45"/>
      <c r="II15" s="4"/>
      <c r="IK15" s="25"/>
      <c r="IL15" s="43"/>
      <c r="IM15" s="2"/>
      <c r="IN15" s="54"/>
      <c r="IO15" s="43"/>
      <c r="IP15" s="2"/>
      <c r="IQ15" s="47"/>
      <c r="IV15" s="45"/>
    </row>
    <row r="16" spans="1:262" s="3" customFormat="1" ht="13.5" customHeight="1" x14ac:dyDescent="0.25">
      <c r="A16" s="42" t="s">
        <v>300</v>
      </c>
      <c r="B16" s="2" t="s">
        <v>327</v>
      </c>
      <c r="C16" s="4"/>
      <c r="E16" s="25">
        <v>39706</v>
      </c>
      <c r="F16" s="43">
        <v>3.5000000000000003E-2</v>
      </c>
      <c r="G16" s="44">
        <v>0</v>
      </c>
      <c r="H16" s="2" t="s">
        <v>408</v>
      </c>
      <c r="I16" s="43">
        <v>0</v>
      </c>
      <c r="J16" s="44">
        <v>0</v>
      </c>
      <c r="K16" s="44"/>
      <c r="L16" s="44"/>
      <c r="M16" s="44"/>
      <c r="N16" s="44"/>
      <c r="O16" s="44"/>
      <c r="P16" s="44"/>
      <c r="Q16" s="25"/>
      <c r="R16" s="44"/>
      <c r="S16" s="44"/>
      <c r="U16" s="44"/>
      <c r="V16" s="44"/>
      <c r="W16" s="4"/>
      <c r="Y16" s="25"/>
      <c r="Z16" s="43"/>
      <c r="AA16" s="43"/>
      <c r="AB16" s="2"/>
      <c r="AC16" s="149"/>
      <c r="AD16" s="43"/>
      <c r="AE16" s="25"/>
      <c r="AF16" s="44"/>
      <c r="AG16" s="44"/>
      <c r="AH16" s="44"/>
      <c r="AI16" s="44"/>
      <c r="AJ16" s="44"/>
      <c r="AK16" s="25"/>
      <c r="AM16" s="44"/>
      <c r="AO16" s="44"/>
      <c r="AP16" s="44"/>
      <c r="AQ16" s="4"/>
      <c r="AS16" s="6"/>
      <c r="AT16" s="43"/>
      <c r="AU16" s="43"/>
      <c r="AV16" s="83"/>
      <c r="AW16" s="43"/>
      <c r="AX16" s="43"/>
      <c r="AY16" s="25"/>
      <c r="AZ16" s="44"/>
      <c r="BA16" s="44"/>
      <c r="BB16" s="44"/>
      <c r="BC16" s="44"/>
      <c r="BD16" s="44"/>
      <c r="BE16" s="25"/>
      <c r="BF16" s="44"/>
      <c r="BG16" s="44"/>
      <c r="BI16" s="44"/>
      <c r="BJ16" s="44"/>
      <c r="BK16" s="4"/>
      <c r="BM16" s="25"/>
      <c r="BN16" s="43"/>
      <c r="BO16" s="43"/>
      <c r="BP16" s="2"/>
      <c r="BQ16" s="43"/>
      <c r="BR16" s="43"/>
      <c r="BS16" s="25"/>
      <c r="BT16" s="44"/>
      <c r="BU16" s="44"/>
      <c r="BV16" s="145"/>
      <c r="BW16" s="44"/>
      <c r="BX16" s="44"/>
      <c r="BY16" s="25"/>
      <c r="BZ16" s="44"/>
      <c r="CA16" s="44"/>
      <c r="CC16" s="44"/>
      <c r="CD16" s="44"/>
      <c r="CE16" s="25"/>
      <c r="CG16" s="25"/>
      <c r="CH16" s="43"/>
      <c r="CI16" s="43"/>
      <c r="CJ16" s="2"/>
      <c r="CK16" s="43"/>
      <c r="CL16" s="43"/>
      <c r="CM16" s="25"/>
      <c r="CN16" s="44"/>
      <c r="CO16" s="44"/>
      <c r="CR16" s="45"/>
      <c r="CS16" s="25"/>
      <c r="CT16" s="44"/>
      <c r="CU16" s="44"/>
      <c r="CW16" s="44"/>
      <c r="CX16" s="44"/>
      <c r="CY16" s="4"/>
      <c r="DA16" s="25"/>
      <c r="DB16" s="43"/>
      <c r="DC16" s="43"/>
      <c r="DD16" s="2"/>
      <c r="DE16" s="43"/>
      <c r="DF16" s="43"/>
      <c r="DG16" s="25"/>
      <c r="DH16" s="44"/>
      <c r="DI16" s="44"/>
      <c r="DL16" s="45"/>
      <c r="DM16" s="25"/>
      <c r="DN16" s="44"/>
      <c r="DO16" s="44"/>
      <c r="DQ16" s="44"/>
      <c r="DR16" s="44"/>
      <c r="DS16" s="4"/>
      <c r="DU16" s="25"/>
      <c r="DV16" s="43"/>
      <c r="DW16" s="43"/>
      <c r="DX16" s="2"/>
      <c r="DY16" s="43"/>
      <c r="DZ16" s="43"/>
      <c r="EA16" s="25"/>
      <c r="EC16" s="46"/>
      <c r="EF16" s="45"/>
      <c r="EG16" s="25"/>
      <c r="EH16" s="44"/>
      <c r="EI16" s="44"/>
      <c r="EK16" s="44"/>
      <c r="EL16" s="44"/>
      <c r="EM16" s="4"/>
      <c r="EO16" s="25"/>
      <c r="EP16" s="43"/>
      <c r="EQ16" s="43"/>
      <c r="ER16" s="2"/>
      <c r="ES16" s="43"/>
      <c r="ET16" s="43"/>
      <c r="EU16" s="25"/>
      <c r="EV16" s="44"/>
      <c r="EW16" s="44"/>
      <c r="EZ16" s="45"/>
      <c r="FA16" s="25"/>
      <c r="FB16" s="44"/>
      <c r="FC16" s="44"/>
      <c r="FE16" s="44"/>
      <c r="FF16" s="44"/>
      <c r="FG16" s="4"/>
      <c r="FI16" s="25"/>
      <c r="FJ16" s="43"/>
      <c r="FK16" s="43"/>
      <c r="FL16" s="2"/>
      <c r="FM16" s="43"/>
      <c r="FN16" s="43"/>
      <c r="FO16" s="25"/>
      <c r="FP16" s="44"/>
      <c r="FQ16" s="44"/>
      <c r="FT16" s="45"/>
      <c r="FU16" s="25"/>
      <c r="FV16" s="44"/>
      <c r="FW16" s="44"/>
      <c r="FY16" s="44"/>
      <c r="FZ16" s="44"/>
      <c r="GA16" s="4"/>
      <c r="GC16" s="2"/>
      <c r="GD16" s="43"/>
      <c r="GE16" s="2"/>
      <c r="GF16" s="2"/>
      <c r="GG16" s="43"/>
      <c r="GH16" s="2"/>
      <c r="GI16" s="47"/>
      <c r="GN16" s="45"/>
      <c r="GU16" s="4"/>
      <c r="GW16" s="2"/>
      <c r="GX16" s="43"/>
      <c r="GY16" s="2"/>
      <c r="GZ16" s="2"/>
      <c r="HA16" s="43"/>
      <c r="HB16" s="2"/>
      <c r="HC16" s="47"/>
      <c r="HH16" s="45"/>
      <c r="HO16" s="4"/>
      <c r="HQ16" s="2"/>
      <c r="HR16" s="43"/>
      <c r="HS16" s="2"/>
      <c r="HT16" s="2"/>
      <c r="HU16" s="43"/>
      <c r="HV16" s="2"/>
      <c r="HW16" s="47"/>
      <c r="IB16" s="45"/>
      <c r="II16" s="4"/>
      <c r="IK16" s="2"/>
      <c r="IL16" s="43"/>
      <c r="IM16" s="2"/>
      <c r="IN16" s="2"/>
      <c r="IO16" s="43"/>
      <c r="IP16" s="2"/>
      <c r="IQ16" s="47"/>
      <c r="IV16" s="45"/>
    </row>
    <row r="17" spans="1:256" s="3" customFormat="1" ht="13.5" customHeight="1" x14ac:dyDescent="0.25">
      <c r="A17" s="42" t="s">
        <v>310</v>
      </c>
      <c r="B17" s="2" t="s">
        <v>336</v>
      </c>
      <c r="C17" s="4"/>
      <c r="D17" s="3">
        <v>22</v>
      </c>
      <c r="E17" s="25">
        <v>33823</v>
      </c>
      <c r="F17" s="43">
        <v>0.03</v>
      </c>
      <c r="G17" s="44">
        <v>7.0000000000000001E-3</v>
      </c>
      <c r="H17" s="2" t="s">
        <v>408</v>
      </c>
      <c r="I17" s="43">
        <v>0</v>
      </c>
      <c r="J17" s="44">
        <v>0</v>
      </c>
      <c r="K17" s="44"/>
      <c r="L17" s="44"/>
      <c r="M17" s="44"/>
      <c r="N17" s="44"/>
      <c r="O17" s="44"/>
      <c r="P17" s="44"/>
      <c r="Q17" s="25"/>
      <c r="R17" s="44"/>
      <c r="S17" s="44"/>
      <c r="U17" s="44"/>
      <c r="V17" s="44"/>
      <c r="W17" s="4"/>
      <c r="X17" s="3">
        <v>22</v>
      </c>
      <c r="Y17" s="25">
        <v>88165</v>
      </c>
      <c r="Z17" s="43">
        <v>6.3348757670254496E-2</v>
      </c>
      <c r="AA17" s="43">
        <v>3.3000000000000002E-2</v>
      </c>
      <c r="AB17" s="2">
        <v>0</v>
      </c>
      <c r="AC17" s="149">
        <v>0</v>
      </c>
      <c r="AD17" s="43">
        <v>0</v>
      </c>
      <c r="AE17" s="25"/>
      <c r="AF17" s="44"/>
      <c r="AG17" s="44"/>
      <c r="AH17" s="44"/>
      <c r="AI17" s="44"/>
      <c r="AJ17" s="44"/>
      <c r="AK17" s="25"/>
      <c r="AM17" s="44"/>
      <c r="AO17" s="44"/>
      <c r="AP17" s="44"/>
      <c r="AQ17" s="4"/>
      <c r="AS17" s="6">
        <v>197715</v>
      </c>
      <c r="AT17" s="43">
        <f>AS17/AQ$7</f>
        <v>0.11102793850743051</v>
      </c>
      <c r="AU17" s="43">
        <v>5.1999999999999998E-2</v>
      </c>
      <c r="AV17" s="83">
        <v>1</v>
      </c>
      <c r="AW17" s="43">
        <f>AV17/13</f>
        <v>7.6923076923076927E-2</v>
      </c>
      <c r="AX17" s="43">
        <v>7.6999999999999999E-2</v>
      </c>
      <c r="AY17" s="25"/>
      <c r="AZ17" s="44"/>
      <c r="BA17" s="44"/>
      <c r="BB17" s="44"/>
      <c r="BC17" s="44"/>
      <c r="BD17" s="44"/>
      <c r="BE17" s="25"/>
      <c r="BF17" s="44"/>
      <c r="BG17" s="44"/>
      <c r="BI17" s="44"/>
      <c r="BJ17" s="44"/>
      <c r="BK17" s="4"/>
      <c r="BM17" s="25">
        <v>205613</v>
      </c>
      <c r="BN17" s="43">
        <f>BM17/BK$7</f>
        <v>0.11239902630113054</v>
      </c>
      <c r="BO17" s="43">
        <f>BN17-AT17</f>
        <v>1.3710877937000293E-3</v>
      </c>
      <c r="BP17" s="2">
        <v>0</v>
      </c>
      <c r="BQ17" s="43">
        <v>0</v>
      </c>
      <c r="BR17" s="43">
        <f t="shared" ref="BR17:BR19" si="5">BQ17-AW17</f>
        <v>-7.6923076923076927E-2</v>
      </c>
      <c r="BS17" s="25"/>
      <c r="BT17" s="44"/>
      <c r="BU17" s="44"/>
      <c r="BV17" s="145"/>
      <c r="BW17" s="44"/>
      <c r="BX17" s="44"/>
      <c r="BY17" s="25"/>
      <c r="BZ17" s="44"/>
      <c r="CA17" s="44"/>
      <c r="CC17" s="44"/>
      <c r="CD17" s="44"/>
      <c r="CE17" s="25" t="s">
        <v>890</v>
      </c>
      <c r="CG17" s="25">
        <v>323300</v>
      </c>
      <c r="CH17" s="43">
        <f>CG17/CE$7</f>
        <v>0.19516841954026459</v>
      </c>
      <c r="CI17" s="43">
        <f>CH17-BN17</f>
        <v>8.2769393239134056E-2</v>
      </c>
      <c r="CJ17" s="2">
        <v>3</v>
      </c>
      <c r="CK17" s="43">
        <v>0.27300000000000002</v>
      </c>
      <c r="CL17" s="43">
        <f t="shared" ref="CL17:CL18" si="6">CK17-BQ17</f>
        <v>0.27300000000000002</v>
      </c>
      <c r="CM17" s="25"/>
      <c r="CN17" s="44"/>
      <c r="CO17" s="44"/>
      <c r="CR17" s="45"/>
      <c r="CS17" s="25"/>
      <c r="CT17" s="44"/>
      <c r="CU17" s="44"/>
      <c r="CW17" s="44"/>
      <c r="CX17" s="44"/>
      <c r="CY17" s="4"/>
      <c r="DA17" s="25">
        <v>196001</v>
      </c>
      <c r="DB17" s="43">
        <f t="shared" ref="DB17" si="7">DA17/$CY$7</f>
        <v>0.11680610821315576</v>
      </c>
      <c r="DC17" s="43">
        <f t="shared" ref="DC17" si="8">DB17-CH17</f>
        <v>-7.836231132710883E-2</v>
      </c>
      <c r="DD17" s="2">
        <v>1</v>
      </c>
      <c r="DE17" s="43">
        <f t="shared" si="3"/>
        <v>7.6923076923076927E-2</v>
      </c>
      <c r="DF17" s="43">
        <f t="shared" si="4"/>
        <v>-0.19607692307692309</v>
      </c>
      <c r="DG17" s="25"/>
      <c r="DH17" s="44"/>
      <c r="DI17" s="44"/>
      <c r="DL17" s="45"/>
      <c r="DM17" s="25"/>
      <c r="DN17" s="44"/>
      <c r="DO17" s="44"/>
      <c r="DQ17" s="44"/>
      <c r="DR17" s="44"/>
      <c r="DS17" s="4"/>
      <c r="DU17" s="25"/>
      <c r="DV17" s="43"/>
      <c r="DW17" s="43"/>
      <c r="DX17" s="2"/>
      <c r="DY17" s="43"/>
      <c r="DZ17" s="43"/>
      <c r="EA17" s="25"/>
      <c r="EC17" s="46"/>
      <c r="EF17" s="45"/>
      <c r="EG17" s="25"/>
      <c r="EH17" s="44"/>
      <c r="EI17" s="44"/>
      <c r="EK17" s="44"/>
      <c r="EL17" s="44"/>
      <c r="EM17" s="4"/>
      <c r="EO17" s="25"/>
      <c r="EP17" s="43"/>
      <c r="EQ17" s="43"/>
      <c r="ER17" s="2"/>
      <c r="ES17" s="43"/>
      <c r="ET17" s="43"/>
      <c r="EU17" s="25"/>
      <c r="EV17" s="44"/>
      <c r="EW17" s="44"/>
      <c r="EZ17" s="45"/>
      <c r="FA17" s="25"/>
      <c r="FB17" s="44"/>
      <c r="FC17" s="44"/>
      <c r="FE17" s="44"/>
      <c r="FF17" s="44"/>
      <c r="FG17" s="4"/>
      <c r="FI17" s="25"/>
      <c r="FJ17" s="43"/>
      <c r="FK17" s="43"/>
      <c r="FL17" s="2"/>
      <c r="FM17" s="43"/>
      <c r="FN17" s="43"/>
      <c r="FO17" s="25"/>
      <c r="FP17" s="44"/>
      <c r="FQ17" s="44"/>
      <c r="FT17" s="45"/>
      <c r="FU17" s="25"/>
      <c r="FV17" s="44"/>
      <c r="FW17" s="44"/>
      <c r="FY17" s="44"/>
      <c r="FZ17" s="44"/>
      <c r="GA17" s="4"/>
      <c r="GC17" s="25"/>
      <c r="GD17" s="43"/>
      <c r="GE17" s="43"/>
      <c r="GF17" s="2"/>
      <c r="GG17" s="43"/>
      <c r="GH17" s="43"/>
      <c r="GI17" s="47"/>
      <c r="GN17" s="45"/>
      <c r="GU17" s="4"/>
      <c r="GW17" s="25"/>
      <c r="GX17" s="43"/>
      <c r="GY17" s="43"/>
      <c r="GZ17" s="2"/>
      <c r="HA17" s="43"/>
      <c r="HB17" s="43"/>
      <c r="HC17" s="47"/>
      <c r="HH17" s="45"/>
      <c r="HO17" s="4"/>
      <c r="HQ17" s="25"/>
      <c r="HR17" s="43"/>
      <c r="HS17" s="43"/>
      <c r="HT17" s="2"/>
      <c r="HU17" s="43"/>
      <c r="HV17" s="43"/>
      <c r="HW17" s="47"/>
      <c r="IB17" s="45"/>
      <c r="II17" s="4"/>
      <c r="IK17" s="25"/>
      <c r="IL17" s="43"/>
      <c r="IM17" s="43"/>
      <c r="IN17" s="2"/>
      <c r="IO17" s="43"/>
      <c r="IP17" s="43"/>
      <c r="IQ17" s="47"/>
      <c r="IV17" s="45"/>
    </row>
    <row r="18" spans="1:256" s="3" customFormat="1" ht="13.5" customHeight="1" x14ac:dyDescent="0.25">
      <c r="A18" s="42" t="s">
        <v>313</v>
      </c>
      <c r="B18" s="2" t="s">
        <v>340</v>
      </c>
      <c r="C18" s="4"/>
      <c r="E18" s="25"/>
      <c r="F18" s="43"/>
      <c r="G18" s="44"/>
      <c r="H18" s="2"/>
      <c r="I18" s="43"/>
      <c r="J18" s="44"/>
      <c r="K18" s="44"/>
      <c r="L18" s="44"/>
      <c r="M18" s="44"/>
      <c r="N18" s="44"/>
      <c r="O18" s="44"/>
      <c r="P18" s="44"/>
      <c r="Q18" s="25"/>
      <c r="R18" s="44"/>
      <c r="S18" s="44"/>
      <c r="U18" s="44"/>
      <c r="V18" s="44"/>
      <c r="W18" s="4"/>
      <c r="Y18" s="25">
        <v>10619</v>
      </c>
      <c r="Z18" s="43">
        <v>7.6300171008952819E-3</v>
      </c>
      <c r="AA18" s="43">
        <v>8.0000000000000002E-3</v>
      </c>
      <c r="AB18" s="2">
        <v>0</v>
      </c>
      <c r="AC18" s="149">
        <v>0</v>
      </c>
      <c r="AD18" s="43">
        <v>0</v>
      </c>
      <c r="AE18" s="25"/>
      <c r="AF18" s="44"/>
      <c r="AG18" s="44"/>
      <c r="AH18" s="44"/>
      <c r="AI18" s="44"/>
      <c r="AJ18" s="44"/>
      <c r="AK18" s="25"/>
      <c r="AM18" s="44"/>
      <c r="AO18" s="44"/>
      <c r="AP18" s="44"/>
      <c r="AQ18" s="4"/>
      <c r="AS18" s="6">
        <v>23218</v>
      </c>
      <c r="AT18" s="43">
        <v>1.3038194756419702E-2</v>
      </c>
      <c r="AU18" s="43">
        <v>5.0381947564197022E-3</v>
      </c>
      <c r="AV18" s="83">
        <v>0</v>
      </c>
      <c r="AW18" s="43">
        <v>0</v>
      </c>
      <c r="AX18" s="43">
        <v>0</v>
      </c>
      <c r="AY18" s="25"/>
      <c r="AZ18" s="44"/>
      <c r="BA18" s="44"/>
      <c r="BB18" s="44"/>
      <c r="BC18" s="44"/>
      <c r="BD18" s="44"/>
      <c r="BE18" s="25"/>
      <c r="BF18" s="44"/>
      <c r="BG18" s="44"/>
      <c r="BI18" s="44"/>
      <c r="BJ18" s="44"/>
      <c r="BK18" s="4"/>
      <c r="BM18" s="25">
        <v>50510</v>
      </c>
      <c r="BN18" s="43">
        <f>BM18/BK$7</f>
        <v>2.7611458509287368E-2</v>
      </c>
      <c r="BO18" s="43">
        <f>BN18-AT18</f>
        <v>1.4573263752867665E-2</v>
      </c>
      <c r="BP18" s="2">
        <v>1</v>
      </c>
      <c r="BQ18" s="43">
        <v>8.3000000000000004E-2</v>
      </c>
      <c r="BR18" s="43">
        <f t="shared" si="5"/>
        <v>8.3000000000000004E-2</v>
      </c>
      <c r="BS18" s="25"/>
      <c r="BT18" s="44"/>
      <c r="BU18" s="44"/>
      <c r="BV18" s="145"/>
      <c r="BW18" s="44"/>
      <c r="BX18" s="44"/>
      <c r="BY18" s="25"/>
      <c r="BZ18" s="44"/>
      <c r="CA18" s="44"/>
      <c r="CC18" s="44"/>
      <c r="CD18" s="44"/>
      <c r="CE18" s="25" t="s">
        <v>889</v>
      </c>
      <c r="CG18" s="25">
        <v>29953</v>
      </c>
      <c r="CH18" s="43">
        <f>CG18/CE$7</f>
        <v>1.8081904331857548E-2</v>
      </c>
      <c r="CI18" s="43">
        <f>CH18-BN18</f>
        <v>-9.5295541774298199E-3</v>
      </c>
      <c r="CJ18" s="2">
        <v>0</v>
      </c>
      <c r="CK18" s="43">
        <v>0</v>
      </c>
      <c r="CL18" s="43">
        <f t="shared" si="6"/>
        <v>-8.3000000000000004E-2</v>
      </c>
      <c r="CM18" s="25"/>
      <c r="CN18" s="44"/>
      <c r="CO18" s="44"/>
      <c r="CR18" s="45"/>
      <c r="CS18" s="25"/>
      <c r="CT18" s="44"/>
      <c r="CU18" s="44"/>
      <c r="CW18" s="44"/>
      <c r="CX18" s="44"/>
      <c r="CY18" s="4"/>
      <c r="DA18" s="25"/>
      <c r="DB18" s="43"/>
      <c r="DC18" s="43"/>
      <c r="DD18" s="2"/>
      <c r="DE18" s="43"/>
      <c r="DF18" s="43"/>
      <c r="DG18" s="25"/>
      <c r="DH18" s="44"/>
      <c r="DI18" s="44"/>
      <c r="DL18" s="45"/>
      <c r="DM18" s="25"/>
      <c r="DN18" s="44"/>
      <c r="DO18" s="44"/>
      <c r="DQ18" s="44"/>
      <c r="DR18" s="44"/>
      <c r="DS18" s="4"/>
      <c r="DU18" s="25"/>
      <c r="DV18" s="43"/>
      <c r="DW18" s="43"/>
      <c r="DX18" s="2"/>
      <c r="DY18" s="43"/>
      <c r="DZ18" s="43"/>
      <c r="EA18" s="25"/>
      <c r="EC18" s="46"/>
      <c r="EF18" s="45"/>
      <c r="EG18" s="25"/>
      <c r="EH18" s="44"/>
      <c r="EI18" s="44"/>
      <c r="EK18" s="44"/>
      <c r="EL18" s="44"/>
      <c r="EM18" s="4"/>
      <c r="EO18" s="25"/>
      <c r="EP18" s="43"/>
      <c r="EQ18" s="43"/>
      <c r="ER18" s="2"/>
      <c r="ES18" s="43"/>
      <c r="ET18" s="43"/>
      <c r="EU18" s="25"/>
      <c r="EV18" s="44"/>
      <c r="EW18" s="44"/>
      <c r="EZ18" s="45"/>
      <c r="FA18" s="25"/>
      <c r="FB18" s="44"/>
      <c r="FC18" s="44"/>
      <c r="FE18" s="44"/>
      <c r="FF18" s="44"/>
      <c r="FG18" s="4"/>
      <c r="FI18" s="25"/>
      <c r="FJ18" s="43"/>
      <c r="FK18" s="43"/>
      <c r="FL18" s="2"/>
      <c r="FM18" s="43"/>
      <c r="FN18" s="43"/>
      <c r="FO18" s="25"/>
      <c r="FP18" s="44"/>
      <c r="FQ18" s="44"/>
      <c r="FT18" s="45"/>
      <c r="FU18" s="25"/>
      <c r="FV18" s="44"/>
      <c r="FW18" s="44"/>
      <c r="FY18" s="44"/>
      <c r="FZ18" s="44"/>
      <c r="GA18" s="4"/>
      <c r="GC18" s="25"/>
      <c r="GD18" s="43"/>
      <c r="GE18" s="2"/>
      <c r="GF18" s="2"/>
      <c r="GG18" s="43"/>
      <c r="GH18" s="2"/>
      <c r="GI18" s="47"/>
      <c r="GN18" s="45"/>
      <c r="GU18" s="4"/>
      <c r="GW18" s="25"/>
      <c r="GX18" s="43"/>
      <c r="GY18" s="2"/>
      <c r="GZ18" s="2"/>
      <c r="HA18" s="43"/>
      <c r="HB18" s="2"/>
      <c r="HC18" s="47"/>
      <c r="HH18" s="45"/>
      <c r="HO18" s="4"/>
      <c r="HQ18" s="25"/>
      <c r="HR18" s="43"/>
      <c r="HS18" s="2"/>
      <c r="HT18" s="2"/>
      <c r="HU18" s="43"/>
      <c r="HV18" s="2"/>
      <c r="HW18" s="47"/>
      <c r="IB18" s="45"/>
      <c r="II18" s="4"/>
      <c r="IK18" s="25"/>
      <c r="IL18" s="43"/>
      <c r="IM18" s="2"/>
      <c r="IN18" s="2"/>
      <c r="IO18" s="43"/>
      <c r="IP18" s="2"/>
      <c r="IQ18" s="47"/>
      <c r="IV18" s="45"/>
    </row>
    <row r="19" spans="1:256" s="3" customFormat="1" ht="13.5" customHeight="1" x14ac:dyDescent="0.25">
      <c r="A19" s="42" t="s">
        <v>319</v>
      </c>
      <c r="B19" s="2" t="s">
        <v>347</v>
      </c>
      <c r="C19" s="4"/>
      <c r="E19" s="25"/>
      <c r="F19" s="43"/>
      <c r="G19" s="44"/>
      <c r="H19" s="2"/>
      <c r="I19" s="43"/>
      <c r="J19" s="44"/>
      <c r="K19" s="44"/>
      <c r="L19" s="44"/>
      <c r="M19" s="44"/>
      <c r="N19" s="44"/>
      <c r="O19" s="44"/>
      <c r="P19" s="44"/>
      <c r="Q19" s="25"/>
      <c r="R19" s="44"/>
      <c r="S19" s="44"/>
      <c r="U19" s="44"/>
      <c r="V19" s="44"/>
      <c r="W19" s="4"/>
      <c r="Y19" s="25"/>
      <c r="Z19" s="43"/>
      <c r="AA19" s="43"/>
      <c r="AB19" s="2"/>
      <c r="AC19" s="149"/>
      <c r="AD19" s="43"/>
      <c r="AE19" s="25"/>
      <c r="AF19" s="44"/>
      <c r="AG19" s="44"/>
      <c r="AH19" s="44"/>
      <c r="AI19" s="44"/>
      <c r="AJ19" s="44"/>
      <c r="AK19" s="25"/>
      <c r="AM19" s="44"/>
      <c r="AO19" s="44"/>
      <c r="AP19" s="44"/>
      <c r="AQ19" s="4"/>
      <c r="AS19" s="6"/>
      <c r="AT19" s="43"/>
      <c r="AU19" s="43"/>
      <c r="AV19" s="83"/>
      <c r="AW19" s="43"/>
      <c r="AX19" s="43"/>
      <c r="AY19" s="25"/>
      <c r="AZ19" s="44"/>
      <c r="BA19" s="44"/>
      <c r="BB19" s="44"/>
      <c r="BC19" s="44"/>
      <c r="BD19" s="44"/>
      <c r="BE19" s="25"/>
      <c r="BF19" s="44"/>
      <c r="BG19" s="44"/>
      <c r="BI19" s="44"/>
      <c r="BJ19" s="44"/>
      <c r="BK19" s="4"/>
      <c r="BM19" s="25">
        <v>99709</v>
      </c>
      <c r="BN19" s="43">
        <f>BM19/BK7</f>
        <v>5.4506254533805858E-2</v>
      </c>
      <c r="BO19" s="43">
        <f>BN19-AT19</f>
        <v>5.4506254533805858E-2</v>
      </c>
      <c r="BP19" s="2">
        <v>0</v>
      </c>
      <c r="BQ19" s="43">
        <v>0</v>
      </c>
      <c r="BR19" s="43">
        <f t="shared" si="5"/>
        <v>0</v>
      </c>
      <c r="BS19" s="25"/>
      <c r="BT19" s="44"/>
      <c r="BU19" s="44"/>
      <c r="BV19" s="145"/>
      <c r="BW19" s="44"/>
      <c r="BX19" s="44"/>
      <c r="BY19" s="25"/>
      <c r="BZ19" s="44"/>
      <c r="CA19" s="44"/>
      <c r="CC19" s="44"/>
      <c r="CD19" s="44"/>
      <c r="CE19" s="25"/>
      <c r="CG19" s="25"/>
      <c r="CH19" s="43"/>
      <c r="CI19" s="43"/>
      <c r="CJ19" s="2"/>
      <c r="CK19" s="43"/>
      <c r="CL19" s="43"/>
      <c r="CM19" s="25"/>
      <c r="CN19" s="44"/>
      <c r="CO19" s="44"/>
      <c r="CR19" s="45"/>
      <c r="CS19" s="25"/>
      <c r="CT19" s="44"/>
      <c r="CU19" s="44"/>
      <c r="CW19" s="44"/>
      <c r="CX19" s="44"/>
      <c r="CY19" s="4"/>
      <c r="DA19" s="25"/>
      <c r="DB19" s="43"/>
      <c r="DC19" s="43"/>
      <c r="DD19" s="2"/>
      <c r="DE19" s="43"/>
      <c r="DF19" s="43"/>
      <c r="DG19" s="25"/>
      <c r="DH19" s="44"/>
      <c r="DI19" s="44"/>
      <c r="DL19" s="45"/>
      <c r="DM19" s="25"/>
      <c r="DN19" s="44"/>
      <c r="DO19" s="44"/>
      <c r="DQ19" s="44"/>
      <c r="DR19" s="44"/>
      <c r="DS19" s="4"/>
      <c r="DU19" s="25"/>
      <c r="DV19" s="43"/>
      <c r="DW19" s="43"/>
      <c r="DX19" s="2"/>
      <c r="DY19" s="43"/>
      <c r="DZ19" s="43"/>
      <c r="EA19" s="25"/>
      <c r="EC19" s="46"/>
      <c r="EF19" s="45"/>
      <c r="EG19" s="25"/>
      <c r="EH19" s="44"/>
      <c r="EI19" s="44"/>
      <c r="EK19" s="44"/>
      <c r="EL19" s="44"/>
      <c r="EM19" s="4"/>
      <c r="EO19" s="25"/>
      <c r="EP19" s="43"/>
      <c r="EQ19" s="43"/>
      <c r="ER19" s="2"/>
      <c r="ES19" s="43"/>
      <c r="ET19" s="43"/>
      <c r="EU19" s="25"/>
      <c r="EV19" s="44"/>
      <c r="EW19" s="44"/>
      <c r="EZ19" s="45"/>
      <c r="FA19" s="25"/>
      <c r="FB19" s="44"/>
      <c r="FC19" s="44"/>
      <c r="FE19" s="44"/>
      <c r="FF19" s="44"/>
      <c r="FG19" s="4"/>
      <c r="FI19" s="25"/>
      <c r="FJ19" s="43"/>
      <c r="FK19" s="43"/>
      <c r="FL19" s="2"/>
      <c r="FM19" s="43"/>
      <c r="FN19" s="43"/>
      <c r="FO19" s="25"/>
      <c r="FP19" s="44"/>
      <c r="FQ19" s="44"/>
      <c r="FT19" s="45"/>
      <c r="FU19" s="25"/>
      <c r="FV19" s="44"/>
      <c r="FW19" s="44"/>
      <c r="FY19" s="44"/>
      <c r="FZ19" s="44"/>
      <c r="GA19" s="4"/>
      <c r="GC19" s="25"/>
      <c r="GD19" s="43"/>
      <c r="GE19" s="2"/>
      <c r="GF19" s="2"/>
      <c r="GG19" s="43"/>
      <c r="GH19" s="2"/>
      <c r="GI19" s="47"/>
      <c r="GN19" s="45"/>
      <c r="GU19" s="4"/>
      <c r="GW19" s="25"/>
      <c r="GX19" s="43"/>
      <c r="GY19" s="2"/>
      <c r="GZ19" s="2"/>
      <c r="HA19" s="43"/>
      <c r="HB19" s="2"/>
      <c r="HC19" s="47"/>
      <c r="HH19" s="45"/>
      <c r="HO19" s="4"/>
      <c r="HQ19" s="25"/>
      <c r="HR19" s="43"/>
      <c r="HS19" s="2"/>
      <c r="HT19" s="2"/>
      <c r="HU19" s="43"/>
      <c r="HV19" s="2"/>
      <c r="HW19" s="47"/>
      <c r="IB19" s="45"/>
      <c r="II19" s="4"/>
      <c r="IK19" s="25"/>
      <c r="IL19" s="43"/>
      <c r="IM19" s="2"/>
      <c r="IN19" s="2"/>
      <c r="IO19" s="43"/>
      <c r="IP19" s="2"/>
      <c r="IQ19" s="47"/>
      <c r="IV19" s="45"/>
    </row>
    <row r="20" spans="1:256" s="3" customFormat="1" ht="13.5" customHeight="1" x14ac:dyDescent="0.25">
      <c r="A20" s="42" t="s">
        <v>315</v>
      </c>
      <c r="B20" s="2" t="s">
        <v>341</v>
      </c>
      <c r="C20" s="4"/>
      <c r="E20" s="25"/>
      <c r="F20" s="43"/>
      <c r="G20" s="44"/>
      <c r="H20" s="2"/>
      <c r="I20" s="43"/>
      <c r="J20" s="44"/>
      <c r="K20" s="44"/>
      <c r="L20" s="44"/>
      <c r="M20" s="44"/>
      <c r="N20" s="44"/>
      <c r="O20" s="44"/>
      <c r="P20" s="44"/>
      <c r="Q20" s="25"/>
      <c r="R20" s="44"/>
      <c r="S20" s="44"/>
      <c r="U20" s="44"/>
      <c r="V20" s="44"/>
      <c r="W20" s="4"/>
      <c r="Y20" s="25">
        <v>9425</v>
      </c>
      <c r="Z20" s="43">
        <v>6.7720982367396208E-3</v>
      </c>
      <c r="AA20" s="43">
        <v>7.0000000000000001E-3</v>
      </c>
      <c r="AB20" s="2">
        <v>0</v>
      </c>
      <c r="AC20" s="149">
        <v>0</v>
      </c>
      <c r="AD20" s="43">
        <v>0</v>
      </c>
      <c r="AE20" s="25"/>
      <c r="AF20" s="44"/>
      <c r="AG20" s="44"/>
      <c r="AH20" s="44"/>
      <c r="AI20" s="44"/>
      <c r="AJ20" s="44"/>
      <c r="AK20" s="25"/>
      <c r="AM20" s="44"/>
      <c r="AO20" s="44"/>
      <c r="AP20" s="44"/>
      <c r="AQ20" s="4"/>
      <c r="AS20" s="6">
        <v>5352</v>
      </c>
      <c r="AT20" s="43">
        <f>AS20/AQ$7</f>
        <v>3.0054448417761327E-3</v>
      </c>
      <c r="AU20" s="43">
        <v>-4.0000000000000001E-3</v>
      </c>
      <c r="AV20" s="83">
        <v>0</v>
      </c>
      <c r="AW20" s="43">
        <f>AV20/13</f>
        <v>0</v>
      </c>
      <c r="AX20" s="43">
        <v>0</v>
      </c>
      <c r="AY20" s="25"/>
      <c r="AZ20" s="44"/>
      <c r="BA20" s="44"/>
      <c r="BB20" s="44"/>
      <c r="BC20" s="44"/>
      <c r="BD20" s="44"/>
      <c r="BE20" s="25"/>
      <c r="BF20" s="44"/>
      <c r="BG20" s="44"/>
      <c r="BI20" s="44"/>
      <c r="BJ20" s="44"/>
      <c r="BK20" s="4"/>
      <c r="BM20" s="25"/>
      <c r="BN20" s="43"/>
      <c r="BO20" s="43"/>
      <c r="BP20" s="2"/>
      <c r="BQ20" s="43"/>
      <c r="BR20" s="43"/>
      <c r="BS20" s="25"/>
      <c r="BT20" s="44"/>
      <c r="BU20" s="44"/>
      <c r="BV20" s="145"/>
      <c r="BW20" s="44"/>
      <c r="BX20" s="44"/>
      <c r="BY20" s="25"/>
      <c r="BZ20" s="44"/>
      <c r="CA20" s="44"/>
      <c r="CC20" s="44"/>
      <c r="CD20" s="44"/>
      <c r="CE20" s="25"/>
      <c r="CG20" s="25"/>
      <c r="CH20" s="43"/>
      <c r="CI20" s="43"/>
      <c r="CJ20" s="2"/>
      <c r="CK20" s="43"/>
      <c r="CL20" s="43"/>
      <c r="CM20" s="25"/>
      <c r="CN20" s="44"/>
      <c r="CO20" s="44"/>
      <c r="CR20" s="45"/>
      <c r="CS20" s="25"/>
      <c r="CT20" s="44"/>
      <c r="CU20" s="44"/>
      <c r="CW20" s="44"/>
      <c r="CX20" s="44"/>
      <c r="CY20" s="4"/>
      <c r="DA20" s="25"/>
      <c r="DB20" s="43"/>
      <c r="DC20" s="43"/>
      <c r="DD20" s="2"/>
      <c r="DE20" s="43"/>
      <c r="DF20" s="43"/>
      <c r="DG20" s="25"/>
      <c r="DH20" s="44"/>
      <c r="DI20" s="44"/>
      <c r="DL20" s="45"/>
      <c r="DM20" s="25"/>
      <c r="DN20" s="44"/>
      <c r="DO20" s="44"/>
      <c r="DQ20" s="44"/>
      <c r="DR20" s="44"/>
      <c r="DS20" s="4"/>
      <c r="DU20" s="25"/>
      <c r="DV20" s="43"/>
      <c r="DW20" s="43"/>
      <c r="DX20" s="2"/>
      <c r="DY20" s="43"/>
      <c r="DZ20" s="43"/>
      <c r="EA20" s="25"/>
      <c r="EC20" s="46"/>
      <c r="EF20" s="45"/>
      <c r="EG20" s="25"/>
      <c r="EH20" s="44"/>
      <c r="EI20" s="44"/>
      <c r="EK20" s="44"/>
      <c r="EL20" s="44"/>
      <c r="EM20" s="4"/>
      <c r="EO20" s="25"/>
      <c r="EP20" s="43"/>
      <c r="EQ20" s="43"/>
      <c r="ER20" s="2"/>
      <c r="ES20" s="43"/>
      <c r="ET20" s="43"/>
      <c r="EU20" s="25"/>
      <c r="EV20" s="44"/>
      <c r="EW20" s="44"/>
      <c r="EZ20" s="45"/>
      <c r="FA20" s="25"/>
      <c r="FB20" s="44"/>
      <c r="FC20" s="44"/>
      <c r="FE20" s="44"/>
      <c r="FF20" s="44"/>
      <c r="FG20" s="4"/>
      <c r="FI20" s="25"/>
      <c r="FJ20" s="43"/>
      <c r="FK20" s="43"/>
      <c r="FL20" s="2"/>
      <c r="FM20" s="43"/>
      <c r="FN20" s="43"/>
      <c r="FO20" s="25"/>
      <c r="FP20" s="44"/>
      <c r="FQ20" s="44"/>
      <c r="FT20" s="45"/>
      <c r="FU20" s="25"/>
      <c r="FV20" s="44"/>
      <c r="FW20" s="44"/>
      <c r="FY20" s="44"/>
      <c r="FZ20" s="44"/>
      <c r="GA20" s="4"/>
      <c r="GC20" s="25"/>
      <c r="GD20" s="43"/>
      <c r="GE20" s="2"/>
      <c r="GF20" s="2"/>
      <c r="GG20" s="43"/>
      <c r="GH20" s="2"/>
      <c r="GI20" s="47"/>
      <c r="GN20" s="45"/>
      <c r="GU20" s="4"/>
      <c r="GW20" s="25"/>
      <c r="GX20" s="43"/>
      <c r="GY20" s="2"/>
      <c r="GZ20" s="2"/>
      <c r="HA20" s="43"/>
      <c r="HB20" s="2"/>
      <c r="HC20" s="47"/>
      <c r="HH20" s="45"/>
      <c r="HO20" s="4"/>
      <c r="HQ20" s="25"/>
      <c r="HR20" s="43"/>
      <c r="HS20" s="2"/>
      <c r="HT20" s="2"/>
      <c r="HU20" s="43"/>
      <c r="HV20" s="2"/>
      <c r="HW20" s="47"/>
      <c r="IB20" s="45"/>
      <c r="II20" s="4"/>
      <c r="IK20" s="25"/>
      <c r="IL20" s="43"/>
      <c r="IM20" s="2"/>
      <c r="IN20" s="2"/>
      <c r="IO20" s="43"/>
      <c r="IP20" s="2"/>
      <c r="IQ20" s="47"/>
      <c r="IV20" s="45"/>
    </row>
    <row r="21" spans="1:256" s="3" customFormat="1" ht="13.5" customHeight="1" x14ac:dyDescent="0.25">
      <c r="A21" s="42" t="s">
        <v>316</v>
      </c>
      <c r="B21" s="2" t="s">
        <v>409</v>
      </c>
      <c r="C21" s="4"/>
      <c r="D21" s="3">
        <v>19</v>
      </c>
      <c r="E21" s="25">
        <v>22100</v>
      </c>
      <c r="F21" s="43">
        <v>1.9E-2</v>
      </c>
      <c r="G21" s="44">
        <v>-5.6000000000000001E-2</v>
      </c>
      <c r="H21" s="2" t="s">
        <v>408</v>
      </c>
      <c r="I21" s="43">
        <v>0</v>
      </c>
      <c r="J21" s="44">
        <v>-6.7000000000000004E-2</v>
      </c>
      <c r="K21" s="44"/>
      <c r="L21" s="44"/>
      <c r="M21" s="44"/>
      <c r="N21" s="44"/>
      <c r="O21" s="44"/>
      <c r="P21" s="44"/>
      <c r="Q21" s="25"/>
      <c r="R21" s="44"/>
      <c r="S21" s="44"/>
      <c r="U21" s="44"/>
      <c r="V21" s="44"/>
      <c r="W21" s="4"/>
      <c r="Y21" s="25"/>
      <c r="Z21" s="43"/>
      <c r="AA21" s="43"/>
      <c r="AB21" s="2"/>
      <c r="AC21" s="149"/>
      <c r="AD21" s="43"/>
      <c r="AE21" s="25"/>
      <c r="AF21" s="44"/>
      <c r="AG21" s="44"/>
      <c r="AH21" s="44"/>
      <c r="AI21" s="44"/>
      <c r="AJ21" s="44"/>
      <c r="AK21" s="25"/>
      <c r="AM21" s="44"/>
      <c r="AO21" s="44"/>
      <c r="AP21" s="44"/>
      <c r="AQ21" s="4"/>
      <c r="AS21" s="6"/>
      <c r="AT21" s="43"/>
      <c r="AU21" s="43"/>
      <c r="AV21" s="83"/>
      <c r="AW21" s="43"/>
      <c r="AX21" s="43"/>
      <c r="AY21" s="25"/>
      <c r="AZ21" s="44"/>
      <c r="BA21" s="44"/>
      <c r="BB21" s="44"/>
      <c r="BC21" s="44"/>
      <c r="BD21" s="44"/>
      <c r="BE21" s="25"/>
      <c r="BF21" s="44"/>
      <c r="BG21" s="44"/>
      <c r="BI21" s="44"/>
      <c r="BJ21" s="44"/>
      <c r="BK21" s="4"/>
      <c r="BM21" s="25"/>
      <c r="BN21" s="43"/>
      <c r="BO21" s="43"/>
      <c r="BP21" s="2"/>
      <c r="BQ21" s="43"/>
      <c r="BR21" s="43"/>
      <c r="BS21" s="25"/>
      <c r="BT21" s="44"/>
      <c r="BU21" s="44"/>
      <c r="BV21" s="145"/>
      <c r="BW21" s="44"/>
      <c r="BX21" s="44"/>
      <c r="BY21" s="25"/>
      <c r="BZ21" s="44"/>
      <c r="CA21" s="44"/>
      <c r="CC21" s="44"/>
      <c r="CD21" s="44"/>
      <c r="CE21" s="25"/>
      <c r="CG21" s="25"/>
      <c r="CH21" s="43"/>
      <c r="CI21" s="43"/>
      <c r="CJ21" s="2"/>
      <c r="CK21" s="43"/>
      <c r="CL21" s="43"/>
      <c r="CM21" s="25"/>
      <c r="CN21" s="44"/>
      <c r="CO21" s="44"/>
      <c r="CR21" s="45"/>
      <c r="CS21" s="25"/>
      <c r="CT21" s="44"/>
      <c r="CU21" s="44"/>
      <c r="CW21" s="44"/>
      <c r="CX21" s="44"/>
      <c r="CY21" s="4"/>
      <c r="DA21" s="25"/>
      <c r="DB21" s="43"/>
      <c r="DC21" s="43"/>
      <c r="DD21" s="2"/>
      <c r="DE21" s="43"/>
      <c r="DF21" s="43"/>
      <c r="DG21" s="25"/>
      <c r="DH21" s="44"/>
      <c r="DI21" s="44"/>
      <c r="DL21" s="45"/>
      <c r="DM21" s="25"/>
      <c r="DN21" s="44"/>
      <c r="DO21" s="44"/>
      <c r="DQ21" s="44"/>
      <c r="DR21" s="44"/>
      <c r="DS21" s="4"/>
      <c r="DU21" s="25"/>
      <c r="DV21" s="43"/>
      <c r="DW21" s="43"/>
      <c r="DX21" s="2"/>
      <c r="DY21" s="43"/>
      <c r="DZ21" s="43"/>
      <c r="EA21" s="25"/>
      <c r="EC21" s="46"/>
      <c r="EF21" s="45"/>
      <c r="EG21" s="25"/>
      <c r="EH21" s="44"/>
      <c r="EI21" s="44"/>
      <c r="EK21" s="44"/>
      <c r="EL21" s="44"/>
      <c r="EM21" s="4"/>
      <c r="EO21" s="25"/>
      <c r="EP21" s="43"/>
      <c r="EQ21" s="43"/>
      <c r="ER21" s="2"/>
      <c r="ES21" s="43"/>
      <c r="ET21" s="43"/>
      <c r="EU21" s="25"/>
      <c r="EV21" s="44"/>
      <c r="EW21" s="44"/>
      <c r="EZ21" s="45"/>
      <c r="FA21" s="25"/>
      <c r="FB21" s="44"/>
      <c r="FC21" s="44"/>
      <c r="FE21" s="44"/>
      <c r="FF21" s="44"/>
      <c r="FG21" s="4"/>
      <c r="FI21" s="25"/>
      <c r="FJ21" s="43"/>
      <c r="FK21" s="43"/>
      <c r="FL21" s="2"/>
      <c r="FM21" s="43"/>
      <c r="FN21" s="43"/>
      <c r="FO21" s="25"/>
      <c r="FP21" s="44"/>
      <c r="FQ21" s="44"/>
      <c r="FT21" s="45"/>
      <c r="FU21" s="25"/>
      <c r="FV21" s="44"/>
      <c r="FW21" s="44"/>
      <c r="FY21" s="44"/>
      <c r="FZ21" s="44"/>
      <c r="GA21" s="4"/>
      <c r="GC21" s="2"/>
      <c r="GD21" s="43"/>
      <c r="GE21" s="25"/>
      <c r="GF21" s="25"/>
      <c r="GG21" s="43"/>
      <c r="GH21" s="25"/>
      <c r="GI21" s="47"/>
      <c r="GN21" s="45"/>
      <c r="GU21" s="4"/>
      <c r="GW21" s="2"/>
      <c r="GX21" s="43"/>
      <c r="GY21" s="25"/>
      <c r="GZ21" s="25"/>
      <c r="HA21" s="43"/>
      <c r="HB21" s="25"/>
      <c r="HC21" s="47"/>
      <c r="HH21" s="45"/>
      <c r="HO21" s="4"/>
      <c r="HQ21" s="2"/>
      <c r="HR21" s="43"/>
      <c r="HS21" s="25"/>
      <c r="HT21" s="25"/>
      <c r="HU21" s="43"/>
      <c r="HV21" s="25"/>
      <c r="HW21" s="47"/>
      <c r="IB21" s="45"/>
      <c r="II21" s="4"/>
      <c r="IK21" s="2"/>
      <c r="IL21" s="43"/>
      <c r="IM21" s="25"/>
      <c r="IN21" s="25"/>
      <c r="IO21" s="43"/>
      <c r="IP21" s="25"/>
      <c r="IQ21" s="47"/>
      <c r="IV21" s="45"/>
    </row>
    <row r="22" spans="1:256" s="3" customFormat="1" ht="13.5" customHeight="1" x14ac:dyDescent="0.25">
      <c r="A22" s="42" t="s">
        <v>321</v>
      </c>
      <c r="B22" s="2" t="s">
        <v>349</v>
      </c>
      <c r="C22" s="4"/>
      <c r="E22" s="25">
        <v>4998</v>
      </c>
      <c r="F22" s="43">
        <v>4.0000000000000001E-3</v>
      </c>
      <c r="G22" s="44">
        <v>0</v>
      </c>
      <c r="H22" s="2" t="s">
        <v>408</v>
      </c>
      <c r="I22" s="43">
        <v>0</v>
      </c>
      <c r="J22" s="44">
        <v>0</v>
      </c>
      <c r="K22" s="44"/>
      <c r="L22" s="44"/>
      <c r="M22" s="44"/>
      <c r="N22" s="44"/>
      <c r="O22" s="44"/>
      <c r="P22" s="44"/>
      <c r="Q22" s="25"/>
      <c r="R22" s="44"/>
      <c r="S22" s="44"/>
      <c r="U22" s="44"/>
      <c r="V22" s="44"/>
      <c r="W22" s="4"/>
      <c r="Y22" s="25">
        <v>7384</v>
      </c>
      <c r="Z22" s="43">
        <v>5.3055886875422132E-3</v>
      </c>
      <c r="AA22" s="43">
        <v>1E-3</v>
      </c>
      <c r="AB22" s="2">
        <v>0</v>
      </c>
      <c r="AC22" s="149">
        <v>0</v>
      </c>
      <c r="AD22" s="43">
        <v>0</v>
      </c>
      <c r="AE22" s="25"/>
      <c r="AF22" s="44"/>
      <c r="AG22" s="44"/>
      <c r="AH22" s="44"/>
      <c r="AI22" s="44"/>
      <c r="AJ22" s="44"/>
      <c r="AK22" s="25"/>
      <c r="AM22" s="44"/>
      <c r="AO22" s="44"/>
      <c r="AP22" s="44"/>
      <c r="AQ22" s="4"/>
      <c r="AS22" s="6"/>
      <c r="AT22" s="43"/>
      <c r="AU22" s="43"/>
      <c r="AV22" s="83"/>
      <c r="AW22" s="43"/>
      <c r="AX22" s="43"/>
      <c r="AY22" s="25"/>
      <c r="AZ22" s="44"/>
      <c r="BA22" s="44"/>
      <c r="BB22" s="44"/>
      <c r="BC22" s="44"/>
      <c r="BD22" s="44"/>
      <c r="BE22" s="25"/>
      <c r="BF22" s="44"/>
      <c r="BG22" s="44"/>
      <c r="BI22" s="44"/>
      <c r="BJ22" s="44"/>
      <c r="BK22" s="4"/>
      <c r="BM22" s="25"/>
      <c r="BN22" s="43"/>
      <c r="BO22" s="43"/>
      <c r="BP22" s="2"/>
      <c r="BQ22" s="43"/>
      <c r="BR22" s="43"/>
      <c r="BS22" s="25"/>
      <c r="BT22" s="44"/>
      <c r="BU22" s="44"/>
      <c r="BV22" s="145"/>
      <c r="BW22" s="44"/>
      <c r="BX22" s="44"/>
      <c r="BY22" s="25"/>
      <c r="BZ22" s="44"/>
      <c r="CA22" s="44"/>
      <c r="CC22" s="44"/>
      <c r="CD22" s="44"/>
      <c r="CE22" s="25"/>
      <c r="CG22" s="25"/>
      <c r="CH22" s="43"/>
      <c r="CI22" s="43"/>
      <c r="CJ22" s="2"/>
      <c r="CK22" s="43"/>
      <c r="CL22" s="43"/>
      <c r="CM22" s="25"/>
      <c r="CN22" s="44"/>
      <c r="CO22" s="44"/>
      <c r="CR22" s="45"/>
      <c r="CS22" s="25"/>
      <c r="CT22" s="44"/>
      <c r="CU22" s="44"/>
      <c r="CW22" s="44"/>
      <c r="CX22" s="44"/>
      <c r="CY22" s="4"/>
      <c r="DA22" s="25"/>
      <c r="DB22" s="43"/>
      <c r="DC22" s="43"/>
      <c r="DD22" s="2"/>
      <c r="DE22" s="43"/>
      <c r="DF22" s="43"/>
      <c r="DG22" s="25"/>
      <c r="DH22" s="44"/>
      <c r="DI22" s="44"/>
      <c r="DL22" s="45"/>
      <c r="DM22" s="25"/>
      <c r="DN22" s="44"/>
      <c r="DO22" s="44"/>
      <c r="DQ22" s="44"/>
      <c r="DR22" s="44"/>
      <c r="DS22" s="4"/>
      <c r="DU22" s="25"/>
      <c r="DV22" s="43"/>
      <c r="DW22" s="43"/>
      <c r="DX22" s="2"/>
      <c r="DY22" s="43"/>
      <c r="DZ22" s="43"/>
      <c r="EA22" s="25"/>
      <c r="EC22" s="46"/>
      <c r="EF22" s="45"/>
      <c r="EG22" s="25"/>
      <c r="EH22" s="44"/>
      <c r="EI22" s="44"/>
      <c r="EK22" s="44"/>
      <c r="EL22" s="44"/>
      <c r="EM22" s="4"/>
      <c r="EO22" s="25"/>
      <c r="EP22" s="43"/>
      <c r="EQ22" s="43"/>
      <c r="ER22" s="2"/>
      <c r="ES22" s="43"/>
      <c r="ET22" s="43"/>
      <c r="EU22" s="25"/>
      <c r="EV22" s="44"/>
      <c r="EW22" s="44"/>
      <c r="EZ22" s="45"/>
      <c r="FA22" s="25"/>
      <c r="FB22" s="44"/>
      <c r="FC22" s="44"/>
      <c r="FE22" s="44"/>
      <c r="FF22" s="44"/>
      <c r="FG22" s="4"/>
      <c r="FI22" s="25"/>
      <c r="FJ22" s="43"/>
      <c r="FK22" s="43"/>
      <c r="FL22" s="2"/>
      <c r="FM22" s="43"/>
      <c r="FN22" s="43"/>
      <c r="FO22" s="25"/>
      <c r="FP22" s="44"/>
      <c r="FQ22" s="44"/>
      <c r="FT22" s="45"/>
      <c r="FU22" s="25"/>
      <c r="FV22" s="44"/>
      <c r="FW22" s="44"/>
      <c r="FY22" s="44"/>
      <c r="FZ22" s="44"/>
      <c r="GA22" s="4"/>
      <c r="GC22" s="2"/>
      <c r="GD22" s="43"/>
      <c r="GE22" s="2"/>
      <c r="GF22" s="2"/>
      <c r="GG22" s="43"/>
      <c r="GH22" s="2"/>
      <c r="GI22" s="47"/>
      <c r="GN22" s="45"/>
      <c r="GU22" s="4"/>
      <c r="GW22" s="2"/>
      <c r="GX22" s="43"/>
      <c r="GY22" s="2"/>
      <c r="GZ22" s="2"/>
      <c r="HA22" s="43"/>
      <c r="HB22" s="2"/>
      <c r="HC22" s="47"/>
      <c r="HH22" s="45"/>
      <c r="HO22" s="4"/>
      <c r="HQ22" s="2"/>
      <c r="HR22" s="43"/>
      <c r="HS22" s="2"/>
      <c r="HT22" s="2"/>
      <c r="HU22" s="43"/>
      <c r="HV22" s="2"/>
      <c r="HW22" s="47"/>
      <c r="IB22" s="45"/>
      <c r="II22" s="4"/>
      <c r="IK22" s="2"/>
      <c r="IL22" s="43"/>
      <c r="IM22" s="2"/>
      <c r="IN22" s="2"/>
      <c r="IO22" s="43"/>
      <c r="IP22" s="2"/>
      <c r="IQ22" s="47"/>
      <c r="IV22" s="45"/>
    </row>
    <row r="23" spans="1:256" s="3" customFormat="1" ht="13.5" customHeight="1" x14ac:dyDescent="0.25">
      <c r="A23" s="42" t="s">
        <v>900</v>
      </c>
      <c r="B23" s="2" t="s">
        <v>892</v>
      </c>
      <c r="C23" s="4"/>
      <c r="E23" s="25"/>
      <c r="F23" s="43"/>
      <c r="G23" s="44"/>
      <c r="H23" s="2"/>
      <c r="I23" s="43"/>
      <c r="J23" s="44"/>
      <c r="K23" s="44"/>
      <c r="L23" s="44"/>
      <c r="M23" s="44"/>
      <c r="N23" s="44"/>
      <c r="O23" s="44"/>
      <c r="P23" s="44"/>
      <c r="Q23" s="25"/>
      <c r="R23" s="44"/>
      <c r="S23" s="44"/>
      <c r="U23" s="44"/>
      <c r="V23" s="44"/>
      <c r="W23" s="4"/>
      <c r="Y23" s="25"/>
      <c r="Z23" s="142"/>
      <c r="AA23" s="43"/>
      <c r="AB23" s="2"/>
      <c r="AC23" s="202"/>
      <c r="AD23" s="43"/>
      <c r="AE23" s="25"/>
      <c r="AF23" s="44"/>
      <c r="AG23" s="44"/>
      <c r="AH23" s="44"/>
      <c r="AI23" s="44"/>
      <c r="AJ23" s="44"/>
      <c r="AK23" s="25"/>
      <c r="AM23" s="44"/>
      <c r="AO23" s="44"/>
      <c r="AP23" s="44"/>
      <c r="AQ23" s="4"/>
      <c r="AS23" s="6"/>
      <c r="AT23" s="43"/>
      <c r="AU23" s="43"/>
      <c r="AV23" s="83"/>
      <c r="AW23" s="43"/>
      <c r="AX23" s="43"/>
      <c r="AY23" s="25"/>
      <c r="AZ23" s="44"/>
      <c r="BA23" s="44"/>
      <c r="BB23" s="44"/>
      <c r="BC23" s="44"/>
      <c r="BD23" s="44"/>
      <c r="BE23" s="25"/>
      <c r="BF23" s="44"/>
      <c r="BG23" s="44"/>
      <c r="BI23" s="44"/>
      <c r="BJ23" s="44"/>
      <c r="BK23" s="4"/>
      <c r="BM23" s="25"/>
      <c r="BN23" s="43"/>
      <c r="BO23" s="43"/>
      <c r="BP23" s="2"/>
      <c r="BQ23" s="43"/>
      <c r="BR23" s="43"/>
      <c r="BS23" s="25"/>
      <c r="BT23" s="44"/>
      <c r="BU23" s="44"/>
      <c r="BV23" s="145"/>
      <c r="BW23" s="44"/>
      <c r="BX23" s="44"/>
      <c r="BY23" s="25"/>
      <c r="BZ23" s="44"/>
      <c r="CA23" s="44"/>
      <c r="CC23" s="44"/>
      <c r="CD23" s="44"/>
      <c r="CE23" s="25" t="s">
        <v>889</v>
      </c>
      <c r="CG23" s="25">
        <v>24093</v>
      </c>
      <c r="CH23" s="43">
        <f>CG23/CE$7</f>
        <v>1.4544363538458381E-2</v>
      </c>
      <c r="CI23" s="43">
        <f>CH23-BN23</f>
        <v>1.4544363538458381E-2</v>
      </c>
      <c r="CJ23" s="2">
        <v>0</v>
      </c>
      <c r="CK23" s="43">
        <v>0</v>
      </c>
      <c r="CL23" s="43">
        <f t="shared" ref="CL23:CL26" si="9">CK23-BQ23</f>
        <v>0</v>
      </c>
      <c r="CM23" s="25"/>
      <c r="CN23" s="44"/>
      <c r="CO23" s="44"/>
      <c r="CR23" s="45"/>
      <c r="CS23" s="25"/>
      <c r="CT23" s="44"/>
      <c r="CU23" s="44"/>
      <c r="CW23" s="44"/>
      <c r="CX23" s="44"/>
      <c r="CY23" s="4"/>
      <c r="DA23" s="25"/>
      <c r="DB23" s="43"/>
      <c r="DC23" s="43"/>
      <c r="DD23" s="2"/>
      <c r="DE23" s="43"/>
      <c r="DF23" s="43"/>
      <c r="DG23" s="25"/>
      <c r="DH23" s="44"/>
      <c r="DI23" s="44"/>
      <c r="DL23" s="45"/>
      <c r="DM23" s="25"/>
      <c r="DN23" s="44"/>
      <c r="DO23" s="44"/>
      <c r="DQ23" s="44"/>
      <c r="DR23" s="44"/>
      <c r="DS23" s="4"/>
      <c r="DU23" s="25"/>
      <c r="DV23" s="43"/>
      <c r="DW23" s="43"/>
      <c r="DX23" s="2"/>
      <c r="DY23" s="43"/>
      <c r="DZ23" s="43"/>
      <c r="EA23" s="25"/>
      <c r="EC23" s="46"/>
      <c r="EF23" s="45"/>
      <c r="EG23" s="25"/>
      <c r="EH23" s="44"/>
      <c r="EI23" s="44"/>
      <c r="EK23" s="44"/>
      <c r="EL23" s="44"/>
      <c r="EM23" s="4"/>
      <c r="EO23" s="25"/>
      <c r="EP23" s="43"/>
      <c r="EQ23" s="43"/>
      <c r="ER23" s="2"/>
      <c r="ES23" s="43"/>
      <c r="ET23" s="43"/>
      <c r="EU23" s="25"/>
      <c r="EV23" s="44"/>
      <c r="EW23" s="44"/>
      <c r="EZ23" s="45"/>
      <c r="FA23" s="25"/>
      <c r="FB23" s="44"/>
      <c r="FC23" s="44"/>
      <c r="FE23" s="44"/>
      <c r="FF23" s="44"/>
      <c r="FG23" s="4"/>
      <c r="FI23" s="25"/>
      <c r="FJ23" s="43"/>
      <c r="FK23" s="43"/>
      <c r="FL23" s="2"/>
      <c r="FM23" s="43"/>
      <c r="FN23" s="43"/>
      <c r="FO23" s="25"/>
      <c r="FP23" s="44"/>
      <c r="FQ23" s="44"/>
      <c r="FT23" s="45"/>
      <c r="FU23" s="25"/>
      <c r="FV23" s="44"/>
      <c r="FW23" s="44"/>
      <c r="FY23" s="44"/>
      <c r="FZ23" s="44"/>
      <c r="GA23" s="4"/>
      <c r="GC23" s="2"/>
      <c r="GD23" s="43"/>
      <c r="GE23" s="2"/>
      <c r="GF23" s="2"/>
      <c r="GG23" s="43"/>
      <c r="GH23" s="2"/>
      <c r="GI23" s="47"/>
      <c r="GN23" s="45"/>
      <c r="GU23" s="4"/>
      <c r="GW23" s="2"/>
      <c r="GX23" s="43"/>
      <c r="GY23" s="2"/>
      <c r="GZ23" s="2"/>
      <c r="HA23" s="43"/>
      <c r="HB23" s="2"/>
      <c r="HC23" s="47"/>
      <c r="HH23" s="45"/>
      <c r="HO23" s="4"/>
      <c r="HQ23" s="2"/>
      <c r="HR23" s="43"/>
      <c r="HS23" s="2"/>
      <c r="HT23" s="2"/>
      <c r="HU23" s="43"/>
      <c r="HV23" s="2"/>
      <c r="HW23" s="47"/>
      <c r="IB23" s="45"/>
      <c r="II23" s="4"/>
      <c r="IK23" s="2"/>
      <c r="IL23" s="43"/>
      <c r="IM23" s="2"/>
      <c r="IN23" s="2"/>
      <c r="IO23" s="43"/>
      <c r="IP23" s="2"/>
      <c r="IQ23" s="47"/>
      <c r="IV23" s="45"/>
    </row>
    <row r="24" spans="1:256" s="3" customFormat="1" ht="13.5" customHeight="1" x14ac:dyDescent="0.25">
      <c r="A24" s="42" t="s">
        <v>913</v>
      </c>
      <c r="B24" s="2" t="s">
        <v>893</v>
      </c>
      <c r="C24" s="4"/>
      <c r="E24" s="25"/>
      <c r="F24" s="43"/>
      <c r="G24" s="44"/>
      <c r="H24" s="2"/>
      <c r="I24" s="43"/>
      <c r="J24" s="44"/>
      <c r="K24" s="44"/>
      <c r="L24" s="44"/>
      <c r="M24" s="44"/>
      <c r="N24" s="44"/>
      <c r="O24" s="44"/>
      <c r="P24" s="44"/>
      <c r="Q24" s="25"/>
      <c r="R24" s="44"/>
      <c r="S24" s="44"/>
      <c r="U24" s="44"/>
      <c r="V24" s="44"/>
      <c r="W24" s="4"/>
      <c r="Y24" s="25"/>
      <c r="Z24" s="142"/>
      <c r="AA24" s="43"/>
      <c r="AB24" s="2"/>
      <c r="AC24" s="202"/>
      <c r="AD24" s="43"/>
      <c r="AE24" s="25"/>
      <c r="AF24" s="44"/>
      <c r="AG24" s="44"/>
      <c r="AH24" s="44"/>
      <c r="AI24" s="44"/>
      <c r="AJ24" s="44"/>
      <c r="AK24" s="25"/>
      <c r="AM24" s="44"/>
      <c r="AO24" s="44"/>
      <c r="AP24" s="44"/>
      <c r="AQ24" s="4"/>
      <c r="AS24" s="6"/>
      <c r="AT24" s="43"/>
      <c r="AU24" s="43"/>
      <c r="AV24" s="83"/>
      <c r="AW24" s="43"/>
      <c r="AX24" s="43"/>
      <c r="AY24" s="25"/>
      <c r="AZ24" s="44"/>
      <c r="BA24" s="44"/>
      <c r="BB24" s="44"/>
      <c r="BC24" s="44"/>
      <c r="BD24" s="44"/>
      <c r="BE24" s="25"/>
      <c r="BF24" s="44"/>
      <c r="BG24" s="44"/>
      <c r="BI24" s="44"/>
      <c r="BJ24" s="44"/>
      <c r="BK24" s="4"/>
      <c r="BM24" s="25"/>
      <c r="BN24" s="43"/>
      <c r="BO24" s="43"/>
      <c r="BP24" s="2"/>
      <c r="BQ24" s="43"/>
      <c r="BR24" s="43"/>
      <c r="BS24" s="25"/>
      <c r="BT24" s="44"/>
      <c r="BU24" s="44"/>
      <c r="BV24" s="145"/>
      <c r="BW24" s="44"/>
      <c r="BX24" s="44"/>
      <c r="BY24" s="25"/>
      <c r="BZ24" s="44"/>
      <c r="CA24" s="44"/>
      <c r="CC24" s="44"/>
      <c r="CD24" s="44"/>
      <c r="CE24" s="25" t="s">
        <v>889</v>
      </c>
      <c r="CG24" s="25">
        <v>23875</v>
      </c>
      <c r="CH24" s="43">
        <f>CG24/CE$7</f>
        <v>1.4412762191536706E-2</v>
      </c>
      <c r="CI24" s="43">
        <f>CH24-BN24</f>
        <v>1.4412762191536706E-2</v>
      </c>
      <c r="CJ24" s="2">
        <v>0</v>
      </c>
      <c r="CK24" s="43">
        <v>0</v>
      </c>
      <c r="CL24" s="43">
        <f t="shared" si="9"/>
        <v>0</v>
      </c>
      <c r="CM24" s="25"/>
      <c r="CN24" s="44"/>
      <c r="CO24" s="44"/>
      <c r="CR24" s="45"/>
      <c r="CS24" s="25"/>
      <c r="CT24" s="44"/>
      <c r="CU24" s="44"/>
      <c r="CW24" s="44"/>
      <c r="CX24" s="44"/>
      <c r="CY24" s="4"/>
      <c r="DA24" s="25"/>
      <c r="DB24" s="43"/>
      <c r="DC24" s="43"/>
      <c r="DD24" s="2"/>
      <c r="DE24" s="43"/>
      <c r="DF24" s="43"/>
      <c r="DG24" s="25"/>
      <c r="DH24" s="44"/>
      <c r="DI24" s="44"/>
      <c r="DL24" s="45"/>
      <c r="DM24" s="25"/>
      <c r="DN24" s="44"/>
      <c r="DO24" s="44"/>
      <c r="DQ24" s="44"/>
      <c r="DR24" s="44"/>
      <c r="DS24" s="4"/>
      <c r="DU24" s="25"/>
      <c r="DV24" s="43"/>
      <c r="DW24" s="43"/>
      <c r="DX24" s="2"/>
      <c r="DY24" s="43"/>
      <c r="DZ24" s="43"/>
      <c r="EA24" s="25"/>
      <c r="EC24" s="46"/>
      <c r="EF24" s="45"/>
      <c r="EG24" s="25"/>
      <c r="EH24" s="44"/>
      <c r="EI24" s="44"/>
      <c r="EK24" s="44"/>
      <c r="EL24" s="44"/>
      <c r="EM24" s="4"/>
      <c r="EO24" s="25"/>
      <c r="EP24" s="43"/>
      <c r="EQ24" s="43"/>
      <c r="ER24" s="2"/>
      <c r="ES24" s="43"/>
      <c r="ET24" s="43"/>
      <c r="EU24" s="25"/>
      <c r="EV24" s="44"/>
      <c r="EW24" s="44"/>
      <c r="EZ24" s="45"/>
      <c r="FA24" s="25"/>
      <c r="FB24" s="44"/>
      <c r="FC24" s="44"/>
      <c r="FE24" s="44"/>
      <c r="FF24" s="44"/>
      <c r="FG24" s="4"/>
      <c r="FI24" s="25"/>
      <c r="FJ24" s="43"/>
      <c r="FK24" s="43"/>
      <c r="FL24" s="2"/>
      <c r="FM24" s="43"/>
      <c r="FN24" s="43"/>
      <c r="FO24" s="25"/>
      <c r="FP24" s="44"/>
      <c r="FQ24" s="44"/>
      <c r="FT24" s="45"/>
      <c r="FU24" s="25"/>
      <c r="FV24" s="44"/>
      <c r="FW24" s="44"/>
      <c r="FY24" s="44"/>
      <c r="FZ24" s="44"/>
      <c r="GA24" s="4"/>
      <c r="GC24" s="2"/>
      <c r="GD24" s="43"/>
      <c r="GE24" s="2"/>
      <c r="GF24" s="2"/>
      <c r="GG24" s="43"/>
      <c r="GH24" s="2"/>
      <c r="GI24" s="47"/>
      <c r="GN24" s="45"/>
      <c r="GU24" s="4"/>
      <c r="GW24" s="2"/>
      <c r="GX24" s="43"/>
      <c r="GY24" s="2"/>
      <c r="GZ24" s="2"/>
      <c r="HA24" s="43"/>
      <c r="HB24" s="2"/>
      <c r="HC24" s="47"/>
      <c r="HH24" s="45"/>
      <c r="HO24" s="4"/>
      <c r="HQ24" s="2"/>
      <c r="HR24" s="43"/>
      <c r="HS24" s="2"/>
      <c r="HT24" s="2"/>
      <c r="HU24" s="43"/>
      <c r="HV24" s="2"/>
      <c r="HW24" s="47"/>
      <c r="IB24" s="45"/>
      <c r="II24" s="4"/>
      <c r="IK24" s="2"/>
      <c r="IL24" s="43"/>
      <c r="IM24" s="2"/>
      <c r="IN24" s="2"/>
      <c r="IO24" s="43"/>
      <c r="IP24" s="2"/>
      <c r="IQ24" s="47"/>
      <c r="IV24" s="45"/>
    </row>
    <row r="25" spans="1:256" s="3" customFormat="1" ht="13.5" customHeight="1" x14ac:dyDescent="0.25">
      <c r="A25" s="42" t="s">
        <v>901</v>
      </c>
      <c r="B25" s="2" t="s">
        <v>895</v>
      </c>
      <c r="C25" s="4"/>
      <c r="E25" s="25"/>
      <c r="F25" s="43"/>
      <c r="G25" s="44"/>
      <c r="H25" s="2"/>
      <c r="I25" s="43"/>
      <c r="J25" s="44"/>
      <c r="K25" s="44"/>
      <c r="L25" s="44"/>
      <c r="M25" s="44"/>
      <c r="N25" s="44"/>
      <c r="O25" s="44"/>
      <c r="P25" s="44"/>
      <c r="Q25" s="25"/>
      <c r="R25" s="44"/>
      <c r="S25" s="44"/>
      <c r="U25" s="44"/>
      <c r="V25" s="44"/>
      <c r="W25" s="4"/>
      <c r="Y25" s="25"/>
      <c r="Z25" s="142"/>
      <c r="AA25" s="43"/>
      <c r="AB25" s="2"/>
      <c r="AC25" s="202"/>
      <c r="AD25" s="43"/>
      <c r="AE25" s="25"/>
      <c r="AF25" s="44"/>
      <c r="AG25" s="44"/>
      <c r="AH25" s="44"/>
      <c r="AI25" s="44"/>
      <c r="AJ25" s="44"/>
      <c r="AK25" s="25"/>
      <c r="AM25" s="44"/>
      <c r="AO25" s="44"/>
      <c r="AP25" s="44"/>
      <c r="AQ25" s="4"/>
      <c r="AS25" s="6"/>
      <c r="AT25" s="43"/>
      <c r="AU25" s="43"/>
      <c r="AV25" s="83"/>
      <c r="AW25" s="43"/>
      <c r="AX25" s="43"/>
      <c r="AY25" s="25"/>
      <c r="AZ25" s="44"/>
      <c r="BA25" s="44"/>
      <c r="BB25" s="44"/>
      <c r="BC25" s="44"/>
      <c r="BD25" s="44"/>
      <c r="BE25" s="25"/>
      <c r="BF25" s="44"/>
      <c r="BG25" s="44"/>
      <c r="BI25" s="44"/>
      <c r="BJ25" s="44"/>
      <c r="BK25" s="4"/>
      <c r="BM25" s="25"/>
      <c r="BN25" s="43"/>
      <c r="BO25" s="43"/>
      <c r="BP25" s="2"/>
      <c r="BQ25" s="43"/>
      <c r="BR25" s="43"/>
      <c r="BS25" s="25"/>
      <c r="BT25" s="44"/>
      <c r="BU25" s="44"/>
      <c r="BV25" s="145"/>
      <c r="BW25" s="44"/>
      <c r="BX25" s="44"/>
      <c r="BY25" s="25"/>
      <c r="BZ25" s="44"/>
      <c r="CA25" s="44"/>
      <c r="CC25" s="44"/>
      <c r="CD25" s="44"/>
      <c r="CE25" s="25" t="s">
        <v>889</v>
      </c>
      <c r="CG25" s="25">
        <v>13569</v>
      </c>
      <c r="CH25" s="43">
        <f>CG25/CE$7</f>
        <v>8.1912783320193319E-3</v>
      </c>
      <c r="CI25" s="43">
        <f>CH25-BN25</f>
        <v>8.1912783320193319E-3</v>
      </c>
      <c r="CJ25" s="2">
        <v>0</v>
      </c>
      <c r="CK25" s="43">
        <v>0</v>
      </c>
      <c r="CL25" s="43">
        <f t="shared" si="9"/>
        <v>0</v>
      </c>
      <c r="CM25" s="25"/>
      <c r="CN25" s="44"/>
      <c r="CO25" s="44"/>
      <c r="CR25" s="45"/>
      <c r="CS25" s="25"/>
      <c r="CT25" s="44"/>
      <c r="CU25" s="44"/>
      <c r="CW25" s="44"/>
      <c r="CX25" s="44"/>
      <c r="CY25" s="4"/>
      <c r="DA25" s="25"/>
      <c r="DB25" s="43"/>
      <c r="DC25" s="43"/>
      <c r="DD25" s="2"/>
      <c r="DE25" s="43"/>
      <c r="DF25" s="43"/>
      <c r="DG25" s="25"/>
      <c r="DH25" s="44"/>
      <c r="DI25" s="44"/>
      <c r="DL25" s="45"/>
      <c r="DM25" s="25"/>
      <c r="DN25" s="44"/>
      <c r="DO25" s="44"/>
      <c r="DQ25" s="44"/>
      <c r="DR25" s="44"/>
      <c r="DS25" s="4"/>
      <c r="DU25" s="25"/>
      <c r="DV25" s="43"/>
      <c r="DW25" s="43"/>
      <c r="DX25" s="2"/>
      <c r="DY25" s="43"/>
      <c r="DZ25" s="43"/>
      <c r="EA25" s="25"/>
      <c r="EC25" s="46"/>
      <c r="EF25" s="45"/>
      <c r="EG25" s="25"/>
      <c r="EH25" s="44"/>
      <c r="EI25" s="44"/>
      <c r="EK25" s="44"/>
      <c r="EL25" s="44"/>
      <c r="EM25" s="4"/>
      <c r="EO25" s="25"/>
      <c r="EP25" s="43"/>
      <c r="EQ25" s="43"/>
      <c r="ER25" s="2"/>
      <c r="ES25" s="43"/>
      <c r="ET25" s="43"/>
      <c r="EU25" s="25"/>
      <c r="EV25" s="44"/>
      <c r="EW25" s="44"/>
      <c r="EZ25" s="45"/>
      <c r="FA25" s="25"/>
      <c r="FB25" s="44"/>
      <c r="FC25" s="44"/>
      <c r="FE25" s="44"/>
      <c r="FF25" s="44"/>
      <c r="FG25" s="4"/>
      <c r="FI25" s="25"/>
      <c r="FJ25" s="43"/>
      <c r="FK25" s="43"/>
      <c r="FL25" s="2"/>
      <c r="FM25" s="43"/>
      <c r="FN25" s="43"/>
      <c r="FO25" s="25"/>
      <c r="FP25" s="44"/>
      <c r="FQ25" s="44"/>
      <c r="FT25" s="45"/>
      <c r="FU25" s="25"/>
      <c r="FV25" s="44"/>
      <c r="FW25" s="44"/>
      <c r="FY25" s="44"/>
      <c r="FZ25" s="44"/>
      <c r="GA25" s="4"/>
      <c r="GC25" s="2"/>
      <c r="GD25" s="43"/>
      <c r="GE25" s="2"/>
      <c r="GF25" s="2"/>
      <c r="GG25" s="43"/>
      <c r="GH25" s="2"/>
      <c r="GI25" s="47"/>
      <c r="GN25" s="45"/>
      <c r="GU25" s="4"/>
      <c r="GW25" s="2"/>
      <c r="GX25" s="43"/>
      <c r="GY25" s="2"/>
      <c r="GZ25" s="2"/>
      <c r="HA25" s="43"/>
      <c r="HB25" s="2"/>
      <c r="HC25" s="47"/>
      <c r="HH25" s="45"/>
      <c r="HO25" s="4"/>
      <c r="HQ25" s="2"/>
      <c r="HR25" s="43"/>
      <c r="HS25" s="2"/>
      <c r="HT25" s="2"/>
      <c r="HU25" s="43"/>
      <c r="HV25" s="2"/>
      <c r="HW25" s="47"/>
      <c r="IB25" s="45"/>
      <c r="II25" s="4"/>
      <c r="IK25" s="2"/>
      <c r="IL25" s="43"/>
      <c r="IM25" s="2"/>
      <c r="IN25" s="2"/>
      <c r="IO25" s="43"/>
      <c r="IP25" s="2"/>
      <c r="IQ25" s="47"/>
      <c r="IV25" s="45"/>
    </row>
    <row r="26" spans="1:256" s="3" customFormat="1" ht="13.5" customHeight="1" x14ac:dyDescent="0.25">
      <c r="A26" s="126" t="s">
        <v>915</v>
      </c>
      <c r="B26" s="2" t="s">
        <v>906</v>
      </c>
      <c r="C26" s="4"/>
      <c r="E26" s="25"/>
      <c r="F26" s="43"/>
      <c r="G26" s="44"/>
      <c r="H26" s="2"/>
      <c r="I26" s="43"/>
      <c r="J26" s="44"/>
      <c r="K26" s="44"/>
      <c r="L26" s="44"/>
      <c r="M26" s="44"/>
      <c r="N26" s="44"/>
      <c r="O26" s="44"/>
      <c r="P26" s="44"/>
      <c r="Q26" s="25"/>
      <c r="R26" s="44"/>
      <c r="S26" s="44"/>
      <c r="U26" s="44"/>
      <c r="V26" s="44"/>
      <c r="W26" s="4"/>
      <c r="Y26" s="25"/>
      <c r="Z26" s="142"/>
      <c r="AA26" s="43"/>
      <c r="AB26" s="2"/>
      <c r="AC26" s="202"/>
      <c r="AD26" s="43"/>
      <c r="AE26" s="25"/>
      <c r="AF26" s="44"/>
      <c r="AG26" s="44"/>
      <c r="AH26" s="44"/>
      <c r="AI26" s="44"/>
      <c r="AJ26" s="44"/>
      <c r="AK26" s="25"/>
      <c r="AM26" s="44"/>
      <c r="AO26" s="44"/>
      <c r="AP26" s="44"/>
      <c r="AQ26" s="4"/>
      <c r="AS26" s="6"/>
      <c r="AT26" s="43"/>
      <c r="AU26" s="43"/>
      <c r="AV26" s="83"/>
      <c r="AW26" s="43"/>
      <c r="AX26" s="43"/>
      <c r="AY26" s="25"/>
      <c r="AZ26" s="44"/>
      <c r="BA26" s="44"/>
      <c r="BB26" s="44"/>
      <c r="BC26" s="44"/>
      <c r="BD26" s="44"/>
      <c r="BE26" s="25"/>
      <c r="BF26" s="44"/>
      <c r="BG26" s="44"/>
      <c r="BI26" s="44"/>
      <c r="BJ26" s="44"/>
      <c r="BK26" s="4"/>
      <c r="BM26" s="25"/>
      <c r="BN26" s="43"/>
      <c r="BO26" s="43"/>
      <c r="BP26" s="2"/>
      <c r="BQ26" s="43"/>
      <c r="BR26" s="43"/>
      <c r="BS26" s="25"/>
      <c r="BT26" s="44"/>
      <c r="BU26" s="44"/>
      <c r="BV26" s="145"/>
      <c r="BW26" s="44"/>
      <c r="BX26" s="44"/>
      <c r="BY26" s="25"/>
      <c r="BZ26" s="44"/>
      <c r="CA26" s="44"/>
      <c r="CC26" s="44"/>
      <c r="CD26" s="44"/>
      <c r="CE26" s="25"/>
      <c r="CG26" s="25">
        <v>4610</v>
      </c>
      <c r="CH26" s="43">
        <f>CG26/CE$7</f>
        <v>2.7829459142611188E-3</v>
      </c>
      <c r="CI26" s="43">
        <f>CH26-BN26</f>
        <v>2.7829459142611188E-3</v>
      </c>
      <c r="CJ26" s="2">
        <v>0</v>
      </c>
      <c r="CK26" s="43">
        <v>0</v>
      </c>
      <c r="CL26" s="43">
        <f t="shared" si="9"/>
        <v>0</v>
      </c>
      <c r="CM26" s="25"/>
      <c r="CN26" s="44"/>
      <c r="CO26" s="44"/>
      <c r="CR26" s="45"/>
      <c r="CS26" s="25"/>
      <c r="CT26" s="44"/>
      <c r="CU26" s="44"/>
      <c r="CW26" s="44"/>
      <c r="CX26" s="44"/>
      <c r="CY26" s="4"/>
      <c r="DA26" s="25"/>
      <c r="DB26" s="43"/>
      <c r="DC26" s="43"/>
      <c r="DD26" s="2"/>
      <c r="DE26" s="43"/>
      <c r="DF26" s="43"/>
      <c r="DG26" s="25"/>
      <c r="DH26" s="44"/>
      <c r="DI26" s="44"/>
      <c r="DL26" s="45"/>
      <c r="DM26" s="25"/>
      <c r="DN26" s="44"/>
      <c r="DO26" s="44"/>
      <c r="DQ26" s="44"/>
      <c r="DR26" s="44"/>
      <c r="DS26" s="4"/>
      <c r="DU26" s="25"/>
      <c r="DV26" s="43"/>
      <c r="DW26" s="43"/>
      <c r="DX26" s="2"/>
      <c r="DY26" s="43"/>
      <c r="DZ26" s="43"/>
      <c r="EA26" s="25"/>
      <c r="EC26" s="46"/>
      <c r="EF26" s="45"/>
      <c r="EG26" s="25"/>
      <c r="EH26" s="44"/>
      <c r="EI26" s="44"/>
      <c r="EK26" s="44"/>
      <c r="EL26" s="44"/>
      <c r="EM26" s="4"/>
      <c r="EO26" s="25"/>
      <c r="EP26" s="43"/>
      <c r="EQ26" s="43"/>
      <c r="ER26" s="2"/>
      <c r="ES26" s="43"/>
      <c r="ET26" s="43"/>
      <c r="EU26" s="25"/>
      <c r="EV26" s="44"/>
      <c r="EW26" s="44"/>
      <c r="EZ26" s="45"/>
      <c r="FA26" s="25"/>
      <c r="FB26" s="44"/>
      <c r="FC26" s="44"/>
      <c r="FE26" s="44"/>
      <c r="FF26" s="44"/>
      <c r="FG26" s="4"/>
      <c r="FI26" s="25"/>
      <c r="FJ26" s="43"/>
      <c r="FK26" s="43"/>
      <c r="FL26" s="2"/>
      <c r="FM26" s="43"/>
      <c r="FN26" s="43"/>
      <c r="FO26" s="25"/>
      <c r="FP26" s="44"/>
      <c r="FQ26" s="44"/>
      <c r="FT26" s="45"/>
      <c r="FU26" s="25"/>
      <c r="FV26" s="44"/>
      <c r="FW26" s="44"/>
      <c r="FY26" s="44"/>
      <c r="FZ26" s="44"/>
      <c r="GA26" s="4"/>
      <c r="GC26" s="2"/>
      <c r="GD26" s="43"/>
      <c r="GE26" s="2"/>
      <c r="GF26" s="2"/>
      <c r="GG26" s="43"/>
      <c r="GH26" s="2"/>
      <c r="GI26" s="47"/>
      <c r="GN26" s="45"/>
      <c r="GU26" s="4"/>
      <c r="GW26" s="2"/>
      <c r="GX26" s="43"/>
      <c r="GY26" s="2"/>
      <c r="GZ26" s="2"/>
      <c r="HA26" s="43"/>
      <c r="HB26" s="2"/>
      <c r="HC26" s="47"/>
      <c r="HH26" s="45"/>
      <c r="HO26" s="4"/>
      <c r="HQ26" s="2"/>
      <c r="HR26" s="43"/>
      <c r="HS26" s="2"/>
      <c r="HT26" s="2"/>
      <c r="HU26" s="43"/>
      <c r="HV26" s="2"/>
      <c r="HW26" s="47"/>
      <c r="IB26" s="45"/>
      <c r="II26" s="4"/>
      <c r="IK26" s="2"/>
      <c r="IL26" s="43"/>
      <c r="IM26" s="2"/>
      <c r="IN26" s="2"/>
      <c r="IO26" s="43"/>
      <c r="IP26" s="2"/>
      <c r="IQ26" s="47"/>
      <c r="IV26" s="45"/>
    </row>
    <row r="27" spans="1:256" s="3" customFormat="1" ht="13.5" customHeight="1" x14ac:dyDescent="0.25">
      <c r="A27" s="126" t="s">
        <v>920</v>
      </c>
      <c r="B27" s="2" t="s">
        <v>907</v>
      </c>
      <c r="C27" s="4"/>
      <c r="E27" s="25">
        <v>27920</v>
      </c>
      <c r="F27" s="43">
        <v>2.5000000000000001E-2</v>
      </c>
      <c r="G27" s="44">
        <v>2.5000000000000001E-2</v>
      </c>
      <c r="H27" s="2">
        <v>1</v>
      </c>
      <c r="I27" s="43">
        <v>6.7000000000000004E-2</v>
      </c>
      <c r="J27" s="44">
        <v>6.7000000000000004E-2</v>
      </c>
      <c r="K27" s="44"/>
      <c r="L27" s="44"/>
      <c r="M27" s="44"/>
      <c r="N27" s="44"/>
      <c r="O27" s="44"/>
      <c r="P27" s="44"/>
      <c r="Q27" s="25"/>
      <c r="R27" s="44"/>
      <c r="S27" s="44"/>
      <c r="U27" s="44"/>
      <c r="V27" s="44"/>
      <c r="W27" s="4"/>
      <c r="Y27" s="25">
        <v>63954</v>
      </c>
      <c r="Z27" s="43">
        <v>4.5952548608217049E-2</v>
      </c>
      <c r="AA27" s="43">
        <v>2.1000000000000001E-2</v>
      </c>
      <c r="AB27" s="2">
        <v>1</v>
      </c>
      <c r="AC27" s="149">
        <v>6.6666666666666666E-2</v>
      </c>
      <c r="AD27" s="43">
        <v>0</v>
      </c>
      <c r="AE27" s="25"/>
      <c r="AF27" s="44"/>
      <c r="AG27" s="44"/>
      <c r="AH27" s="44"/>
      <c r="AI27" s="44"/>
      <c r="AJ27" s="44"/>
      <c r="AK27" s="25"/>
      <c r="AM27" s="44"/>
      <c r="AO27" s="44"/>
      <c r="AP27" s="44"/>
      <c r="AQ27" s="4"/>
      <c r="AS27" s="6"/>
      <c r="AT27" s="43"/>
      <c r="AU27" s="43"/>
      <c r="AV27" s="83"/>
      <c r="AW27" s="43"/>
      <c r="AX27" s="43"/>
      <c r="AY27" s="25"/>
      <c r="AZ27" s="44"/>
      <c r="BA27" s="44"/>
      <c r="BB27" s="44"/>
      <c r="BC27" s="44"/>
      <c r="BD27" s="44"/>
      <c r="BE27" s="25"/>
      <c r="BF27" s="44"/>
      <c r="BG27" s="44"/>
      <c r="BI27" s="44"/>
      <c r="BJ27" s="44"/>
      <c r="BK27" s="4"/>
      <c r="BM27" s="25"/>
      <c r="BN27" s="43"/>
      <c r="BO27" s="43"/>
      <c r="BP27" s="2"/>
      <c r="BQ27" s="43"/>
      <c r="BR27" s="43"/>
      <c r="BS27" s="25"/>
      <c r="BT27" s="44"/>
      <c r="BU27" s="44"/>
      <c r="BV27" s="145"/>
      <c r="BW27" s="44"/>
      <c r="BX27" s="44"/>
      <c r="BY27" s="25"/>
      <c r="BZ27" s="44"/>
      <c r="CA27" s="44"/>
      <c r="CC27" s="44"/>
      <c r="CD27" s="44"/>
      <c r="CE27" s="25"/>
      <c r="CG27" s="25"/>
      <c r="CH27" s="43"/>
      <c r="CI27" s="43"/>
      <c r="CJ27" s="2"/>
      <c r="CK27" s="43"/>
      <c r="CL27" s="43"/>
      <c r="CM27" s="25"/>
      <c r="CN27" s="44"/>
      <c r="CO27" s="44"/>
      <c r="CR27" s="45"/>
      <c r="CS27" s="25"/>
      <c r="CT27" s="44"/>
      <c r="CU27" s="44"/>
      <c r="CW27" s="44"/>
      <c r="CX27" s="44"/>
      <c r="CY27" s="4"/>
      <c r="DA27" s="25"/>
      <c r="DB27" s="43"/>
      <c r="DC27" s="43"/>
      <c r="DD27" s="2"/>
      <c r="DE27" s="43"/>
      <c r="DF27" s="43"/>
      <c r="DG27" s="25"/>
      <c r="DH27" s="44"/>
      <c r="DI27" s="44"/>
      <c r="DL27" s="45"/>
      <c r="DM27" s="25"/>
      <c r="DN27" s="44"/>
      <c r="DO27" s="44"/>
      <c r="DQ27" s="44"/>
      <c r="DR27" s="44"/>
      <c r="DS27" s="4"/>
      <c r="DU27" s="25"/>
      <c r="DV27" s="43"/>
      <c r="DW27" s="43"/>
      <c r="DX27" s="2"/>
      <c r="DY27" s="43"/>
      <c r="DZ27" s="43"/>
      <c r="EA27" s="25"/>
      <c r="EC27" s="46"/>
      <c r="EF27" s="45"/>
      <c r="EG27" s="25"/>
      <c r="EH27" s="44"/>
      <c r="EI27" s="44"/>
      <c r="EK27" s="44"/>
      <c r="EL27" s="44"/>
      <c r="EM27" s="4"/>
      <c r="EO27" s="25"/>
      <c r="EP27" s="43"/>
      <c r="EQ27" s="43"/>
      <c r="ER27" s="2"/>
      <c r="ES27" s="43"/>
      <c r="ET27" s="43"/>
      <c r="EU27" s="25"/>
      <c r="EV27" s="44"/>
      <c r="EW27" s="44"/>
      <c r="EZ27" s="45"/>
      <c r="FA27" s="25"/>
      <c r="FB27" s="44"/>
      <c r="FC27" s="44"/>
      <c r="FE27" s="44"/>
      <c r="FF27" s="44"/>
      <c r="FG27" s="4"/>
      <c r="FI27" s="25"/>
      <c r="FJ27" s="43"/>
      <c r="FK27" s="43"/>
      <c r="FL27" s="2"/>
      <c r="FM27" s="43"/>
      <c r="FN27" s="43"/>
      <c r="FO27" s="25"/>
      <c r="FP27" s="44"/>
      <c r="FQ27" s="44"/>
      <c r="FT27" s="45"/>
      <c r="FU27" s="25"/>
      <c r="FV27" s="44"/>
      <c r="FW27" s="44"/>
      <c r="FY27" s="44"/>
      <c r="FZ27" s="44"/>
      <c r="GA27" s="4"/>
      <c r="GC27" s="2"/>
      <c r="GD27" s="43"/>
      <c r="GE27" s="2"/>
      <c r="GF27" s="2"/>
      <c r="GG27" s="43"/>
      <c r="GH27" s="2"/>
      <c r="GI27" s="47"/>
      <c r="GN27" s="45"/>
      <c r="GU27" s="4"/>
      <c r="GW27" s="2"/>
      <c r="GX27" s="43"/>
      <c r="GY27" s="2"/>
      <c r="GZ27" s="2"/>
      <c r="HA27" s="43"/>
      <c r="HB27" s="2"/>
      <c r="HC27" s="47"/>
      <c r="HH27" s="45"/>
      <c r="HO27" s="4"/>
      <c r="HQ27" s="2"/>
      <c r="HR27" s="43"/>
      <c r="HS27" s="2"/>
      <c r="HT27" s="2"/>
      <c r="HU27" s="43"/>
      <c r="HV27" s="2"/>
      <c r="HW27" s="47"/>
      <c r="IB27" s="45"/>
      <c r="II27" s="4"/>
      <c r="IK27" s="2"/>
      <c r="IL27" s="43"/>
      <c r="IM27" s="2"/>
      <c r="IN27" s="2"/>
      <c r="IO27" s="43"/>
      <c r="IP27" s="2"/>
      <c r="IQ27" s="47"/>
      <c r="IV27" s="45"/>
    </row>
    <row r="28" spans="1:256" s="3" customFormat="1" ht="13.5" customHeight="1" x14ac:dyDescent="0.25">
      <c r="A28" s="126" t="s">
        <v>921</v>
      </c>
      <c r="B28" s="2" t="s">
        <v>908</v>
      </c>
      <c r="C28" s="4"/>
      <c r="E28" s="25"/>
      <c r="F28" s="43"/>
      <c r="G28" s="44"/>
      <c r="H28" s="2"/>
      <c r="I28" s="43"/>
      <c r="J28" s="44"/>
      <c r="K28" s="44"/>
      <c r="L28" s="44"/>
      <c r="M28" s="44"/>
      <c r="N28" s="44"/>
      <c r="O28" s="44"/>
      <c r="P28" s="44"/>
      <c r="Q28" s="25"/>
      <c r="R28" s="44"/>
      <c r="S28" s="44"/>
      <c r="U28" s="44"/>
      <c r="V28" s="44"/>
      <c r="W28" s="4"/>
      <c r="Y28" s="25">
        <v>51086</v>
      </c>
      <c r="Z28" s="43">
        <v>3.6706568755658385E-2</v>
      </c>
      <c r="AA28" s="43">
        <v>3.6999999999999998E-2</v>
      </c>
      <c r="AB28" s="2">
        <v>1</v>
      </c>
      <c r="AC28" s="149">
        <v>6.6666666666666666E-2</v>
      </c>
      <c r="AD28" s="149">
        <v>6.6666666666666666E-2</v>
      </c>
      <c r="AE28" s="25"/>
      <c r="AF28" s="44"/>
      <c r="AG28" s="44"/>
      <c r="AH28" s="44"/>
      <c r="AI28" s="44"/>
      <c r="AJ28" s="44"/>
      <c r="AK28" s="25"/>
      <c r="AM28" s="44"/>
      <c r="AO28" s="44"/>
      <c r="AP28" s="44"/>
      <c r="AQ28" s="4"/>
      <c r="AS28" s="6">
        <v>56992</v>
      </c>
      <c r="AT28" s="43">
        <f>AS28/AQ$7</f>
        <v>3.2004168987762587E-2</v>
      </c>
      <c r="AU28" s="43">
        <v>-4.0000000000000001E-3</v>
      </c>
      <c r="AV28" s="83">
        <v>0</v>
      </c>
      <c r="AW28" s="43">
        <f>AV28/13</f>
        <v>0</v>
      </c>
      <c r="AX28" s="43">
        <v>0</v>
      </c>
      <c r="AY28" s="25"/>
      <c r="AZ28" s="44"/>
      <c r="BA28" s="44"/>
      <c r="BB28" s="44"/>
      <c r="BC28" s="44"/>
      <c r="BD28" s="44"/>
      <c r="BE28" s="25"/>
      <c r="BF28" s="44"/>
      <c r="BG28" s="44"/>
      <c r="BI28" s="44"/>
      <c r="BJ28" s="44"/>
      <c r="BK28" s="4"/>
      <c r="BM28" s="25"/>
      <c r="BN28" s="43"/>
      <c r="BO28" s="43"/>
      <c r="BP28" s="2"/>
      <c r="BQ28" s="43"/>
      <c r="BR28" s="43"/>
      <c r="BS28" s="25"/>
      <c r="BT28" s="44"/>
      <c r="BU28" s="44"/>
      <c r="BV28" s="145"/>
      <c r="BW28" s="44"/>
      <c r="BX28" s="44"/>
      <c r="BY28" s="25"/>
      <c r="BZ28" s="44"/>
      <c r="CA28" s="44"/>
      <c r="CC28" s="44"/>
      <c r="CD28" s="44"/>
      <c r="CE28" s="25"/>
      <c r="CG28" s="25"/>
      <c r="CH28" s="43"/>
      <c r="CI28" s="43"/>
      <c r="CJ28" s="2"/>
      <c r="CK28" s="43"/>
      <c r="CL28" s="43"/>
      <c r="CM28" s="25"/>
      <c r="CN28" s="44"/>
      <c r="CO28" s="44"/>
      <c r="CR28" s="45"/>
      <c r="CS28" s="25"/>
      <c r="CT28" s="44"/>
      <c r="CU28" s="44"/>
      <c r="CW28" s="44"/>
      <c r="CX28" s="44"/>
      <c r="CY28" s="4"/>
      <c r="DA28" s="25"/>
      <c r="DB28" s="43"/>
      <c r="DC28" s="43"/>
      <c r="DD28" s="2"/>
      <c r="DE28" s="43"/>
      <c r="DF28" s="43"/>
      <c r="DG28" s="25"/>
      <c r="DH28" s="44"/>
      <c r="DI28" s="44"/>
      <c r="DL28" s="45"/>
      <c r="DM28" s="25"/>
      <c r="DN28" s="44"/>
      <c r="DO28" s="44"/>
      <c r="DQ28" s="44"/>
      <c r="DR28" s="44"/>
      <c r="DS28" s="4"/>
      <c r="DU28" s="25"/>
      <c r="DV28" s="43"/>
      <c r="DW28" s="43"/>
      <c r="DX28" s="2"/>
      <c r="DY28" s="43"/>
      <c r="DZ28" s="43"/>
      <c r="EA28" s="25"/>
      <c r="EC28" s="46"/>
      <c r="EF28" s="45"/>
      <c r="EG28" s="25"/>
      <c r="EH28" s="44"/>
      <c r="EI28" s="44"/>
      <c r="EK28" s="44"/>
      <c r="EL28" s="44"/>
      <c r="EM28" s="4"/>
      <c r="EO28" s="25"/>
      <c r="EP28" s="43"/>
      <c r="EQ28" s="43"/>
      <c r="ER28" s="2"/>
      <c r="ES28" s="43"/>
      <c r="ET28" s="43"/>
      <c r="EU28" s="25"/>
      <c r="EV28" s="44"/>
      <c r="EW28" s="44"/>
      <c r="EZ28" s="45"/>
      <c r="FA28" s="25"/>
      <c r="FB28" s="44"/>
      <c r="FC28" s="44"/>
      <c r="FE28" s="44"/>
      <c r="FF28" s="44"/>
      <c r="FG28" s="4"/>
      <c r="FI28" s="25"/>
      <c r="FJ28" s="43"/>
      <c r="FK28" s="43"/>
      <c r="FL28" s="2"/>
      <c r="FM28" s="43"/>
      <c r="FN28" s="43"/>
      <c r="FO28" s="25"/>
      <c r="FP28" s="44"/>
      <c r="FQ28" s="44"/>
      <c r="FT28" s="45"/>
      <c r="FU28" s="25"/>
      <c r="FV28" s="44"/>
      <c r="FW28" s="44"/>
      <c r="FY28" s="44"/>
      <c r="FZ28" s="44"/>
      <c r="GA28" s="4"/>
      <c r="GC28" s="2"/>
      <c r="GD28" s="43"/>
      <c r="GE28" s="2"/>
      <c r="GF28" s="2"/>
      <c r="GG28" s="43"/>
      <c r="GH28" s="2"/>
      <c r="GI28" s="47"/>
      <c r="GN28" s="45"/>
      <c r="GU28" s="4"/>
      <c r="GW28" s="2"/>
      <c r="GX28" s="43"/>
      <c r="GY28" s="2"/>
      <c r="GZ28" s="2"/>
      <c r="HA28" s="43"/>
      <c r="HB28" s="2"/>
      <c r="HC28" s="47"/>
      <c r="HH28" s="45"/>
      <c r="HO28" s="4"/>
      <c r="HQ28" s="2"/>
      <c r="HR28" s="43"/>
      <c r="HS28" s="2"/>
      <c r="HT28" s="2"/>
      <c r="HU28" s="43"/>
      <c r="HV28" s="2"/>
      <c r="HW28" s="47"/>
      <c r="IB28" s="45"/>
      <c r="II28" s="4"/>
      <c r="IK28" s="2"/>
      <c r="IL28" s="43"/>
      <c r="IM28" s="2"/>
      <c r="IN28" s="2"/>
      <c r="IO28" s="43"/>
      <c r="IP28" s="2"/>
      <c r="IQ28" s="47"/>
      <c r="IV28" s="45"/>
    </row>
    <row r="29" spans="1:256" s="3" customFormat="1" ht="13.5" customHeight="1" x14ac:dyDescent="0.25">
      <c r="A29" s="126" t="s">
        <v>922</v>
      </c>
      <c r="B29" s="2" t="s">
        <v>909</v>
      </c>
      <c r="C29" s="4"/>
      <c r="E29" s="25"/>
      <c r="F29" s="43"/>
      <c r="G29" s="44"/>
      <c r="H29" s="2"/>
      <c r="I29" s="43"/>
      <c r="J29" s="44"/>
      <c r="K29" s="44"/>
      <c r="L29" s="44"/>
      <c r="M29" s="44"/>
      <c r="N29" s="44"/>
      <c r="O29" s="44"/>
      <c r="P29" s="44"/>
      <c r="Q29" s="25"/>
      <c r="R29" s="44"/>
      <c r="S29" s="44"/>
      <c r="U29" s="44"/>
      <c r="V29" s="44"/>
      <c r="W29" s="4"/>
      <c r="Y29" s="25">
        <v>47372</v>
      </c>
      <c r="Z29" s="43">
        <v>3.4037966861626454E-2</v>
      </c>
      <c r="AA29" s="43">
        <v>3.4000000000000002E-2</v>
      </c>
      <c r="AB29" s="2">
        <v>0</v>
      </c>
      <c r="AC29" s="149">
        <v>0</v>
      </c>
      <c r="AD29" s="43">
        <v>0</v>
      </c>
      <c r="AE29" s="25"/>
      <c r="AF29" s="44"/>
      <c r="AG29" s="44"/>
      <c r="AH29" s="44"/>
      <c r="AI29" s="44"/>
      <c r="AJ29" s="44"/>
      <c r="AK29" s="25"/>
      <c r="AM29" s="44"/>
      <c r="AO29" s="44"/>
      <c r="AP29" s="44"/>
      <c r="AQ29" s="4"/>
      <c r="AS29" s="6">
        <v>66664</v>
      </c>
      <c r="AT29" s="43">
        <f>AS29/AQ$7</f>
        <v>3.7435533432766087E-2</v>
      </c>
      <c r="AU29" s="43">
        <v>3.0000000000000001E-3</v>
      </c>
      <c r="AV29" s="83">
        <v>1</v>
      </c>
      <c r="AW29" s="43">
        <f>AV29/13</f>
        <v>7.6923076923076927E-2</v>
      </c>
      <c r="AX29" s="43">
        <v>7.6999999999999999E-2</v>
      </c>
      <c r="AY29" s="25"/>
      <c r="AZ29" s="44"/>
      <c r="BA29" s="44"/>
      <c r="BB29" s="44"/>
      <c r="BC29" s="44"/>
      <c r="BD29" s="44"/>
      <c r="BE29" s="25"/>
      <c r="BF29" s="44"/>
      <c r="BG29" s="44"/>
      <c r="BI29" s="44"/>
      <c r="BJ29" s="44"/>
      <c r="BK29" s="4"/>
      <c r="BM29" s="25">
        <v>84813</v>
      </c>
      <c r="BN29" s="43">
        <f>BM29/BK$7</f>
        <v>4.6363306880779831E-2</v>
      </c>
      <c r="BO29" s="43">
        <f>BN29-AT29</f>
        <v>8.9277734480137441E-3</v>
      </c>
      <c r="BP29" s="2">
        <v>1</v>
      </c>
      <c r="BQ29" s="43">
        <f>1/12</f>
        <v>8.3333333333333329E-2</v>
      </c>
      <c r="BR29" s="43">
        <f t="shared" ref="BR29:BR30" si="10">BQ29-AW29</f>
        <v>6.4102564102564014E-3</v>
      </c>
      <c r="BS29" s="25"/>
      <c r="BT29" s="44"/>
      <c r="BU29" s="44"/>
      <c r="BV29" s="145"/>
      <c r="BW29" s="44"/>
      <c r="BX29" s="44"/>
      <c r="BY29" s="25"/>
      <c r="BZ29" s="44"/>
      <c r="CA29" s="44"/>
      <c r="CC29" s="44"/>
      <c r="CD29" s="44"/>
      <c r="CE29" s="25" t="s">
        <v>888</v>
      </c>
      <c r="CG29" s="25">
        <v>68986</v>
      </c>
      <c r="CH29" s="43">
        <f>CG29/CE$7</f>
        <v>4.164518586577387E-2</v>
      </c>
      <c r="CI29" s="43">
        <f>CH29-BN29</f>
        <v>-4.7181210150059605E-3</v>
      </c>
      <c r="CJ29" s="2">
        <v>1</v>
      </c>
      <c r="CK29" s="43">
        <f>1/11</f>
        <v>9.0909090909090912E-2</v>
      </c>
      <c r="CL29" s="43">
        <f t="shared" ref="CL29:CL35" si="11">CK29-BQ29</f>
        <v>7.5757575757575829E-3</v>
      </c>
      <c r="CM29" s="25"/>
      <c r="CN29" s="44"/>
      <c r="CO29" s="44"/>
      <c r="CR29" s="45"/>
      <c r="CS29" s="25"/>
      <c r="CT29" s="44"/>
      <c r="CU29" s="44"/>
      <c r="CW29" s="44"/>
      <c r="CX29" s="44"/>
      <c r="CY29" s="4"/>
      <c r="DA29" s="25"/>
      <c r="DB29" s="43"/>
      <c r="DC29" s="43"/>
      <c r="DD29" s="2"/>
      <c r="DE29" s="43"/>
      <c r="DF29" s="43"/>
      <c r="DG29" s="25"/>
      <c r="DH29" s="44"/>
      <c r="DI29" s="44"/>
      <c r="DL29" s="45"/>
      <c r="DM29" s="25"/>
      <c r="DN29" s="44"/>
      <c r="DO29" s="44"/>
      <c r="DQ29" s="44"/>
      <c r="DR29" s="44"/>
      <c r="DS29" s="4"/>
      <c r="DU29" s="25"/>
      <c r="DV29" s="43"/>
      <c r="DW29" s="43"/>
      <c r="DX29" s="2"/>
      <c r="DY29" s="43"/>
      <c r="DZ29" s="43"/>
      <c r="EA29" s="25"/>
      <c r="EC29" s="46"/>
      <c r="EF29" s="45"/>
      <c r="EG29" s="25"/>
      <c r="EH29" s="44"/>
      <c r="EI29" s="44"/>
      <c r="EK29" s="44"/>
      <c r="EL29" s="44"/>
      <c r="EM29" s="4"/>
      <c r="EO29" s="25"/>
      <c r="EP29" s="43"/>
      <c r="EQ29" s="43"/>
      <c r="ER29" s="2"/>
      <c r="ES29" s="43"/>
      <c r="ET29" s="43"/>
      <c r="EU29" s="25"/>
      <c r="EV29" s="44"/>
      <c r="EW29" s="44"/>
      <c r="EZ29" s="45"/>
      <c r="FA29" s="25"/>
      <c r="FB29" s="44"/>
      <c r="FC29" s="44"/>
      <c r="FE29" s="44"/>
      <c r="FF29" s="44"/>
      <c r="FG29" s="4"/>
      <c r="FI29" s="25"/>
      <c r="FJ29" s="43"/>
      <c r="FK29" s="43"/>
      <c r="FL29" s="2"/>
      <c r="FM29" s="43"/>
      <c r="FN29" s="43"/>
      <c r="FO29" s="25"/>
      <c r="FP29" s="44"/>
      <c r="FQ29" s="44"/>
      <c r="FT29" s="45"/>
      <c r="FU29" s="25"/>
      <c r="FV29" s="44"/>
      <c r="FW29" s="44"/>
      <c r="FY29" s="44"/>
      <c r="FZ29" s="44"/>
      <c r="GA29" s="4"/>
      <c r="GC29" s="2"/>
      <c r="GD29" s="43"/>
      <c r="GE29" s="2"/>
      <c r="GF29" s="2"/>
      <c r="GG29" s="43"/>
      <c r="GH29" s="2"/>
      <c r="GI29" s="47"/>
      <c r="GN29" s="45"/>
      <c r="GU29" s="4"/>
      <c r="GW29" s="2"/>
      <c r="GX29" s="43"/>
      <c r="GY29" s="2"/>
      <c r="GZ29" s="2"/>
      <c r="HA29" s="43"/>
      <c r="HB29" s="2"/>
      <c r="HC29" s="47"/>
      <c r="HH29" s="45"/>
      <c r="HO29" s="4"/>
      <c r="HQ29" s="2"/>
      <c r="HR29" s="43"/>
      <c r="HS29" s="2"/>
      <c r="HT29" s="2"/>
      <c r="HU29" s="43"/>
      <c r="HV29" s="2"/>
      <c r="HW29" s="47"/>
      <c r="IB29" s="45"/>
      <c r="II29" s="4"/>
      <c r="IK29" s="2"/>
      <c r="IL29" s="43"/>
      <c r="IM29" s="2"/>
      <c r="IN29" s="2"/>
      <c r="IO29" s="43"/>
      <c r="IP29" s="2"/>
      <c r="IQ29" s="47"/>
      <c r="IV29" s="45"/>
    </row>
    <row r="30" spans="1:256" s="3" customFormat="1" ht="13.5" customHeight="1" x14ac:dyDescent="0.25">
      <c r="A30" s="126" t="s">
        <v>923</v>
      </c>
      <c r="B30" s="2" t="s">
        <v>910</v>
      </c>
      <c r="C30" s="4"/>
      <c r="E30" s="25"/>
      <c r="F30" s="43"/>
      <c r="G30" s="44"/>
      <c r="H30" s="2"/>
      <c r="I30" s="43"/>
      <c r="J30" s="44"/>
      <c r="K30" s="44"/>
      <c r="L30" s="44"/>
      <c r="M30" s="44"/>
      <c r="N30" s="44"/>
      <c r="O30" s="44"/>
      <c r="P30" s="44"/>
      <c r="Q30" s="25"/>
      <c r="R30" s="44"/>
      <c r="S30" s="44"/>
      <c r="U30" s="44"/>
      <c r="V30" s="44"/>
      <c r="W30" s="4"/>
      <c r="Y30" s="25"/>
      <c r="Z30" s="142"/>
      <c r="AA30" s="43"/>
      <c r="AB30" s="2"/>
      <c r="AC30" s="202"/>
      <c r="AD30" s="43"/>
      <c r="AE30" s="25"/>
      <c r="AF30" s="44"/>
      <c r="AG30" s="44"/>
      <c r="AH30" s="44"/>
      <c r="AI30" s="44"/>
      <c r="AJ30" s="44"/>
      <c r="AK30" s="25"/>
      <c r="AM30" s="44"/>
      <c r="AO30" s="44"/>
      <c r="AP30" s="44"/>
      <c r="AQ30" s="4"/>
      <c r="AS30" s="6">
        <v>89127</v>
      </c>
      <c r="AT30" s="43">
        <f>AS30/AQ$7</f>
        <v>5.0049753814084712E-2</v>
      </c>
      <c r="AU30" s="43">
        <v>0.05</v>
      </c>
      <c r="AV30" s="83">
        <v>1</v>
      </c>
      <c r="AW30" s="43">
        <f>AV30/13</f>
        <v>7.6923076923076927E-2</v>
      </c>
      <c r="AX30" s="43">
        <v>7.6999999999999999E-2</v>
      </c>
      <c r="AY30" s="25"/>
      <c r="AZ30" s="44"/>
      <c r="BA30" s="44"/>
      <c r="BB30" s="44"/>
      <c r="BC30" s="44"/>
      <c r="BD30" s="44"/>
      <c r="BE30" s="25"/>
      <c r="BF30" s="44"/>
      <c r="BG30" s="44"/>
      <c r="BI30" s="44"/>
      <c r="BJ30" s="44"/>
      <c r="BK30" s="4"/>
      <c r="BM30" s="25">
        <v>58485</v>
      </c>
      <c r="BN30" s="43">
        <f>BM30/BK$7</f>
        <v>3.1971018628304725E-2</v>
      </c>
      <c r="BO30" s="43">
        <f>BN30-AT30</f>
        <v>-1.8078735185779987E-2</v>
      </c>
      <c r="BP30" s="2">
        <v>0</v>
      </c>
      <c r="BQ30" s="43">
        <v>0</v>
      </c>
      <c r="BR30" s="43">
        <f t="shared" si="10"/>
        <v>-7.6923076923076927E-2</v>
      </c>
      <c r="BS30" s="25"/>
      <c r="BT30" s="44"/>
      <c r="BU30" s="44"/>
      <c r="BV30" s="145"/>
      <c r="BW30" s="44"/>
      <c r="BX30" s="44"/>
      <c r="BY30" s="25"/>
      <c r="BZ30" s="44"/>
      <c r="CA30" s="44"/>
      <c r="CC30" s="44"/>
      <c r="CD30" s="44"/>
      <c r="CE30" s="25"/>
      <c r="CG30" s="25"/>
      <c r="CH30" s="43"/>
      <c r="CI30" s="43"/>
      <c r="CJ30" s="2"/>
      <c r="CK30" s="43"/>
      <c r="CL30" s="43"/>
      <c r="CM30" s="25"/>
      <c r="CN30" s="44"/>
      <c r="CO30" s="44"/>
      <c r="CR30" s="45"/>
      <c r="CS30" s="25"/>
      <c r="CT30" s="44"/>
      <c r="CU30" s="44"/>
      <c r="CW30" s="44"/>
      <c r="CX30" s="44"/>
      <c r="CY30" s="4"/>
      <c r="DA30" s="25"/>
      <c r="DB30" s="43"/>
      <c r="DC30" s="43"/>
      <c r="DD30" s="2"/>
      <c r="DE30" s="43"/>
      <c r="DF30" s="43"/>
      <c r="DG30" s="25"/>
      <c r="DH30" s="44"/>
      <c r="DI30" s="44"/>
      <c r="DL30" s="45"/>
      <c r="DM30" s="25"/>
      <c r="DN30" s="44"/>
      <c r="DO30" s="44"/>
      <c r="DQ30" s="44"/>
      <c r="DR30" s="44"/>
      <c r="DS30" s="4"/>
      <c r="DU30" s="25"/>
      <c r="DV30" s="43"/>
      <c r="DW30" s="43"/>
      <c r="DX30" s="2"/>
      <c r="DY30" s="43"/>
      <c r="DZ30" s="43"/>
      <c r="EA30" s="25"/>
      <c r="EC30" s="46"/>
      <c r="EF30" s="45"/>
      <c r="EG30" s="25"/>
      <c r="EH30" s="44"/>
      <c r="EI30" s="44"/>
      <c r="EK30" s="44"/>
      <c r="EL30" s="44"/>
      <c r="EM30" s="4"/>
      <c r="EO30" s="25"/>
      <c r="EP30" s="43"/>
      <c r="EQ30" s="43"/>
      <c r="ER30" s="2"/>
      <c r="ES30" s="43"/>
      <c r="ET30" s="43"/>
      <c r="EU30" s="25"/>
      <c r="EV30" s="44"/>
      <c r="EW30" s="44"/>
      <c r="EZ30" s="45"/>
      <c r="FA30" s="25"/>
      <c r="FB30" s="44"/>
      <c r="FC30" s="44"/>
      <c r="FE30" s="44"/>
      <c r="FF30" s="44"/>
      <c r="FG30" s="4"/>
      <c r="FI30" s="25"/>
      <c r="FJ30" s="43"/>
      <c r="FK30" s="43"/>
      <c r="FL30" s="2"/>
      <c r="FM30" s="43"/>
      <c r="FN30" s="43"/>
      <c r="FO30" s="25"/>
      <c r="FP30" s="44"/>
      <c r="FQ30" s="44"/>
      <c r="FT30" s="45"/>
      <c r="FU30" s="25"/>
      <c r="FV30" s="44"/>
      <c r="FW30" s="44"/>
      <c r="FY30" s="44"/>
      <c r="FZ30" s="44"/>
      <c r="GA30" s="4"/>
      <c r="GC30" s="2"/>
      <c r="GD30" s="43"/>
      <c r="GE30" s="2"/>
      <c r="GF30" s="2"/>
      <c r="GG30" s="43"/>
      <c r="GH30" s="2"/>
      <c r="GI30" s="47"/>
      <c r="GN30" s="45"/>
      <c r="GU30" s="4"/>
      <c r="GW30" s="2"/>
      <c r="GX30" s="43"/>
      <c r="GY30" s="2"/>
      <c r="GZ30" s="2"/>
      <c r="HA30" s="43"/>
      <c r="HB30" s="2"/>
      <c r="HC30" s="47"/>
      <c r="HH30" s="45"/>
      <c r="HO30" s="4"/>
      <c r="HQ30" s="2"/>
      <c r="HR30" s="43"/>
      <c r="HS30" s="2"/>
      <c r="HT30" s="2"/>
      <c r="HU30" s="43"/>
      <c r="HV30" s="2"/>
      <c r="HW30" s="47"/>
      <c r="IB30" s="45"/>
      <c r="II30" s="4"/>
      <c r="IK30" s="2"/>
      <c r="IL30" s="43"/>
      <c r="IM30" s="2"/>
      <c r="IN30" s="2"/>
      <c r="IO30" s="43"/>
      <c r="IP30" s="2"/>
      <c r="IQ30" s="47"/>
      <c r="IV30" s="45"/>
    </row>
    <row r="31" spans="1:256" s="3" customFormat="1" ht="13.5" customHeight="1" x14ac:dyDescent="0.25">
      <c r="A31" s="126" t="s">
        <v>924</v>
      </c>
      <c r="B31" s="2" t="s">
        <v>911</v>
      </c>
      <c r="C31" s="4"/>
      <c r="E31" s="25"/>
      <c r="F31" s="43"/>
      <c r="G31" s="44"/>
      <c r="H31" s="2"/>
      <c r="I31" s="43"/>
      <c r="J31" s="44"/>
      <c r="K31" s="44"/>
      <c r="L31" s="44"/>
      <c r="M31" s="44"/>
      <c r="N31" s="44"/>
      <c r="O31" s="44"/>
      <c r="P31" s="44"/>
      <c r="Q31" s="25"/>
      <c r="R31" s="44"/>
      <c r="S31" s="44"/>
      <c r="U31" s="44"/>
      <c r="V31" s="44"/>
      <c r="W31" s="4"/>
      <c r="Y31" s="25"/>
      <c r="Z31" s="142"/>
      <c r="AA31" s="43"/>
      <c r="AB31" s="2"/>
      <c r="AC31" s="202"/>
      <c r="AD31" s="43"/>
      <c r="AE31" s="25"/>
      <c r="AF31" s="44"/>
      <c r="AG31" s="44"/>
      <c r="AH31" s="44"/>
      <c r="AI31" s="44"/>
      <c r="AJ31" s="44"/>
      <c r="AK31" s="25"/>
      <c r="AM31" s="44"/>
      <c r="AO31" s="44"/>
      <c r="AP31" s="44"/>
      <c r="AQ31" s="4"/>
      <c r="AS31" s="6"/>
      <c r="AT31" s="43"/>
      <c r="AU31" s="43"/>
      <c r="AV31" s="83"/>
      <c r="AW31" s="43"/>
      <c r="AX31" s="43"/>
      <c r="AY31" s="25"/>
      <c r="AZ31" s="44"/>
      <c r="BA31" s="44"/>
      <c r="BB31" s="44"/>
      <c r="BC31" s="44"/>
      <c r="BD31" s="44"/>
      <c r="BE31" s="25"/>
      <c r="BF31" s="44"/>
      <c r="BG31" s="44"/>
      <c r="BI31" s="44"/>
      <c r="BJ31" s="44"/>
      <c r="BK31" s="4"/>
      <c r="BM31" s="25"/>
      <c r="BN31" s="43"/>
      <c r="BO31" s="43"/>
      <c r="BP31" s="2"/>
      <c r="BQ31" s="43"/>
      <c r="BR31" s="43"/>
      <c r="BS31" s="25"/>
      <c r="BT31" s="44"/>
      <c r="BU31" s="44"/>
      <c r="BV31" s="145"/>
      <c r="BW31" s="44"/>
      <c r="BX31" s="44"/>
      <c r="BY31" s="25"/>
      <c r="BZ31" s="44"/>
      <c r="CA31" s="44"/>
      <c r="CC31" s="44"/>
      <c r="CD31" s="44"/>
      <c r="CE31" s="25" t="s">
        <v>890</v>
      </c>
      <c r="CG31" s="25">
        <v>124063</v>
      </c>
      <c r="CH31" s="43">
        <f>CG31/CE$7</f>
        <v>7.4893843592402864E-2</v>
      </c>
      <c r="CI31" s="43">
        <f>CH31-BN31</f>
        <v>7.4893843592402864E-2</v>
      </c>
      <c r="CJ31" s="2">
        <v>1</v>
      </c>
      <c r="CK31" s="43">
        <f>1/11</f>
        <v>9.0909090909090912E-2</v>
      </c>
      <c r="CL31" s="43">
        <f t="shared" si="11"/>
        <v>9.0909090909090912E-2</v>
      </c>
      <c r="CM31" s="25"/>
      <c r="CN31" s="44"/>
      <c r="CO31" s="44"/>
      <c r="CR31" s="45"/>
      <c r="CS31" s="25"/>
      <c r="CT31" s="44"/>
      <c r="CU31" s="44"/>
      <c r="CW31" s="44"/>
      <c r="CX31" s="44"/>
      <c r="CY31" s="4"/>
      <c r="DA31" s="25"/>
      <c r="DB31" s="43"/>
      <c r="DC31" s="43"/>
      <c r="DD31" s="2"/>
      <c r="DE31" s="43"/>
      <c r="DF31" s="43"/>
      <c r="DG31" s="25"/>
      <c r="DH31" s="44"/>
      <c r="DI31" s="44"/>
      <c r="DL31" s="45"/>
      <c r="DM31" s="25"/>
      <c r="DN31" s="44"/>
      <c r="DO31" s="44"/>
      <c r="DQ31" s="44"/>
      <c r="DR31" s="44"/>
      <c r="DS31" s="4"/>
      <c r="DU31" s="25"/>
      <c r="DV31" s="43"/>
      <c r="DW31" s="43"/>
      <c r="DX31" s="2"/>
      <c r="DY31" s="43"/>
      <c r="DZ31" s="43"/>
      <c r="EA31" s="25"/>
      <c r="EC31" s="46"/>
      <c r="EF31" s="45"/>
      <c r="EG31" s="25"/>
      <c r="EH31" s="44"/>
      <c r="EI31" s="44"/>
      <c r="EK31" s="44"/>
      <c r="EL31" s="44"/>
      <c r="EM31" s="4"/>
      <c r="EO31" s="25"/>
      <c r="EP31" s="43"/>
      <c r="EQ31" s="43"/>
      <c r="ER31" s="2"/>
      <c r="ES31" s="43"/>
      <c r="ET31" s="43"/>
      <c r="EU31" s="25"/>
      <c r="EV31" s="44"/>
      <c r="EW31" s="44"/>
      <c r="EZ31" s="45"/>
      <c r="FA31" s="25"/>
      <c r="FB31" s="44"/>
      <c r="FC31" s="44"/>
      <c r="FE31" s="44"/>
      <c r="FF31" s="44"/>
      <c r="FG31" s="4"/>
      <c r="FI31" s="25"/>
      <c r="FJ31" s="43"/>
      <c r="FK31" s="43"/>
      <c r="FL31" s="2"/>
      <c r="FM31" s="43"/>
      <c r="FN31" s="43"/>
      <c r="FO31" s="25"/>
      <c r="FP31" s="44"/>
      <c r="FQ31" s="44"/>
      <c r="FT31" s="45"/>
      <c r="FU31" s="25"/>
      <c r="FV31" s="44"/>
      <c r="FW31" s="44"/>
      <c r="FY31" s="44"/>
      <c r="FZ31" s="44"/>
      <c r="GA31" s="4"/>
      <c r="GC31" s="2"/>
      <c r="GD31" s="43"/>
      <c r="GE31" s="2"/>
      <c r="GF31" s="2"/>
      <c r="GG31" s="43"/>
      <c r="GH31" s="2"/>
      <c r="GI31" s="47"/>
      <c r="GN31" s="45"/>
      <c r="GU31" s="4"/>
      <c r="GW31" s="2"/>
      <c r="GX31" s="43"/>
      <c r="GY31" s="2"/>
      <c r="GZ31" s="2"/>
      <c r="HA31" s="43"/>
      <c r="HB31" s="2"/>
      <c r="HC31" s="47"/>
      <c r="HH31" s="45"/>
      <c r="HO31" s="4"/>
      <c r="HQ31" s="2"/>
      <c r="HR31" s="43"/>
      <c r="HS31" s="2"/>
      <c r="HT31" s="2"/>
      <c r="HU31" s="43"/>
      <c r="HV31" s="2"/>
      <c r="HW31" s="47"/>
      <c r="IB31" s="45"/>
      <c r="II31" s="4"/>
      <c r="IK31" s="2"/>
      <c r="IL31" s="43"/>
      <c r="IM31" s="2"/>
      <c r="IN31" s="2"/>
      <c r="IO31" s="43"/>
      <c r="IP31" s="2"/>
      <c r="IQ31" s="47"/>
      <c r="IV31" s="45"/>
    </row>
    <row r="32" spans="1:256" s="3" customFormat="1" ht="13.5" customHeight="1" x14ac:dyDescent="0.25">
      <c r="A32" s="126" t="s">
        <v>925</v>
      </c>
      <c r="B32" s="2" t="s">
        <v>903</v>
      </c>
      <c r="C32" s="4"/>
      <c r="E32" s="25"/>
      <c r="F32" s="43"/>
      <c r="G32" s="44"/>
      <c r="H32" s="2"/>
      <c r="I32" s="43"/>
      <c r="J32" s="44"/>
      <c r="K32" s="44"/>
      <c r="L32" s="44"/>
      <c r="M32" s="44"/>
      <c r="N32" s="44"/>
      <c r="O32" s="44"/>
      <c r="P32" s="44"/>
      <c r="Q32" s="25"/>
      <c r="R32" s="44"/>
      <c r="S32" s="44"/>
      <c r="U32" s="44"/>
      <c r="V32" s="44"/>
      <c r="W32" s="4"/>
      <c r="Y32" s="25"/>
      <c r="Z32" s="142"/>
      <c r="AA32" s="43"/>
      <c r="AB32" s="2"/>
      <c r="AC32" s="202"/>
      <c r="AD32" s="43"/>
      <c r="AE32" s="25"/>
      <c r="AF32" s="44"/>
      <c r="AG32" s="44"/>
      <c r="AH32" s="44"/>
      <c r="AI32" s="44"/>
      <c r="AJ32" s="44"/>
      <c r="AK32" s="25"/>
      <c r="AM32" s="44"/>
      <c r="AO32" s="44"/>
      <c r="AP32" s="44"/>
      <c r="AQ32" s="4"/>
      <c r="AS32" s="6"/>
      <c r="AT32" s="43"/>
      <c r="AU32" s="43"/>
      <c r="AV32" s="83"/>
      <c r="AW32" s="43"/>
      <c r="AX32" s="43"/>
      <c r="AY32" s="25"/>
      <c r="AZ32" s="44"/>
      <c r="BA32" s="44"/>
      <c r="BB32" s="44"/>
      <c r="BC32" s="44"/>
      <c r="BD32" s="44"/>
      <c r="BE32" s="25"/>
      <c r="BF32" s="44"/>
      <c r="BG32" s="44"/>
      <c r="BI32" s="44"/>
      <c r="BJ32" s="44"/>
      <c r="BK32" s="4"/>
      <c r="BM32" s="25"/>
      <c r="BN32" s="43"/>
      <c r="BO32" s="43"/>
      <c r="BP32" s="2"/>
      <c r="BQ32" s="43"/>
      <c r="BR32" s="43"/>
      <c r="BS32" s="25"/>
      <c r="BT32" s="44"/>
      <c r="BU32" s="44"/>
      <c r="BV32" s="145"/>
      <c r="BW32" s="44"/>
      <c r="BX32" s="44"/>
      <c r="BY32" s="25"/>
      <c r="BZ32" s="44"/>
      <c r="CA32" s="44"/>
      <c r="CC32" s="44"/>
      <c r="CD32" s="44"/>
      <c r="CE32" s="25"/>
      <c r="CG32" s="25">
        <v>36326</v>
      </c>
      <c r="CH32" s="43">
        <f>CG32/CE$7</f>
        <v>2.1929130863654969E-2</v>
      </c>
      <c r="CI32" s="43">
        <f>CH32-BN32</f>
        <v>2.1929130863654969E-2</v>
      </c>
      <c r="CJ32" s="2">
        <v>0</v>
      </c>
      <c r="CK32" s="43">
        <v>0</v>
      </c>
      <c r="CL32" s="43">
        <f t="shared" si="11"/>
        <v>0</v>
      </c>
      <c r="CM32" s="25"/>
      <c r="CN32" s="44"/>
      <c r="CO32" s="44"/>
      <c r="CR32" s="45"/>
      <c r="CS32" s="25"/>
      <c r="CT32" s="44"/>
      <c r="CU32" s="44"/>
      <c r="CW32" s="44"/>
      <c r="CX32" s="44"/>
      <c r="CY32" s="4"/>
      <c r="DA32" s="25"/>
      <c r="DB32" s="43"/>
      <c r="DC32" s="43"/>
      <c r="DD32" s="2"/>
      <c r="DE32" s="43"/>
      <c r="DF32" s="43"/>
      <c r="DG32" s="25"/>
      <c r="DH32" s="44"/>
      <c r="DI32" s="44"/>
      <c r="DL32" s="45"/>
      <c r="DM32" s="25"/>
      <c r="DN32" s="44"/>
      <c r="DO32" s="44"/>
      <c r="DQ32" s="44"/>
      <c r="DR32" s="44"/>
      <c r="DS32" s="4"/>
      <c r="DU32" s="25"/>
      <c r="DV32" s="43"/>
      <c r="DW32" s="43"/>
      <c r="DX32" s="2"/>
      <c r="DY32" s="43"/>
      <c r="DZ32" s="43"/>
      <c r="EA32" s="25"/>
      <c r="EC32" s="46"/>
      <c r="EF32" s="45"/>
      <c r="EG32" s="25"/>
      <c r="EH32" s="44"/>
      <c r="EI32" s="44"/>
      <c r="EK32" s="44"/>
      <c r="EL32" s="44"/>
      <c r="EM32" s="4"/>
      <c r="EO32" s="25"/>
      <c r="EP32" s="43"/>
      <c r="EQ32" s="43"/>
      <c r="ER32" s="2"/>
      <c r="ES32" s="43"/>
      <c r="ET32" s="43"/>
      <c r="EU32" s="25"/>
      <c r="EV32" s="44"/>
      <c r="EW32" s="44"/>
      <c r="EZ32" s="45"/>
      <c r="FA32" s="25"/>
      <c r="FB32" s="44"/>
      <c r="FC32" s="44"/>
      <c r="FE32" s="44"/>
      <c r="FF32" s="44"/>
      <c r="FG32" s="4"/>
      <c r="FI32" s="25"/>
      <c r="FJ32" s="43"/>
      <c r="FK32" s="43"/>
      <c r="FL32" s="2"/>
      <c r="FM32" s="43"/>
      <c r="FN32" s="43"/>
      <c r="FO32" s="25"/>
      <c r="FP32" s="44"/>
      <c r="FQ32" s="44"/>
      <c r="FT32" s="45"/>
      <c r="FU32" s="25"/>
      <c r="FV32" s="44"/>
      <c r="FW32" s="44"/>
      <c r="FY32" s="44"/>
      <c r="FZ32" s="44"/>
      <c r="GA32" s="4"/>
      <c r="GC32" s="2"/>
      <c r="GD32" s="43"/>
      <c r="GE32" s="2"/>
      <c r="GF32" s="2"/>
      <c r="GG32" s="43"/>
      <c r="GH32" s="2"/>
      <c r="GI32" s="47"/>
      <c r="GN32" s="45"/>
      <c r="GU32" s="4"/>
      <c r="GW32" s="2"/>
      <c r="GX32" s="43"/>
      <c r="GY32" s="2"/>
      <c r="GZ32" s="2"/>
      <c r="HA32" s="43"/>
      <c r="HB32" s="2"/>
      <c r="HC32" s="47"/>
      <c r="HH32" s="45"/>
      <c r="HO32" s="4"/>
      <c r="HQ32" s="2"/>
      <c r="HR32" s="43"/>
      <c r="HS32" s="2"/>
      <c r="HT32" s="2"/>
      <c r="HU32" s="43"/>
      <c r="HV32" s="2"/>
      <c r="HW32" s="47"/>
      <c r="IB32" s="45"/>
      <c r="II32" s="4"/>
      <c r="IK32" s="2"/>
      <c r="IL32" s="43"/>
      <c r="IM32" s="2"/>
      <c r="IN32" s="2"/>
      <c r="IO32" s="43"/>
      <c r="IP32" s="2"/>
      <c r="IQ32" s="47"/>
      <c r="IV32" s="45"/>
    </row>
    <row r="33" spans="1:262" s="3" customFormat="1" ht="13.5" customHeight="1" x14ac:dyDescent="0.25">
      <c r="A33" s="126" t="s">
        <v>926</v>
      </c>
      <c r="B33" s="2" t="s">
        <v>904</v>
      </c>
      <c r="C33" s="4"/>
      <c r="E33" s="25"/>
      <c r="F33" s="43"/>
      <c r="G33" s="44"/>
      <c r="H33" s="2"/>
      <c r="I33" s="43"/>
      <c r="J33" s="44"/>
      <c r="K33" s="44"/>
      <c r="L33" s="44"/>
      <c r="M33" s="44"/>
      <c r="N33" s="44"/>
      <c r="O33" s="44"/>
      <c r="P33" s="44"/>
      <c r="Q33" s="25"/>
      <c r="R33" s="44"/>
      <c r="S33" s="44"/>
      <c r="U33" s="44"/>
      <c r="V33" s="44"/>
      <c r="W33" s="4"/>
      <c r="Y33" s="25"/>
      <c r="Z33" s="142"/>
      <c r="AA33" s="43"/>
      <c r="AB33" s="2"/>
      <c r="AC33" s="202"/>
      <c r="AD33" s="43"/>
      <c r="AE33" s="25"/>
      <c r="AF33" s="44"/>
      <c r="AG33" s="44"/>
      <c r="AH33" s="44"/>
      <c r="AI33" s="44"/>
      <c r="AJ33" s="44"/>
      <c r="AK33" s="25"/>
      <c r="AM33" s="44"/>
      <c r="AO33" s="44"/>
      <c r="AP33" s="44"/>
      <c r="AQ33" s="4"/>
      <c r="AS33" s="6"/>
      <c r="AT33" s="43"/>
      <c r="AU33" s="43"/>
      <c r="AV33" s="83"/>
      <c r="AW33" s="43"/>
      <c r="AX33" s="43"/>
      <c r="AY33" s="25"/>
      <c r="AZ33" s="44"/>
      <c r="BA33" s="44"/>
      <c r="BB33" s="44"/>
      <c r="BC33" s="44"/>
      <c r="BD33" s="44"/>
      <c r="BE33" s="25"/>
      <c r="BF33" s="44"/>
      <c r="BG33" s="44"/>
      <c r="BI33" s="44"/>
      <c r="BJ33" s="44"/>
      <c r="BK33" s="4"/>
      <c r="BM33" s="25"/>
      <c r="BN33" s="43"/>
      <c r="BO33" s="43"/>
      <c r="BP33" s="2"/>
      <c r="BQ33" s="43"/>
      <c r="BR33" s="43"/>
      <c r="BS33" s="25"/>
      <c r="BT33" s="44"/>
      <c r="BU33" s="44"/>
      <c r="BV33" s="145"/>
      <c r="BW33" s="44"/>
      <c r="BX33" s="44"/>
      <c r="BY33" s="25"/>
      <c r="BZ33" s="44"/>
      <c r="CA33" s="44"/>
      <c r="CC33" s="44"/>
      <c r="CD33" s="44"/>
      <c r="CE33" s="25" t="s">
        <v>912</v>
      </c>
      <c r="CG33" s="25">
        <v>35939</v>
      </c>
      <c r="CH33" s="43">
        <f>CG33/CE$7</f>
        <v>2.169550828907383E-2</v>
      </c>
      <c r="CI33" s="43">
        <f>CH33-BN33</f>
        <v>2.169550828907383E-2</v>
      </c>
      <c r="CJ33" s="2">
        <v>1</v>
      </c>
      <c r="CK33" s="43">
        <f>1/11</f>
        <v>9.0909090909090912E-2</v>
      </c>
      <c r="CL33" s="43">
        <f t="shared" si="11"/>
        <v>9.0909090909090912E-2</v>
      </c>
      <c r="CM33" s="25"/>
      <c r="CN33" s="44"/>
      <c r="CO33" s="44"/>
      <c r="CR33" s="45"/>
      <c r="CS33" s="25"/>
      <c r="CT33" s="44"/>
      <c r="CU33" s="44"/>
      <c r="CW33" s="44"/>
      <c r="CX33" s="44"/>
      <c r="CY33" s="4"/>
      <c r="DA33" s="25"/>
      <c r="DB33" s="43"/>
      <c r="DC33" s="43"/>
      <c r="DD33" s="2"/>
      <c r="DE33" s="43"/>
      <c r="DF33" s="43"/>
      <c r="DG33" s="25"/>
      <c r="DH33" s="44"/>
      <c r="DI33" s="44"/>
      <c r="DL33" s="45"/>
      <c r="DM33" s="25"/>
      <c r="DN33" s="44"/>
      <c r="DO33" s="44"/>
      <c r="DQ33" s="44"/>
      <c r="DR33" s="44"/>
      <c r="DS33" s="4"/>
      <c r="DU33" s="25"/>
      <c r="DV33" s="43"/>
      <c r="DW33" s="43"/>
      <c r="DX33" s="2"/>
      <c r="DY33" s="43"/>
      <c r="DZ33" s="43"/>
      <c r="EA33" s="25"/>
      <c r="EC33" s="46"/>
      <c r="EF33" s="45"/>
      <c r="EG33" s="25"/>
      <c r="EH33" s="44"/>
      <c r="EI33" s="44"/>
      <c r="EK33" s="44"/>
      <c r="EL33" s="44"/>
      <c r="EM33" s="4"/>
      <c r="EO33" s="25"/>
      <c r="EP33" s="43"/>
      <c r="EQ33" s="43"/>
      <c r="ER33" s="2"/>
      <c r="ES33" s="43"/>
      <c r="ET33" s="43"/>
      <c r="EU33" s="25"/>
      <c r="EV33" s="44"/>
      <c r="EW33" s="44"/>
      <c r="EZ33" s="45"/>
      <c r="FA33" s="25"/>
      <c r="FB33" s="44"/>
      <c r="FC33" s="44"/>
      <c r="FE33" s="44"/>
      <c r="FF33" s="44"/>
      <c r="FG33" s="4"/>
      <c r="FI33" s="25"/>
      <c r="FJ33" s="43"/>
      <c r="FK33" s="43"/>
      <c r="FL33" s="2"/>
      <c r="FM33" s="43"/>
      <c r="FN33" s="43"/>
      <c r="FO33" s="25"/>
      <c r="FP33" s="44"/>
      <c r="FQ33" s="44"/>
      <c r="FT33" s="45"/>
      <c r="FU33" s="25"/>
      <c r="FV33" s="44"/>
      <c r="FW33" s="44"/>
      <c r="FY33" s="44"/>
      <c r="FZ33" s="44"/>
      <c r="GA33" s="4"/>
      <c r="GC33" s="2"/>
      <c r="GD33" s="43"/>
      <c r="GE33" s="2"/>
      <c r="GF33" s="2"/>
      <c r="GG33" s="43"/>
      <c r="GH33" s="2"/>
      <c r="GI33" s="47"/>
      <c r="GN33" s="45"/>
      <c r="GU33" s="4"/>
      <c r="GW33" s="2"/>
      <c r="GX33" s="43"/>
      <c r="GY33" s="2"/>
      <c r="GZ33" s="2"/>
      <c r="HA33" s="43"/>
      <c r="HB33" s="2"/>
      <c r="HC33" s="47"/>
      <c r="HH33" s="45"/>
      <c r="HO33" s="4"/>
      <c r="HQ33" s="2"/>
      <c r="HR33" s="43"/>
      <c r="HS33" s="2"/>
      <c r="HT33" s="2"/>
      <c r="HU33" s="43"/>
      <c r="HV33" s="2"/>
      <c r="HW33" s="47"/>
      <c r="IB33" s="45"/>
      <c r="II33" s="4"/>
      <c r="IK33" s="2"/>
      <c r="IL33" s="43"/>
      <c r="IM33" s="2"/>
      <c r="IN33" s="2"/>
      <c r="IO33" s="43"/>
      <c r="IP33" s="2"/>
      <c r="IQ33" s="47"/>
      <c r="IV33" s="45"/>
    </row>
    <row r="34" spans="1:262" s="3" customFormat="1" ht="13.5" customHeight="1" x14ac:dyDescent="0.25">
      <c r="A34" s="126" t="s">
        <v>927</v>
      </c>
      <c r="B34" s="2" t="s">
        <v>905</v>
      </c>
      <c r="C34" s="4"/>
      <c r="E34" s="25"/>
      <c r="F34" s="43"/>
      <c r="G34" s="44"/>
      <c r="H34" s="2"/>
      <c r="I34" s="43"/>
      <c r="J34" s="44"/>
      <c r="K34" s="44"/>
      <c r="L34" s="44"/>
      <c r="M34" s="44"/>
      <c r="N34" s="44"/>
      <c r="O34" s="44"/>
      <c r="P34" s="44"/>
      <c r="Q34" s="25"/>
      <c r="R34" s="44"/>
      <c r="S34" s="44"/>
      <c r="U34" s="44"/>
      <c r="V34" s="44"/>
      <c r="W34" s="4"/>
      <c r="Y34" s="25"/>
      <c r="Z34" s="142"/>
      <c r="AA34" s="43"/>
      <c r="AB34" s="2"/>
      <c r="AC34" s="202"/>
      <c r="AD34" s="43"/>
      <c r="AE34" s="25"/>
      <c r="AF34" s="44"/>
      <c r="AG34" s="44"/>
      <c r="AH34" s="44"/>
      <c r="AI34" s="44"/>
      <c r="AJ34" s="44"/>
      <c r="AK34" s="25"/>
      <c r="AM34" s="44"/>
      <c r="AO34" s="44"/>
      <c r="AP34" s="44"/>
      <c r="AQ34" s="4"/>
      <c r="AS34" s="6"/>
      <c r="AT34" s="43"/>
      <c r="AU34" s="43"/>
      <c r="AV34" s="83"/>
      <c r="AW34" s="43"/>
      <c r="AX34" s="43"/>
      <c r="AY34" s="25"/>
      <c r="AZ34" s="44"/>
      <c r="BA34" s="44"/>
      <c r="BB34" s="44"/>
      <c r="BC34" s="44"/>
      <c r="BD34" s="44"/>
      <c r="BE34" s="25"/>
      <c r="BF34" s="44"/>
      <c r="BG34" s="44"/>
      <c r="BI34" s="44"/>
      <c r="BJ34" s="44"/>
      <c r="BK34" s="4"/>
      <c r="BM34" s="25"/>
      <c r="BN34" s="43"/>
      <c r="BO34" s="43"/>
      <c r="BP34" s="2"/>
      <c r="BQ34" s="43"/>
      <c r="BR34" s="43"/>
      <c r="BS34" s="25"/>
      <c r="BT34" s="44"/>
      <c r="BU34" s="44"/>
      <c r="BV34" s="145"/>
      <c r="BW34" s="44"/>
      <c r="BX34" s="44"/>
      <c r="BY34" s="25"/>
      <c r="BZ34" s="44"/>
      <c r="CA34" s="44"/>
      <c r="CC34" s="44"/>
      <c r="CD34" s="44"/>
      <c r="CE34" s="25"/>
      <c r="CG34" s="25">
        <v>30323</v>
      </c>
      <c r="CH34" s="43">
        <f>CG34/CE$7</f>
        <v>1.830526441608241E-2</v>
      </c>
      <c r="CI34" s="43">
        <f>CH34-BN34</f>
        <v>1.830526441608241E-2</v>
      </c>
      <c r="CJ34" s="2">
        <v>0</v>
      </c>
      <c r="CK34" s="43">
        <v>0</v>
      </c>
      <c r="CL34" s="43">
        <f t="shared" si="11"/>
        <v>0</v>
      </c>
      <c r="CM34" s="25"/>
      <c r="CN34" s="44"/>
      <c r="CO34" s="44"/>
      <c r="CR34" s="45"/>
      <c r="CS34" s="25"/>
      <c r="CT34" s="44"/>
      <c r="CU34" s="44"/>
      <c r="CW34" s="44"/>
      <c r="CX34" s="44"/>
      <c r="CY34" s="4"/>
      <c r="DA34" s="25"/>
      <c r="DB34" s="43"/>
      <c r="DC34" s="43"/>
      <c r="DD34" s="2"/>
      <c r="DE34" s="43"/>
      <c r="DF34" s="43"/>
      <c r="DG34" s="25"/>
      <c r="DH34" s="44"/>
      <c r="DI34" s="44"/>
      <c r="DL34" s="45"/>
      <c r="DM34" s="25"/>
      <c r="DN34" s="44"/>
      <c r="DO34" s="44"/>
      <c r="DQ34" s="44"/>
      <c r="DR34" s="44"/>
      <c r="DS34" s="4"/>
      <c r="DU34" s="25"/>
      <c r="DV34" s="43"/>
      <c r="DW34" s="43"/>
      <c r="DX34" s="2"/>
      <c r="DY34" s="43"/>
      <c r="DZ34" s="43"/>
      <c r="EA34" s="25"/>
      <c r="EC34" s="46"/>
      <c r="EF34" s="45"/>
      <c r="EG34" s="25"/>
      <c r="EH34" s="44"/>
      <c r="EI34" s="44"/>
      <c r="EK34" s="44"/>
      <c r="EL34" s="44"/>
      <c r="EM34" s="4"/>
      <c r="EO34" s="25"/>
      <c r="EP34" s="43"/>
      <c r="EQ34" s="43"/>
      <c r="ER34" s="2"/>
      <c r="ES34" s="43"/>
      <c r="ET34" s="43"/>
      <c r="EU34" s="25"/>
      <c r="EV34" s="44"/>
      <c r="EW34" s="44"/>
      <c r="EZ34" s="45"/>
      <c r="FA34" s="25"/>
      <c r="FB34" s="44"/>
      <c r="FC34" s="44"/>
      <c r="FE34" s="44"/>
      <c r="FF34" s="44"/>
      <c r="FG34" s="4"/>
      <c r="FI34" s="25"/>
      <c r="FJ34" s="43"/>
      <c r="FK34" s="43"/>
      <c r="FL34" s="2"/>
      <c r="FM34" s="43"/>
      <c r="FN34" s="43"/>
      <c r="FO34" s="25"/>
      <c r="FP34" s="44"/>
      <c r="FQ34" s="44"/>
      <c r="FT34" s="45"/>
      <c r="FU34" s="25"/>
      <c r="FV34" s="44"/>
      <c r="FW34" s="44"/>
      <c r="FY34" s="44"/>
      <c r="FZ34" s="44"/>
      <c r="GA34" s="4"/>
      <c r="GC34" s="2"/>
      <c r="GD34" s="43"/>
      <c r="GE34" s="2"/>
      <c r="GF34" s="2"/>
      <c r="GG34" s="43"/>
      <c r="GH34" s="2"/>
      <c r="GI34" s="47"/>
      <c r="GN34" s="45"/>
      <c r="GU34" s="4"/>
      <c r="GW34" s="2"/>
      <c r="GX34" s="43"/>
      <c r="GY34" s="2"/>
      <c r="GZ34" s="2"/>
      <c r="HA34" s="43"/>
      <c r="HB34" s="2"/>
      <c r="HC34" s="47"/>
      <c r="HH34" s="45"/>
      <c r="HO34" s="4"/>
      <c r="HQ34" s="2"/>
      <c r="HR34" s="43"/>
      <c r="HS34" s="2"/>
      <c r="HT34" s="2"/>
      <c r="HU34" s="43"/>
      <c r="HV34" s="2"/>
      <c r="HW34" s="47"/>
      <c r="IB34" s="45"/>
      <c r="II34" s="4"/>
      <c r="IK34" s="2"/>
      <c r="IL34" s="43"/>
      <c r="IM34" s="2"/>
      <c r="IN34" s="2"/>
      <c r="IO34" s="43"/>
      <c r="IP34" s="2"/>
      <c r="IQ34" s="47"/>
      <c r="IV34" s="45"/>
    </row>
    <row r="35" spans="1:262" s="3" customFormat="1" ht="13.5" customHeight="1" x14ac:dyDescent="0.25">
      <c r="A35" s="42" t="s">
        <v>309</v>
      </c>
      <c r="B35" s="2" t="s">
        <v>410</v>
      </c>
      <c r="C35" s="4"/>
      <c r="E35" s="25">
        <v>46068</v>
      </c>
      <c r="F35" s="43">
        <v>0.04</v>
      </c>
      <c r="G35" s="44">
        <v>0</v>
      </c>
      <c r="H35" s="2">
        <v>0</v>
      </c>
      <c r="I35" s="43">
        <v>0</v>
      </c>
      <c r="J35" s="44">
        <v>0</v>
      </c>
      <c r="K35" s="44"/>
      <c r="L35" s="44"/>
      <c r="M35" s="44"/>
      <c r="N35" s="44"/>
      <c r="O35" s="44"/>
      <c r="P35" s="44"/>
      <c r="Q35" s="25"/>
      <c r="R35" s="44"/>
      <c r="S35" s="44"/>
      <c r="U35" s="44"/>
      <c r="V35" s="44"/>
      <c r="W35" s="4"/>
      <c r="Y35" s="25">
        <v>19165</v>
      </c>
      <c r="Z35" s="43">
        <v>1.3770531852213776E-2</v>
      </c>
      <c r="AA35" s="43">
        <v>0</v>
      </c>
      <c r="AB35" s="2">
        <v>0</v>
      </c>
      <c r="AC35" s="149">
        <v>0</v>
      </c>
      <c r="AD35" s="43">
        <v>0</v>
      </c>
      <c r="AE35" s="25"/>
      <c r="AF35" s="44"/>
      <c r="AG35" s="44"/>
      <c r="AH35" s="44"/>
      <c r="AI35" s="44"/>
      <c r="AJ35" s="44"/>
      <c r="AK35" s="25"/>
      <c r="AM35" s="44"/>
      <c r="AO35" s="44"/>
      <c r="AP35" s="44"/>
      <c r="AQ35" s="4"/>
      <c r="AS35" s="6">
        <v>57735</v>
      </c>
      <c r="AT35" s="43">
        <f>AS35/AQ$7</f>
        <v>3.2421404697299143E-2</v>
      </c>
      <c r="AU35" s="43">
        <v>0</v>
      </c>
      <c r="AV35" s="83">
        <v>0</v>
      </c>
      <c r="AW35" s="43">
        <v>0</v>
      </c>
      <c r="AX35" s="43">
        <v>0</v>
      </c>
      <c r="AY35" s="25"/>
      <c r="AZ35" s="44"/>
      <c r="BA35" s="44"/>
      <c r="BB35" s="44"/>
      <c r="BC35" s="44"/>
      <c r="BD35" s="44"/>
      <c r="BE35" s="25"/>
      <c r="BF35" s="44"/>
      <c r="BG35" s="44"/>
      <c r="BI35" s="44"/>
      <c r="BJ35" s="44"/>
      <c r="BK35" s="4"/>
      <c r="BM35" s="25">
        <v>67478</v>
      </c>
      <c r="BN35" s="43">
        <f>BM35/BK$7</f>
        <v>3.6887071813298214E-2</v>
      </c>
      <c r="BO35" s="43">
        <v>0</v>
      </c>
      <c r="BP35" s="2">
        <v>0</v>
      </c>
      <c r="BQ35" s="43">
        <v>0</v>
      </c>
      <c r="BR35" s="43">
        <f>BQ35-AW35</f>
        <v>0</v>
      </c>
      <c r="BS35" s="25"/>
      <c r="BT35" s="44"/>
      <c r="BU35" s="44"/>
      <c r="BV35" s="145"/>
      <c r="BW35" s="44"/>
      <c r="BX35" s="44"/>
      <c r="BY35" s="25"/>
      <c r="BZ35" s="44"/>
      <c r="CA35" s="44"/>
      <c r="CC35" s="44"/>
      <c r="CD35" s="44"/>
      <c r="CE35" s="25" t="s">
        <v>891</v>
      </c>
      <c r="CG35" s="2">
        <v>33129</v>
      </c>
      <c r="CH35" s="43">
        <f>CG35/CE$7</f>
        <v>1.9999179000771496E-2</v>
      </c>
      <c r="CI35" s="43">
        <f>CH35-BN35</f>
        <v>-1.6887892812526718E-2</v>
      </c>
      <c r="CJ35" s="2">
        <v>0</v>
      </c>
      <c r="CK35" s="43">
        <v>0</v>
      </c>
      <c r="CL35" s="43">
        <f t="shared" si="11"/>
        <v>0</v>
      </c>
      <c r="CM35" s="25"/>
      <c r="CN35" s="44"/>
      <c r="CO35" s="44"/>
      <c r="CR35" s="45"/>
      <c r="CS35" s="25"/>
      <c r="CT35" s="44"/>
      <c r="CU35" s="44"/>
      <c r="CW35" s="44"/>
      <c r="CX35" s="44"/>
      <c r="CY35" s="4"/>
      <c r="DA35" s="25">
        <v>264087</v>
      </c>
      <c r="DB35" s="43">
        <f t="shared" ref="DB35:DB37" si="12">DA35/$CY$7</f>
        <v>0.15738172101003395</v>
      </c>
      <c r="DC35" s="43">
        <f t="shared" ref="DC35" si="13">DB35-CH35</f>
        <v>0.13738254200926245</v>
      </c>
      <c r="DD35" s="2">
        <v>1</v>
      </c>
      <c r="DE35" s="43">
        <f t="shared" ref="DE35:DE37" si="14">DD35/$CY$3</f>
        <v>7.6923076923076927E-2</v>
      </c>
      <c r="DF35" s="43">
        <f t="shared" ref="DF35" si="15">DE35-CK35</f>
        <v>7.6923076923076927E-2</v>
      </c>
      <c r="DG35" s="25"/>
      <c r="DH35" s="44"/>
      <c r="DI35" s="44"/>
      <c r="DL35" s="45"/>
      <c r="DM35" s="25"/>
      <c r="DN35" s="44"/>
      <c r="DO35" s="44"/>
      <c r="DQ35" s="44"/>
      <c r="DR35" s="44"/>
      <c r="DS35" s="4"/>
      <c r="DU35" s="25"/>
      <c r="DV35" s="43"/>
      <c r="DW35" s="43"/>
      <c r="DX35" s="2"/>
      <c r="DY35" s="43"/>
      <c r="DZ35" s="43"/>
      <c r="EA35" s="25"/>
      <c r="EC35" s="46"/>
      <c r="EF35" s="45"/>
      <c r="EG35" s="25"/>
      <c r="EH35" s="44"/>
      <c r="EI35" s="44"/>
      <c r="EK35" s="44"/>
      <c r="EL35" s="44"/>
      <c r="EM35" s="4"/>
      <c r="EO35" s="25"/>
      <c r="EP35" s="43"/>
      <c r="EQ35" s="43"/>
      <c r="ER35" s="2"/>
      <c r="ES35" s="43"/>
      <c r="ET35" s="43"/>
      <c r="EU35" s="25"/>
      <c r="EV35" s="44"/>
      <c r="EW35" s="44"/>
      <c r="EZ35" s="45"/>
      <c r="FA35" s="25"/>
      <c r="FB35" s="44"/>
      <c r="FC35" s="44"/>
      <c r="FE35" s="44"/>
      <c r="FF35" s="44"/>
      <c r="FG35" s="4"/>
      <c r="FI35" s="25"/>
      <c r="FJ35" s="43"/>
      <c r="FK35" s="43"/>
      <c r="FL35" s="2"/>
      <c r="FM35" s="43"/>
      <c r="FN35" s="43"/>
      <c r="FO35" s="25"/>
      <c r="FP35" s="44"/>
      <c r="FQ35" s="44"/>
      <c r="FT35" s="45"/>
      <c r="FU35" s="25"/>
      <c r="FV35" s="44"/>
      <c r="FW35" s="44"/>
      <c r="FY35" s="44"/>
      <c r="FZ35" s="44"/>
      <c r="GA35" s="4"/>
      <c r="GC35" s="2"/>
      <c r="GD35" s="43"/>
      <c r="GE35" s="2"/>
      <c r="GF35" s="2"/>
      <c r="GG35" s="43"/>
      <c r="GH35" s="2"/>
      <c r="GI35" s="47"/>
      <c r="GN35" s="45"/>
      <c r="GU35" s="4"/>
      <c r="GW35" s="2"/>
      <c r="GX35" s="43"/>
      <c r="GY35" s="2"/>
      <c r="GZ35" s="2"/>
      <c r="HA35" s="43"/>
      <c r="HB35" s="2"/>
      <c r="HC35" s="47"/>
      <c r="HH35" s="45"/>
      <c r="HO35" s="4"/>
      <c r="HQ35" s="2"/>
      <c r="HR35" s="43"/>
      <c r="HS35" s="2"/>
      <c r="HT35" s="2"/>
      <c r="HU35" s="43"/>
      <c r="HV35" s="2"/>
      <c r="HW35" s="47"/>
      <c r="IB35" s="45"/>
      <c r="II35" s="4"/>
      <c r="IK35" s="2"/>
      <c r="IL35" s="43"/>
      <c r="IM35" s="2"/>
      <c r="IN35" s="2"/>
      <c r="IO35" s="43"/>
      <c r="IP35" s="2"/>
      <c r="IQ35" s="47"/>
      <c r="IV35" s="45"/>
    </row>
    <row r="36" spans="1:262" s="3" customFormat="1" ht="13.5" customHeight="1" x14ac:dyDescent="0.25">
      <c r="A36" s="42" t="s">
        <v>969</v>
      </c>
      <c r="B36" s="2" t="s">
        <v>972</v>
      </c>
      <c r="C36" s="4"/>
      <c r="E36" s="25"/>
      <c r="F36" s="43"/>
      <c r="G36" s="44"/>
      <c r="H36" s="2"/>
      <c r="I36" s="43"/>
      <c r="J36" s="44"/>
      <c r="K36" s="44"/>
      <c r="L36" s="44"/>
      <c r="M36" s="44"/>
      <c r="N36" s="44"/>
      <c r="O36" s="44"/>
      <c r="P36" s="44"/>
      <c r="Q36" s="25"/>
      <c r="R36" s="44"/>
      <c r="S36" s="44"/>
      <c r="U36" s="44"/>
      <c r="V36" s="44"/>
      <c r="W36" s="4"/>
      <c r="Y36" s="25"/>
      <c r="Z36" s="142"/>
      <c r="AA36" s="43"/>
      <c r="AB36" s="2"/>
      <c r="AC36" s="142"/>
      <c r="AD36" s="43"/>
      <c r="AE36" s="25"/>
      <c r="AF36" s="44"/>
      <c r="AG36" s="44"/>
      <c r="AH36" s="44"/>
      <c r="AI36" s="44"/>
      <c r="AJ36" s="44"/>
      <c r="AK36" s="25"/>
      <c r="AM36" s="44"/>
      <c r="AO36" s="44"/>
      <c r="AP36" s="44"/>
      <c r="AQ36" s="4"/>
      <c r="AS36" s="6"/>
      <c r="AT36" s="211"/>
      <c r="AU36" s="43"/>
      <c r="AV36" s="83"/>
      <c r="AW36" s="43"/>
      <c r="AX36" s="43"/>
      <c r="AY36" s="25"/>
      <c r="AZ36" s="44"/>
      <c r="BA36" s="44"/>
      <c r="BB36" s="44"/>
      <c r="BC36" s="44"/>
      <c r="BD36" s="44"/>
      <c r="BE36" s="25"/>
      <c r="BF36" s="44"/>
      <c r="BG36" s="44"/>
      <c r="BI36" s="44"/>
      <c r="BJ36" s="44"/>
      <c r="BK36" s="4"/>
      <c r="BM36" s="25"/>
      <c r="BN36" s="43"/>
      <c r="BO36" s="43"/>
      <c r="BP36" s="2"/>
      <c r="BQ36" s="43"/>
      <c r="BR36" s="43"/>
      <c r="BS36" s="25"/>
      <c r="BT36" s="44"/>
      <c r="BU36" s="44"/>
      <c r="BV36" s="145"/>
      <c r="BW36" s="44"/>
      <c r="BX36" s="44"/>
      <c r="BY36" s="25"/>
      <c r="BZ36" s="44"/>
      <c r="CA36" s="44"/>
      <c r="CC36" s="44"/>
      <c r="CD36" s="44"/>
      <c r="CE36" s="25"/>
      <c r="CG36" s="25"/>
      <c r="CH36" s="43"/>
      <c r="CI36" s="43"/>
      <c r="CJ36" s="2"/>
      <c r="CK36" s="43"/>
      <c r="CL36" s="43"/>
      <c r="CM36" s="25"/>
      <c r="CN36" s="44"/>
      <c r="CO36" s="44"/>
      <c r="CR36" s="45"/>
      <c r="CS36" s="25"/>
      <c r="CT36" s="44"/>
      <c r="CU36" s="44"/>
      <c r="CW36" s="44"/>
      <c r="CX36" s="44"/>
      <c r="CY36" s="4"/>
      <c r="DA36" s="25">
        <v>124085</v>
      </c>
      <c r="DB36" s="43">
        <f t="shared" si="12"/>
        <v>7.3948020355148358E-2</v>
      </c>
      <c r="DC36" s="43">
        <f t="shared" ref="DC36:DC37" si="16">DB36-CH36</f>
        <v>7.3948020355148358E-2</v>
      </c>
      <c r="DD36" s="2">
        <v>2</v>
      </c>
      <c r="DE36" s="43">
        <f t="shared" si="14"/>
        <v>0.15384615384615385</v>
      </c>
      <c r="DF36" s="43">
        <f t="shared" ref="DF36:DF37" si="17">DE36-CK36</f>
        <v>0.15384615384615385</v>
      </c>
      <c r="DG36" s="25"/>
      <c r="DH36" s="44"/>
      <c r="DI36" s="44"/>
      <c r="DL36" s="45"/>
      <c r="DM36" s="25"/>
      <c r="DN36" s="44"/>
      <c r="DO36" s="44"/>
      <c r="DQ36" s="44"/>
      <c r="DR36" s="44"/>
      <c r="DS36" s="4"/>
      <c r="DU36" s="25"/>
      <c r="DV36" s="43"/>
      <c r="DW36" s="43"/>
      <c r="DX36" s="2"/>
      <c r="DY36" s="43"/>
      <c r="DZ36" s="43"/>
      <c r="EA36" s="25"/>
      <c r="EC36" s="46"/>
      <c r="EF36" s="45"/>
      <c r="EG36" s="25"/>
      <c r="EH36" s="44"/>
      <c r="EI36" s="44"/>
      <c r="EK36" s="44"/>
      <c r="EL36" s="44"/>
      <c r="EM36" s="4"/>
      <c r="EO36" s="25"/>
      <c r="EP36" s="43"/>
      <c r="EQ36" s="43"/>
      <c r="ER36" s="2"/>
      <c r="ES36" s="43"/>
      <c r="ET36" s="43"/>
      <c r="EU36" s="25"/>
      <c r="EV36" s="44"/>
      <c r="EW36" s="44"/>
      <c r="EZ36" s="45"/>
      <c r="FA36" s="25"/>
      <c r="FB36" s="44"/>
      <c r="FC36" s="44"/>
      <c r="FE36" s="44"/>
      <c r="FF36" s="44"/>
      <c r="FG36" s="4"/>
      <c r="FI36" s="25"/>
      <c r="FJ36" s="43"/>
      <c r="FK36" s="43"/>
      <c r="FL36" s="2"/>
      <c r="FM36" s="43"/>
      <c r="FN36" s="43"/>
      <c r="FO36" s="25"/>
      <c r="FP36" s="44"/>
      <c r="FQ36" s="44"/>
      <c r="FT36" s="45"/>
      <c r="FU36" s="25"/>
      <c r="FV36" s="44"/>
      <c r="FW36" s="44"/>
      <c r="FY36" s="44"/>
      <c r="FZ36" s="44"/>
      <c r="GA36" s="4"/>
      <c r="GC36" s="2"/>
      <c r="GD36" s="43"/>
      <c r="GE36" s="2"/>
      <c r="GF36" s="2"/>
      <c r="GG36" s="43"/>
      <c r="GH36" s="2"/>
      <c r="GI36" s="47"/>
      <c r="GN36" s="45"/>
      <c r="GU36" s="4"/>
      <c r="GW36" s="2"/>
      <c r="GX36" s="43"/>
      <c r="GY36" s="2"/>
      <c r="GZ36" s="2"/>
      <c r="HA36" s="43"/>
      <c r="HB36" s="2"/>
      <c r="HC36" s="47"/>
      <c r="HH36" s="45"/>
      <c r="HO36" s="4"/>
      <c r="HQ36" s="2"/>
      <c r="HR36" s="43"/>
      <c r="HS36" s="2"/>
      <c r="HT36" s="2"/>
      <c r="HU36" s="43"/>
      <c r="HV36" s="2"/>
      <c r="HW36" s="47"/>
      <c r="IB36" s="45"/>
      <c r="II36" s="4"/>
      <c r="IK36" s="2"/>
      <c r="IL36" s="43"/>
      <c r="IM36" s="2"/>
      <c r="IN36" s="2"/>
      <c r="IO36" s="43"/>
      <c r="IP36" s="2"/>
      <c r="IQ36" s="47"/>
      <c r="IV36" s="45"/>
    </row>
    <row r="37" spans="1:262" s="3" customFormat="1" ht="13.5" customHeight="1" x14ac:dyDescent="0.25">
      <c r="A37" s="42" t="s">
        <v>318</v>
      </c>
      <c r="B37" s="2" t="s">
        <v>346</v>
      </c>
      <c r="C37" s="4"/>
      <c r="E37" s="25"/>
      <c r="F37" s="43"/>
      <c r="G37" s="44"/>
      <c r="H37" s="2"/>
      <c r="I37" s="43"/>
      <c r="J37" s="44"/>
      <c r="K37" s="44"/>
      <c r="L37" s="44"/>
      <c r="M37" s="44"/>
      <c r="N37" s="44"/>
      <c r="O37" s="44"/>
      <c r="P37" s="44"/>
      <c r="Q37" s="25"/>
      <c r="R37" s="44"/>
      <c r="S37" s="44"/>
      <c r="U37" s="44"/>
      <c r="V37" s="44"/>
      <c r="W37" s="4"/>
      <c r="Y37" s="25"/>
      <c r="Z37" s="142"/>
      <c r="AA37" s="43"/>
      <c r="AB37" s="2"/>
      <c r="AC37" s="142"/>
      <c r="AD37" s="43"/>
      <c r="AE37" s="25"/>
      <c r="AF37" s="44"/>
      <c r="AG37" s="44"/>
      <c r="AH37" s="44"/>
      <c r="AI37" s="44"/>
      <c r="AJ37" s="44"/>
      <c r="AK37" s="25"/>
      <c r="AM37" s="44"/>
      <c r="AO37" s="44"/>
      <c r="AP37" s="44"/>
      <c r="AQ37" s="4"/>
      <c r="AS37" s="6"/>
      <c r="AT37" s="43"/>
      <c r="AU37" s="43"/>
      <c r="AV37" s="83"/>
      <c r="AW37" s="43"/>
      <c r="AX37" s="43"/>
      <c r="AY37" s="25"/>
      <c r="AZ37" s="44"/>
      <c r="BA37" s="44"/>
      <c r="BB37" s="44"/>
      <c r="BC37" s="44"/>
      <c r="BD37" s="44"/>
      <c r="BE37" s="25"/>
      <c r="BF37" s="44"/>
      <c r="BG37" s="44"/>
      <c r="BI37" s="44"/>
      <c r="BJ37" s="44"/>
      <c r="BK37" s="4"/>
      <c r="BM37" s="25"/>
      <c r="BN37" s="43" t="s">
        <v>291</v>
      </c>
      <c r="BO37" s="43" t="s">
        <v>291</v>
      </c>
      <c r="BP37" s="2" t="s">
        <v>291</v>
      </c>
      <c r="BQ37" s="43" t="s">
        <v>291</v>
      </c>
      <c r="BR37" s="43" t="s">
        <v>291</v>
      </c>
      <c r="BS37" s="25"/>
      <c r="BT37" s="44" t="s">
        <v>291</v>
      </c>
      <c r="BU37" s="44" t="s">
        <v>291</v>
      </c>
      <c r="BV37" s="44" t="s">
        <v>291</v>
      </c>
      <c r="BW37" s="44" t="s">
        <v>291</v>
      </c>
      <c r="BX37" s="44" t="s">
        <v>291</v>
      </c>
      <c r="BY37" s="25"/>
      <c r="BZ37" s="44" t="s">
        <v>291</v>
      </c>
      <c r="CA37" s="44"/>
      <c r="CC37" s="44"/>
      <c r="CD37" s="44"/>
      <c r="CE37" s="25"/>
      <c r="CG37" s="25"/>
      <c r="CH37" s="43"/>
      <c r="CI37" s="43"/>
      <c r="CJ37" s="2"/>
      <c r="CK37" s="43"/>
      <c r="CL37" s="43"/>
      <c r="CM37" s="25"/>
      <c r="CN37" s="44"/>
      <c r="CO37" s="44"/>
      <c r="CR37" s="45"/>
      <c r="CS37" s="25"/>
      <c r="CT37" s="44"/>
      <c r="CU37" s="44"/>
      <c r="CW37" s="44"/>
      <c r="CX37" s="44"/>
      <c r="CY37" s="4"/>
      <c r="DA37" s="25">
        <v>76158</v>
      </c>
      <c r="DB37" s="43">
        <f t="shared" si="12"/>
        <v>4.5386092873493072E-2</v>
      </c>
      <c r="DC37" s="43">
        <f t="shared" si="16"/>
        <v>4.5386092873493072E-2</v>
      </c>
      <c r="DD37" s="2">
        <v>0</v>
      </c>
      <c r="DE37" s="43">
        <f t="shared" si="14"/>
        <v>0</v>
      </c>
      <c r="DF37" s="43">
        <f t="shared" si="17"/>
        <v>0</v>
      </c>
      <c r="DG37" s="25"/>
      <c r="DH37" s="44"/>
      <c r="DI37" s="44"/>
      <c r="DL37" s="45"/>
      <c r="DM37" s="25"/>
      <c r="DN37" s="44"/>
      <c r="DO37" s="44"/>
      <c r="DQ37" s="44"/>
      <c r="DR37" s="44"/>
      <c r="DS37" s="4"/>
      <c r="DU37" s="25"/>
      <c r="DV37" s="43"/>
      <c r="DW37" s="43"/>
      <c r="DX37" s="2"/>
      <c r="DY37" s="43"/>
      <c r="DZ37" s="43"/>
      <c r="EA37" s="25"/>
      <c r="EC37" s="46"/>
      <c r="EF37" s="45"/>
      <c r="EG37" s="25"/>
      <c r="EH37" s="44"/>
      <c r="EI37" s="44"/>
      <c r="EK37" s="44"/>
      <c r="EL37" s="44"/>
      <c r="EM37" s="4"/>
      <c r="EO37" s="25"/>
      <c r="EP37" s="43"/>
      <c r="EQ37" s="43"/>
      <c r="ER37" s="2"/>
      <c r="ES37" s="43"/>
      <c r="ET37" s="43"/>
      <c r="EU37" s="25"/>
      <c r="EV37" s="44"/>
      <c r="EW37" s="44"/>
      <c r="EZ37" s="45"/>
      <c r="FA37" s="25"/>
      <c r="FB37" s="44"/>
      <c r="FC37" s="44"/>
      <c r="FE37" s="44"/>
      <c r="FF37" s="44"/>
      <c r="FG37" s="4"/>
      <c r="FI37" s="25"/>
      <c r="FJ37" s="43"/>
      <c r="FK37" s="43"/>
      <c r="FL37" s="2"/>
      <c r="FM37" s="43"/>
      <c r="FN37" s="43"/>
      <c r="FO37" s="25"/>
      <c r="FP37" s="44"/>
      <c r="FQ37" s="44"/>
      <c r="FT37" s="45"/>
      <c r="FU37" s="25"/>
      <c r="FV37" s="44"/>
      <c r="FW37" s="44"/>
      <c r="FY37" s="44"/>
      <c r="FZ37" s="44"/>
      <c r="GA37" s="15"/>
      <c r="GB37" s="49"/>
      <c r="GC37" s="49"/>
      <c r="GD37" s="50"/>
      <c r="GE37" s="25"/>
      <c r="GF37" s="25"/>
      <c r="GG37" s="43"/>
      <c r="GH37" s="25"/>
      <c r="GI37" s="52"/>
      <c r="GJ37" s="2"/>
      <c r="GK37" s="2"/>
      <c r="GL37" s="2"/>
      <c r="GM37" s="2"/>
      <c r="GN37" s="53"/>
      <c r="GO37" s="2"/>
      <c r="GP37" s="2"/>
      <c r="GQ37" s="2"/>
      <c r="GR37" s="2"/>
      <c r="GS37" s="2"/>
      <c r="GT37" s="2"/>
      <c r="GU37" s="15"/>
      <c r="GV37" s="49"/>
      <c r="GW37" s="49"/>
      <c r="GX37" s="50"/>
      <c r="GY37" s="25"/>
      <c r="GZ37" s="25"/>
      <c r="HA37" s="43"/>
      <c r="HB37" s="25"/>
      <c r="HC37" s="52"/>
      <c r="HD37" s="2"/>
      <c r="HE37" s="2"/>
      <c r="HF37" s="2"/>
      <c r="HG37" s="2"/>
      <c r="HH37" s="53"/>
      <c r="HI37" s="2"/>
      <c r="HJ37" s="2"/>
      <c r="HK37" s="2"/>
      <c r="HL37" s="2"/>
      <c r="HM37" s="2"/>
      <c r="HN37" s="2"/>
      <c r="HO37" s="15"/>
      <c r="HP37" s="49"/>
      <c r="HQ37" s="49"/>
      <c r="HR37" s="50"/>
      <c r="HS37" s="25"/>
      <c r="HT37" s="25"/>
      <c r="HU37" s="43"/>
      <c r="HV37" s="25"/>
      <c r="HW37" s="52"/>
      <c r="HX37" s="2"/>
      <c r="HY37" s="2"/>
      <c r="HZ37" s="2"/>
      <c r="IA37" s="2"/>
      <c r="IB37" s="53"/>
      <c r="IC37" s="2"/>
      <c r="ID37" s="2"/>
      <c r="IE37" s="2"/>
      <c r="IF37" s="2"/>
      <c r="IG37" s="2"/>
      <c r="IH37" s="2"/>
      <c r="II37" s="15"/>
      <c r="IJ37" s="49"/>
      <c r="IK37" s="49"/>
      <c r="IL37" s="50"/>
      <c r="IM37" s="25"/>
      <c r="IN37" s="25"/>
      <c r="IO37" s="43"/>
      <c r="IP37" s="25"/>
      <c r="IQ37" s="52"/>
      <c r="IR37" s="2"/>
      <c r="IS37" s="2"/>
      <c r="IT37" s="2"/>
      <c r="IU37" s="2"/>
      <c r="IV37" s="53"/>
      <c r="IW37" s="2"/>
      <c r="IX37" s="2"/>
      <c r="IY37" s="2"/>
      <c r="IZ37" s="2"/>
      <c r="JA37" s="2"/>
      <c r="JB37" s="2"/>
    </row>
    <row r="38" spans="1:262" s="3" customFormat="1" ht="13.5" customHeight="1" x14ac:dyDescent="0.25">
      <c r="A38" s="42"/>
      <c r="B38" s="2"/>
      <c r="C38" s="4"/>
      <c r="E38" s="25"/>
      <c r="F38" s="43"/>
      <c r="G38" s="44"/>
      <c r="H38" s="2"/>
      <c r="I38" s="43"/>
      <c r="J38" s="44"/>
      <c r="K38" s="44"/>
      <c r="L38" s="44"/>
      <c r="M38" s="44"/>
      <c r="N38" s="44"/>
      <c r="O38" s="44"/>
      <c r="P38" s="44"/>
      <c r="Q38" s="25"/>
      <c r="R38" s="44"/>
      <c r="S38" s="44"/>
      <c r="U38" s="44"/>
      <c r="V38" s="44"/>
      <c r="W38" s="4"/>
      <c r="Y38" s="25"/>
      <c r="Z38" s="43"/>
      <c r="AA38" s="43"/>
      <c r="AB38" s="2"/>
      <c r="AC38" s="43"/>
      <c r="AD38" s="43"/>
      <c r="AE38" s="25"/>
      <c r="AF38" s="44"/>
      <c r="AG38" s="44"/>
      <c r="AH38" s="44"/>
      <c r="AI38" s="44"/>
      <c r="AJ38" s="44"/>
      <c r="AK38" s="25"/>
      <c r="AM38" s="44"/>
      <c r="AO38" s="44"/>
      <c r="AP38" s="44"/>
      <c r="AQ38" s="4"/>
      <c r="AS38" s="6"/>
      <c r="AT38" s="43"/>
      <c r="AU38" s="43"/>
      <c r="AV38" s="83"/>
      <c r="AW38" s="43"/>
      <c r="AX38" s="43"/>
      <c r="AY38" s="25"/>
      <c r="AZ38" s="44"/>
      <c r="BA38" s="44"/>
      <c r="BB38" s="44"/>
      <c r="BC38" s="44"/>
      <c r="BD38" s="44"/>
      <c r="BE38" s="25"/>
      <c r="BF38" s="44"/>
      <c r="BG38" s="44"/>
      <c r="BI38" s="44"/>
      <c r="BJ38" s="44"/>
      <c r="BK38" s="4"/>
      <c r="BM38" s="25"/>
      <c r="BN38" s="43" t="s">
        <v>291</v>
      </c>
      <c r="BO38" s="43" t="s">
        <v>291</v>
      </c>
      <c r="BP38" s="2" t="s">
        <v>291</v>
      </c>
      <c r="BQ38" s="43" t="s">
        <v>291</v>
      </c>
      <c r="BR38" s="43" t="s">
        <v>291</v>
      </c>
      <c r="BS38" s="25"/>
      <c r="BT38" s="44" t="s">
        <v>291</v>
      </c>
      <c r="BU38" s="44" t="s">
        <v>291</v>
      </c>
      <c r="BV38" s="44" t="s">
        <v>291</v>
      </c>
      <c r="BW38" s="44" t="s">
        <v>291</v>
      </c>
      <c r="BX38" s="44" t="s">
        <v>291</v>
      </c>
      <c r="BY38" s="25"/>
      <c r="BZ38" s="44" t="s">
        <v>291</v>
      </c>
      <c r="CA38" s="44"/>
      <c r="CC38" s="44"/>
      <c r="CD38" s="44"/>
      <c r="CE38" s="25"/>
      <c r="CG38" s="25"/>
      <c r="CH38" s="43"/>
      <c r="CI38" s="43"/>
      <c r="CJ38" s="2"/>
      <c r="CK38" s="43"/>
      <c r="CL38" s="43"/>
      <c r="CM38" s="25"/>
      <c r="CN38" s="44"/>
      <c r="CO38" s="44"/>
      <c r="CR38" s="45"/>
      <c r="CS38" s="25"/>
      <c r="CT38" s="44"/>
      <c r="CU38" s="44"/>
      <c r="CW38" s="44"/>
      <c r="CX38" s="44"/>
      <c r="CY38" s="4"/>
      <c r="DA38" s="25"/>
      <c r="DB38" s="43"/>
      <c r="DC38" s="43"/>
      <c r="DD38" s="2"/>
      <c r="DE38" s="43"/>
      <c r="DF38" s="43"/>
      <c r="DG38" s="25"/>
      <c r="DH38" s="44"/>
      <c r="DI38" s="44"/>
      <c r="DL38" s="45"/>
      <c r="DM38" s="25"/>
      <c r="DN38" s="44"/>
      <c r="DO38" s="44"/>
      <c r="DQ38" s="44"/>
      <c r="DR38" s="44"/>
      <c r="DS38" s="4"/>
      <c r="DU38" s="25"/>
      <c r="DV38" s="43"/>
      <c r="DW38" s="43"/>
      <c r="DX38" s="2"/>
      <c r="DY38" s="43"/>
      <c r="DZ38" s="43"/>
      <c r="EA38" s="25"/>
      <c r="EC38" s="46"/>
      <c r="EF38" s="45"/>
      <c r="EG38" s="25"/>
      <c r="EH38" s="44"/>
      <c r="EI38" s="44"/>
      <c r="EK38" s="44"/>
      <c r="EL38" s="44"/>
      <c r="EM38" s="4"/>
      <c r="EO38" s="25"/>
      <c r="EP38" s="43"/>
      <c r="EQ38" s="43"/>
      <c r="ER38" s="2"/>
      <c r="ES38" s="43"/>
      <c r="ET38" s="43"/>
      <c r="EU38" s="25"/>
      <c r="EV38" s="44"/>
      <c r="EW38" s="44"/>
      <c r="EZ38" s="45"/>
      <c r="FA38" s="25"/>
      <c r="FB38" s="44"/>
      <c r="FC38" s="44"/>
      <c r="FE38" s="44"/>
      <c r="FF38" s="44"/>
      <c r="FG38" s="4"/>
      <c r="FI38" s="25"/>
      <c r="FJ38" s="43"/>
      <c r="FK38" s="43"/>
      <c r="FL38" s="2"/>
      <c r="FM38" s="43"/>
      <c r="FN38" s="43"/>
      <c r="FO38" s="25"/>
      <c r="FP38" s="44"/>
      <c r="FQ38" s="44"/>
      <c r="FT38" s="45"/>
      <c r="FU38" s="25"/>
      <c r="FV38" s="44"/>
      <c r="FW38" s="44"/>
      <c r="FY38" s="44"/>
      <c r="FZ38" s="44"/>
      <c r="GA38" s="15"/>
      <c r="GB38" s="49"/>
      <c r="GC38" s="49"/>
      <c r="GD38" s="50"/>
      <c r="GE38" s="25"/>
      <c r="GF38" s="25"/>
      <c r="GG38" s="43"/>
      <c r="GH38" s="25"/>
      <c r="GI38" s="52"/>
      <c r="GJ38" s="2"/>
      <c r="GK38" s="2"/>
      <c r="GL38" s="2"/>
      <c r="GM38" s="2"/>
      <c r="GN38" s="53"/>
      <c r="GO38" s="2"/>
      <c r="GP38" s="2"/>
      <c r="GQ38" s="2"/>
      <c r="GR38" s="2"/>
      <c r="GS38" s="2"/>
      <c r="GT38" s="2"/>
      <c r="GU38" s="15"/>
      <c r="GV38" s="49"/>
      <c r="GW38" s="49"/>
      <c r="GX38" s="50"/>
      <c r="GY38" s="25"/>
      <c r="GZ38" s="25"/>
      <c r="HA38" s="43"/>
      <c r="HB38" s="25"/>
      <c r="HC38" s="52"/>
      <c r="HD38" s="2"/>
      <c r="HE38" s="2"/>
      <c r="HF38" s="2"/>
      <c r="HG38" s="2"/>
      <c r="HH38" s="53"/>
      <c r="HI38" s="2"/>
      <c r="HJ38" s="2"/>
      <c r="HK38" s="2"/>
      <c r="HL38" s="2"/>
      <c r="HM38" s="2"/>
      <c r="HN38" s="2"/>
      <c r="HO38" s="15"/>
      <c r="HP38" s="49"/>
      <c r="HQ38" s="49"/>
      <c r="HR38" s="50"/>
      <c r="HS38" s="25"/>
      <c r="HT38" s="25"/>
      <c r="HU38" s="43"/>
      <c r="HV38" s="25"/>
      <c r="HW38" s="52"/>
      <c r="HX38" s="2"/>
      <c r="HY38" s="2"/>
      <c r="HZ38" s="2"/>
      <c r="IA38" s="2"/>
      <c r="IB38" s="53"/>
      <c r="IC38" s="2"/>
      <c r="ID38" s="2"/>
      <c r="IE38" s="2"/>
      <c r="IF38" s="2"/>
      <c r="IG38" s="2"/>
      <c r="IH38" s="2"/>
      <c r="II38" s="15"/>
      <c r="IJ38" s="49"/>
      <c r="IK38" s="49"/>
      <c r="IL38" s="50"/>
      <c r="IM38" s="25"/>
      <c r="IN38" s="25"/>
      <c r="IO38" s="43"/>
      <c r="IP38" s="25"/>
      <c r="IQ38" s="52"/>
      <c r="IR38" s="2"/>
      <c r="IS38" s="2"/>
      <c r="IT38" s="2"/>
      <c r="IU38" s="2"/>
      <c r="IV38" s="53"/>
      <c r="IW38" s="2"/>
      <c r="IX38" s="2"/>
      <c r="IY38" s="2"/>
      <c r="IZ38" s="2"/>
      <c r="JA38" s="2"/>
      <c r="JB38" s="2"/>
    </row>
    <row r="39" spans="1:262" s="3" customFormat="1" ht="13.5" customHeight="1" x14ac:dyDescent="0.25">
      <c r="A39" s="42"/>
      <c r="B39" s="2"/>
      <c r="C39" s="4"/>
      <c r="E39" s="25"/>
      <c r="F39" s="43"/>
      <c r="G39" s="44"/>
      <c r="H39" s="2"/>
      <c r="I39" s="43"/>
      <c r="J39" s="44"/>
      <c r="K39" s="44"/>
      <c r="L39" s="44"/>
      <c r="M39" s="44"/>
      <c r="N39" s="44"/>
      <c r="O39" s="44"/>
      <c r="P39" s="44"/>
      <c r="Q39" s="25"/>
      <c r="R39" s="44"/>
      <c r="S39" s="44"/>
      <c r="U39" s="44"/>
      <c r="V39" s="44"/>
      <c r="W39" s="4"/>
      <c r="Y39" s="25"/>
      <c r="Z39" s="43"/>
      <c r="AA39" s="43"/>
      <c r="AB39" s="2"/>
      <c r="AC39" s="43"/>
      <c r="AD39" s="43"/>
      <c r="AE39" s="25"/>
      <c r="AF39" s="44"/>
      <c r="AG39" s="44"/>
      <c r="AH39" s="44"/>
      <c r="AI39" s="44"/>
      <c r="AJ39" s="44"/>
      <c r="AK39" s="25"/>
      <c r="AM39" s="44"/>
      <c r="AO39" s="44"/>
      <c r="AP39" s="44"/>
      <c r="AQ39" s="4"/>
      <c r="AS39" s="6"/>
      <c r="AT39" s="43"/>
      <c r="AU39" s="43"/>
      <c r="AV39" s="83"/>
      <c r="AW39" s="43"/>
      <c r="AX39" s="43"/>
      <c r="AY39" s="25"/>
      <c r="AZ39" s="44"/>
      <c r="BA39" s="44"/>
      <c r="BB39" s="44"/>
      <c r="BC39" s="44"/>
      <c r="BD39" s="44"/>
      <c r="BE39" s="25"/>
      <c r="BF39" s="44"/>
      <c r="BG39" s="44"/>
      <c r="BI39" s="44"/>
      <c r="BJ39" s="44"/>
      <c r="BK39" s="4"/>
      <c r="BM39" s="25"/>
      <c r="BN39" s="43" t="s">
        <v>291</v>
      </c>
      <c r="BO39" s="43" t="s">
        <v>291</v>
      </c>
      <c r="BP39" s="2" t="s">
        <v>291</v>
      </c>
      <c r="BQ39" s="43" t="s">
        <v>291</v>
      </c>
      <c r="BR39" s="43" t="s">
        <v>291</v>
      </c>
      <c r="BS39" s="25"/>
      <c r="BT39" s="44" t="s">
        <v>291</v>
      </c>
      <c r="BU39" s="44" t="s">
        <v>291</v>
      </c>
      <c r="BV39" s="44" t="s">
        <v>291</v>
      </c>
      <c r="BW39" s="44" t="s">
        <v>291</v>
      </c>
      <c r="BX39" s="44" t="s">
        <v>291</v>
      </c>
      <c r="BY39" s="25"/>
      <c r="BZ39" s="44"/>
      <c r="CA39" s="44"/>
      <c r="CC39" s="44"/>
      <c r="CD39" s="44"/>
      <c r="CE39" s="25"/>
      <c r="CG39" s="25"/>
      <c r="CH39" s="43"/>
      <c r="CI39" s="43"/>
      <c r="CJ39" s="2"/>
      <c r="CK39" s="43"/>
      <c r="CL39" s="43"/>
      <c r="CM39" s="25"/>
      <c r="CN39" s="44"/>
      <c r="CO39" s="44"/>
      <c r="CR39" s="45"/>
      <c r="CS39" s="25"/>
      <c r="CT39" s="44"/>
      <c r="CU39" s="44"/>
      <c r="CW39" s="44"/>
      <c r="CX39" s="44"/>
      <c r="CY39" s="4"/>
      <c r="DA39" s="25"/>
      <c r="DB39" s="43"/>
      <c r="DC39" s="43"/>
      <c r="DD39" s="2"/>
      <c r="DE39" s="43"/>
      <c r="DF39" s="43"/>
      <c r="DG39" s="25"/>
      <c r="DH39" s="44"/>
      <c r="DI39" s="44"/>
      <c r="DL39" s="45"/>
      <c r="DM39" s="25"/>
      <c r="DN39" s="44"/>
      <c r="DO39" s="44"/>
      <c r="DQ39" s="44"/>
      <c r="DR39" s="44"/>
      <c r="DS39" s="4"/>
      <c r="DU39" s="25"/>
      <c r="DV39" s="43"/>
      <c r="DW39" s="43"/>
      <c r="DX39" s="2"/>
      <c r="DY39" s="43"/>
      <c r="DZ39" s="43"/>
      <c r="EA39" s="25"/>
      <c r="EC39" s="46"/>
      <c r="EF39" s="45"/>
      <c r="EG39" s="25"/>
      <c r="EH39" s="44"/>
      <c r="EI39" s="44"/>
      <c r="EK39" s="44"/>
      <c r="EL39" s="44"/>
      <c r="EM39" s="4"/>
      <c r="EO39" s="25"/>
      <c r="EP39" s="43"/>
      <c r="EQ39" s="43"/>
      <c r="ER39" s="2"/>
      <c r="ES39" s="43"/>
      <c r="ET39" s="43"/>
      <c r="EU39" s="25"/>
      <c r="EV39" s="44"/>
      <c r="EW39" s="44"/>
      <c r="EZ39" s="45"/>
      <c r="FA39" s="25"/>
      <c r="FB39" s="44"/>
      <c r="FC39" s="44"/>
      <c r="FE39" s="44"/>
      <c r="FF39" s="44"/>
      <c r="FG39" s="4"/>
      <c r="FI39" s="25"/>
      <c r="FJ39" s="43"/>
      <c r="FK39" s="43"/>
      <c r="FL39" s="2"/>
      <c r="FM39" s="43"/>
      <c r="FN39" s="43"/>
      <c r="FO39" s="25"/>
      <c r="FP39" s="44"/>
      <c r="FQ39" s="44"/>
      <c r="FT39" s="45"/>
      <c r="FU39" s="25"/>
      <c r="FV39" s="44"/>
      <c r="FW39" s="44"/>
      <c r="FY39" s="44"/>
      <c r="FZ39" s="44"/>
      <c r="GA39" s="15"/>
      <c r="GB39" s="49"/>
      <c r="GC39" s="49"/>
      <c r="GD39" s="50"/>
      <c r="GE39" s="25"/>
      <c r="GF39" s="25"/>
      <c r="GG39" s="43"/>
      <c r="GH39" s="25"/>
      <c r="GI39" s="52"/>
      <c r="GJ39" s="2"/>
      <c r="GK39" s="2"/>
      <c r="GL39" s="2"/>
      <c r="GM39" s="2"/>
      <c r="GN39" s="53"/>
      <c r="GO39" s="2"/>
      <c r="GP39" s="2"/>
      <c r="GQ39" s="2"/>
      <c r="GR39" s="2"/>
      <c r="GS39" s="2"/>
      <c r="GT39" s="2"/>
      <c r="GU39" s="15"/>
      <c r="GV39" s="49"/>
      <c r="GW39" s="49"/>
      <c r="GX39" s="50"/>
      <c r="GY39" s="25"/>
      <c r="GZ39" s="25"/>
      <c r="HA39" s="43"/>
      <c r="HB39" s="25"/>
      <c r="HC39" s="52"/>
      <c r="HD39" s="2"/>
      <c r="HE39" s="2"/>
      <c r="HF39" s="2"/>
      <c r="HG39" s="2"/>
      <c r="HH39" s="53"/>
      <c r="HI39" s="2"/>
      <c r="HJ39" s="2"/>
      <c r="HK39" s="2"/>
      <c r="HL39" s="2"/>
      <c r="HM39" s="2"/>
      <c r="HN39" s="2"/>
      <c r="HO39" s="15"/>
      <c r="HP39" s="49"/>
      <c r="HQ39" s="49"/>
      <c r="HR39" s="50"/>
      <c r="HS39" s="25"/>
      <c r="HT39" s="25"/>
      <c r="HU39" s="43"/>
      <c r="HV39" s="25"/>
      <c r="HW39" s="52"/>
      <c r="HX39" s="2"/>
      <c r="HY39" s="2"/>
      <c r="HZ39" s="2"/>
      <c r="IA39" s="2"/>
      <c r="IB39" s="53"/>
      <c r="IC39" s="2"/>
      <c r="ID39" s="2"/>
      <c r="IE39" s="2"/>
      <c r="IF39" s="2"/>
      <c r="IG39" s="2"/>
      <c r="IH39" s="2"/>
      <c r="II39" s="15"/>
      <c r="IJ39" s="49"/>
      <c r="IK39" s="49"/>
      <c r="IL39" s="50"/>
      <c r="IM39" s="25"/>
      <c r="IN39" s="25"/>
      <c r="IO39" s="43"/>
      <c r="IP39" s="25"/>
      <c r="IQ39" s="52"/>
      <c r="IR39" s="2"/>
      <c r="IS39" s="2"/>
      <c r="IT39" s="2"/>
      <c r="IU39" s="2"/>
      <c r="IV39" s="53"/>
      <c r="IW39" s="2"/>
      <c r="IX39" s="2"/>
      <c r="IY39" s="2"/>
      <c r="IZ39" s="2"/>
      <c r="JA39" s="2"/>
      <c r="JB39" s="2"/>
    </row>
    <row r="40" spans="1:262" s="3" customFormat="1" ht="13.5" customHeight="1" x14ac:dyDescent="0.25">
      <c r="A40" s="42"/>
      <c r="B40" s="2"/>
      <c r="C40" s="4"/>
      <c r="E40" s="25"/>
      <c r="F40" s="43"/>
      <c r="G40" s="44"/>
      <c r="H40" s="2"/>
      <c r="I40" s="43"/>
      <c r="J40" s="44"/>
      <c r="K40" s="44"/>
      <c r="L40" s="44"/>
      <c r="M40" s="44"/>
      <c r="N40" s="44"/>
      <c r="O40" s="44"/>
      <c r="P40" s="44"/>
      <c r="Q40" s="25"/>
      <c r="R40" s="44"/>
      <c r="S40" s="44"/>
      <c r="U40" s="44"/>
      <c r="V40" s="44"/>
      <c r="W40" s="4"/>
      <c r="Y40" s="25"/>
      <c r="Z40" s="43"/>
      <c r="AA40" s="43"/>
      <c r="AB40" s="2"/>
      <c r="AC40" s="43"/>
      <c r="AD40" s="43"/>
      <c r="AE40" s="25"/>
      <c r="AF40" s="44"/>
      <c r="AG40" s="44"/>
      <c r="AH40" s="44"/>
      <c r="AI40" s="44"/>
      <c r="AJ40" s="44"/>
      <c r="AK40" s="25"/>
      <c r="AM40" s="44"/>
      <c r="AO40" s="44"/>
      <c r="AP40" s="44"/>
      <c r="AQ40" s="4"/>
      <c r="AS40" s="6"/>
      <c r="AT40" s="43"/>
      <c r="AU40" s="43"/>
      <c r="AV40" s="83"/>
      <c r="AW40" s="43"/>
      <c r="AX40" s="43"/>
      <c r="AY40" s="25"/>
      <c r="AZ40" s="44"/>
      <c r="BA40" s="44"/>
      <c r="BB40" s="44"/>
      <c r="BC40" s="44"/>
      <c r="BD40" s="44"/>
      <c r="BE40" s="25"/>
      <c r="BF40" s="44"/>
      <c r="BG40" s="44"/>
      <c r="BI40" s="44"/>
      <c r="BJ40" s="44"/>
      <c r="BK40" s="4"/>
      <c r="BM40" s="25"/>
      <c r="BN40" s="43" t="s">
        <v>291</v>
      </c>
      <c r="BO40" s="43" t="s">
        <v>291</v>
      </c>
      <c r="BP40" s="2" t="s">
        <v>291</v>
      </c>
      <c r="BQ40" s="43" t="s">
        <v>291</v>
      </c>
      <c r="BR40" s="43" t="s">
        <v>291</v>
      </c>
      <c r="BS40" s="25"/>
      <c r="BT40" s="44" t="s">
        <v>291</v>
      </c>
      <c r="BU40" s="44" t="s">
        <v>291</v>
      </c>
      <c r="BV40" s="44" t="s">
        <v>291</v>
      </c>
      <c r="BW40" s="44" t="s">
        <v>291</v>
      </c>
      <c r="BX40" s="44" t="s">
        <v>291</v>
      </c>
      <c r="BY40" s="25"/>
      <c r="BZ40" s="44"/>
      <c r="CA40" s="44"/>
      <c r="CC40" s="44"/>
      <c r="CD40" s="44"/>
      <c r="CE40" s="25"/>
      <c r="CG40" s="25"/>
      <c r="CH40" s="43"/>
      <c r="CI40" s="43"/>
      <c r="CJ40" s="2"/>
      <c r="CK40" s="43"/>
      <c r="CL40" s="43"/>
      <c r="CM40" s="25"/>
      <c r="CN40" s="44"/>
      <c r="CO40" s="44"/>
      <c r="CR40" s="45"/>
      <c r="CS40" s="25"/>
      <c r="CT40" s="44"/>
      <c r="CU40" s="44"/>
      <c r="CW40" s="44"/>
      <c r="CX40" s="44"/>
      <c r="CY40" s="4"/>
      <c r="DA40" s="25"/>
      <c r="DB40" s="43"/>
      <c r="DC40" s="43"/>
      <c r="DD40" s="2"/>
      <c r="DE40" s="43"/>
      <c r="DF40" s="43"/>
      <c r="DG40" s="25"/>
      <c r="DH40" s="44"/>
      <c r="DI40" s="44"/>
      <c r="DL40" s="45"/>
      <c r="DM40" s="25"/>
      <c r="DN40" s="44"/>
      <c r="DO40" s="44"/>
      <c r="DQ40" s="44"/>
      <c r="DR40" s="44"/>
      <c r="DS40" s="4"/>
      <c r="DU40" s="25"/>
      <c r="DV40" s="43"/>
      <c r="DW40" s="43"/>
      <c r="DX40" s="2"/>
      <c r="DY40" s="43"/>
      <c r="DZ40" s="43"/>
      <c r="EA40" s="25"/>
      <c r="EC40" s="46"/>
      <c r="EF40" s="45"/>
      <c r="EG40" s="25"/>
      <c r="EH40" s="44"/>
      <c r="EI40" s="44"/>
      <c r="EK40" s="44"/>
      <c r="EL40" s="44"/>
      <c r="EM40" s="4"/>
      <c r="EO40" s="25"/>
      <c r="EP40" s="43"/>
      <c r="EQ40" s="43"/>
      <c r="ER40" s="2"/>
      <c r="ES40" s="43"/>
      <c r="ET40" s="43"/>
      <c r="EU40" s="25"/>
      <c r="EV40" s="44"/>
      <c r="EW40" s="44"/>
      <c r="EZ40" s="45"/>
      <c r="FA40" s="25"/>
      <c r="FB40" s="44"/>
      <c r="FC40" s="44"/>
      <c r="FE40" s="44"/>
      <c r="FF40" s="44"/>
      <c r="FG40" s="4"/>
      <c r="FI40" s="25"/>
      <c r="FJ40" s="43"/>
      <c r="FK40" s="43"/>
      <c r="FL40" s="2"/>
      <c r="FM40" s="43"/>
      <c r="FN40" s="43"/>
      <c r="FO40" s="25"/>
      <c r="FP40" s="44"/>
      <c r="FQ40" s="44"/>
      <c r="FT40" s="45"/>
      <c r="FU40" s="25"/>
      <c r="FV40" s="44"/>
      <c r="FW40" s="44"/>
      <c r="FY40" s="44"/>
      <c r="FZ40" s="44"/>
      <c r="GA40" s="15"/>
      <c r="GB40" s="49"/>
      <c r="GC40" s="49"/>
      <c r="GD40" s="50"/>
      <c r="GE40" s="25"/>
      <c r="GF40" s="25"/>
      <c r="GG40" s="43"/>
      <c r="GH40" s="25"/>
      <c r="GI40" s="52"/>
      <c r="GJ40" s="2"/>
      <c r="GK40" s="2"/>
      <c r="GL40" s="2"/>
      <c r="GM40" s="2"/>
      <c r="GN40" s="53"/>
      <c r="GO40" s="2"/>
      <c r="GP40" s="2"/>
      <c r="GQ40" s="2"/>
      <c r="GR40" s="2"/>
      <c r="GS40" s="2"/>
      <c r="GT40" s="2"/>
      <c r="GU40" s="15"/>
      <c r="GV40" s="49"/>
      <c r="GW40" s="49"/>
      <c r="GX40" s="50"/>
      <c r="GY40" s="25"/>
      <c r="GZ40" s="25"/>
      <c r="HA40" s="43"/>
      <c r="HB40" s="25"/>
      <c r="HC40" s="52"/>
      <c r="HD40" s="2"/>
      <c r="HE40" s="2"/>
      <c r="HF40" s="2"/>
      <c r="HG40" s="2"/>
      <c r="HH40" s="53"/>
      <c r="HI40" s="2"/>
      <c r="HJ40" s="2"/>
      <c r="HK40" s="2"/>
      <c r="HL40" s="2"/>
      <c r="HM40" s="2"/>
      <c r="HN40" s="2"/>
      <c r="HO40" s="15"/>
      <c r="HP40" s="49"/>
      <c r="HQ40" s="49"/>
      <c r="HR40" s="50"/>
      <c r="HS40" s="25"/>
      <c r="HT40" s="25"/>
      <c r="HU40" s="43"/>
      <c r="HV40" s="25"/>
      <c r="HW40" s="52"/>
      <c r="HX40" s="2"/>
      <c r="HY40" s="2"/>
      <c r="HZ40" s="2"/>
      <c r="IA40" s="2"/>
      <c r="IB40" s="53"/>
      <c r="IC40" s="2"/>
      <c r="ID40" s="2"/>
      <c r="IE40" s="2"/>
      <c r="IF40" s="2"/>
      <c r="IG40" s="2"/>
      <c r="IH40" s="2"/>
      <c r="II40" s="15"/>
      <c r="IJ40" s="49"/>
      <c r="IK40" s="49"/>
      <c r="IL40" s="50"/>
      <c r="IM40" s="25"/>
      <c r="IN40" s="25"/>
      <c r="IO40" s="43"/>
      <c r="IP40" s="25"/>
      <c r="IQ40" s="52"/>
      <c r="IR40" s="2"/>
      <c r="IS40" s="2"/>
      <c r="IT40" s="2"/>
      <c r="IU40" s="2"/>
      <c r="IV40" s="53"/>
      <c r="IW40" s="2"/>
      <c r="IX40" s="2"/>
      <c r="IY40" s="2"/>
      <c r="IZ40" s="2"/>
      <c r="JA40" s="2"/>
      <c r="JB40" s="2"/>
    </row>
    <row r="41" spans="1:262" s="3" customFormat="1" ht="13.5" customHeight="1" x14ac:dyDescent="0.25">
      <c r="A41" s="42"/>
      <c r="B41" s="2"/>
      <c r="C41" s="4"/>
      <c r="E41" s="25"/>
      <c r="F41" s="43"/>
      <c r="G41" s="44"/>
      <c r="H41" s="2"/>
      <c r="I41" s="43"/>
      <c r="J41" s="44"/>
      <c r="K41" s="44"/>
      <c r="L41" s="44"/>
      <c r="M41" s="44"/>
      <c r="N41" s="44"/>
      <c r="O41" s="44"/>
      <c r="P41" s="44"/>
      <c r="Q41" s="25"/>
      <c r="R41" s="44"/>
      <c r="S41" s="44"/>
      <c r="U41" s="44"/>
      <c r="V41" s="44"/>
      <c r="W41" s="4"/>
      <c r="Y41" s="25"/>
      <c r="Z41" s="43"/>
      <c r="AA41" s="43"/>
      <c r="AB41" s="2"/>
      <c r="AC41" s="142"/>
      <c r="AD41" s="43"/>
      <c r="AE41" s="25"/>
      <c r="AF41" s="44"/>
      <c r="AG41" s="44"/>
      <c r="AH41" s="44"/>
      <c r="AI41" s="44"/>
      <c r="AJ41" s="44"/>
      <c r="AK41" s="25"/>
      <c r="AM41" s="44"/>
      <c r="AO41" s="44"/>
      <c r="AP41" s="44"/>
      <c r="AQ41" s="4"/>
      <c r="AS41" s="6"/>
      <c r="AT41" s="43"/>
      <c r="AU41" s="43"/>
      <c r="AV41" s="83"/>
      <c r="AW41" s="43"/>
      <c r="AX41" s="43"/>
      <c r="AY41" s="25"/>
      <c r="AZ41" s="44"/>
      <c r="BA41" s="44"/>
      <c r="BB41" s="44"/>
      <c r="BC41" s="44"/>
      <c r="BD41" s="44"/>
      <c r="BE41" s="25"/>
      <c r="BF41" s="44"/>
      <c r="BG41" s="44"/>
      <c r="BI41" s="44"/>
      <c r="BJ41" s="44"/>
      <c r="BK41" s="4"/>
      <c r="BM41" s="25"/>
      <c r="BN41" s="43" t="s">
        <v>291</v>
      </c>
      <c r="BO41" s="43" t="s">
        <v>291</v>
      </c>
      <c r="BP41" s="2" t="s">
        <v>291</v>
      </c>
      <c r="BQ41" s="43" t="s">
        <v>291</v>
      </c>
      <c r="BR41" s="43" t="s">
        <v>291</v>
      </c>
      <c r="BS41" s="25"/>
      <c r="BT41" s="44" t="s">
        <v>291</v>
      </c>
      <c r="BU41" s="44" t="s">
        <v>291</v>
      </c>
      <c r="BV41" s="44" t="s">
        <v>291</v>
      </c>
      <c r="BW41" s="44" t="s">
        <v>291</v>
      </c>
      <c r="BX41" s="44" t="s">
        <v>291</v>
      </c>
      <c r="BY41" s="25"/>
      <c r="BZ41" s="44"/>
      <c r="CA41" s="44"/>
      <c r="CC41" s="44"/>
      <c r="CD41" s="44"/>
      <c r="CE41" s="25"/>
      <c r="CG41" s="25"/>
      <c r="CH41" s="43"/>
      <c r="CI41" s="43"/>
      <c r="CJ41" s="2"/>
      <c r="CK41" s="43"/>
      <c r="CL41" s="43"/>
      <c r="CM41" s="25"/>
      <c r="CN41" s="44"/>
      <c r="CO41" s="44"/>
      <c r="CR41" s="45"/>
      <c r="CS41" s="25"/>
      <c r="CT41" s="44"/>
      <c r="CU41" s="44"/>
      <c r="CW41" s="44"/>
      <c r="CX41" s="44"/>
      <c r="CY41" s="4"/>
      <c r="DA41" s="25"/>
      <c r="DB41" s="43"/>
      <c r="DC41" s="43"/>
      <c r="DD41" s="2"/>
      <c r="DE41" s="43"/>
      <c r="DF41" s="43"/>
      <c r="DG41" s="25"/>
      <c r="DH41" s="44"/>
      <c r="DI41" s="44"/>
      <c r="DL41" s="45"/>
      <c r="DM41" s="25"/>
      <c r="DN41" s="44"/>
      <c r="DO41" s="44"/>
      <c r="DQ41" s="44"/>
      <c r="DR41" s="44"/>
      <c r="DS41" s="4"/>
      <c r="DU41" s="25"/>
      <c r="DV41" s="43"/>
      <c r="DW41" s="43"/>
      <c r="DX41" s="2"/>
      <c r="DY41" s="43"/>
      <c r="DZ41" s="43"/>
      <c r="EA41" s="25"/>
      <c r="EC41" s="46"/>
      <c r="EF41" s="45"/>
      <c r="EG41" s="25"/>
      <c r="EH41" s="44"/>
      <c r="EI41" s="44"/>
      <c r="EK41" s="44"/>
      <c r="EL41" s="44"/>
      <c r="EM41" s="4"/>
      <c r="EO41" s="25"/>
      <c r="EP41" s="43"/>
      <c r="EQ41" s="43"/>
      <c r="ER41" s="2"/>
      <c r="ES41" s="43"/>
      <c r="ET41" s="43"/>
      <c r="EU41" s="25"/>
      <c r="EV41" s="44"/>
      <c r="EW41" s="44"/>
      <c r="EZ41" s="45"/>
      <c r="FA41" s="25"/>
      <c r="FB41" s="44"/>
      <c r="FC41" s="44"/>
      <c r="FE41" s="44"/>
      <c r="FF41" s="44"/>
      <c r="FG41" s="4"/>
      <c r="FI41" s="25"/>
      <c r="FJ41" s="43"/>
      <c r="FK41" s="43"/>
      <c r="FL41" s="2"/>
      <c r="FM41" s="43"/>
      <c r="FN41" s="43"/>
      <c r="FO41" s="25"/>
      <c r="FP41" s="44"/>
      <c r="FQ41" s="44"/>
      <c r="FT41" s="45"/>
      <c r="FU41" s="25"/>
      <c r="FV41" s="44"/>
      <c r="FW41" s="44"/>
      <c r="FY41" s="44"/>
      <c r="FZ41" s="44"/>
      <c r="GA41" s="15"/>
      <c r="GB41" s="49"/>
      <c r="GC41" s="49"/>
      <c r="GD41" s="50"/>
      <c r="GE41" s="25"/>
      <c r="GF41" s="25"/>
      <c r="GG41" s="43"/>
      <c r="GH41" s="25"/>
      <c r="GI41" s="52"/>
      <c r="GJ41" s="2"/>
      <c r="GK41" s="2"/>
      <c r="GL41" s="2"/>
      <c r="GM41" s="2"/>
      <c r="GN41" s="53"/>
      <c r="GO41" s="2"/>
      <c r="GP41" s="2"/>
      <c r="GQ41" s="2"/>
      <c r="GR41" s="2"/>
      <c r="GS41" s="2"/>
      <c r="GT41" s="2"/>
      <c r="GU41" s="15"/>
      <c r="GV41" s="49"/>
      <c r="GW41" s="49"/>
      <c r="GX41" s="50"/>
      <c r="GY41" s="25"/>
      <c r="GZ41" s="25"/>
      <c r="HA41" s="43"/>
      <c r="HB41" s="25"/>
      <c r="HC41" s="52"/>
      <c r="HD41" s="2"/>
      <c r="HE41" s="2"/>
      <c r="HF41" s="2"/>
      <c r="HG41" s="2"/>
      <c r="HH41" s="53"/>
      <c r="HI41" s="2"/>
      <c r="HJ41" s="2"/>
      <c r="HK41" s="2"/>
      <c r="HL41" s="2"/>
      <c r="HM41" s="2"/>
      <c r="HN41" s="2"/>
      <c r="HO41" s="15"/>
      <c r="HP41" s="49"/>
      <c r="HQ41" s="49"/>
      <c r="HR41" s="50"/>
      <c r="HS41" s="25"/>
      <c r="HT41" s="25"/>
      <c r="HU41" s="43"/>
      <c r="HV41" s="25"/>
      <c r="HW41" s="52"/>
      <c r="HX41" s="2"/>
      <c r="HY41" s="2"/>
      <c r="HZ41" s="2"/>
      <c r="IA41" s="2"/>
      <c r="IB41" s="53"/>
      <c r="IC41" s="2"/>
      <c r="ID41" s="2"/>
      <c r="IE41" s="2"/>
      <c r="IF41" s="2"/>
      <c r="IG41" s="2"/>
      <c r="IH41" s="2"/>
      <c r="II41" s="15"/>
      <c r="IJ41" s="49"/>
      <c r="IK41" s="49"/>
      <c r="IL41" s="50"/>
      <c r="IM41" s="25"/>
      <c r="IN41" s="25"/>
      <c r="IO41" s="43"/>
      <c r="IP41" s="25"/>
      <c r="IQ41" s="52"/>
      <c r="IR41" s="2"/>
      <c r="IS41" s="2"/>
      <c r="IT41" s="2"/>
      <c r="IU41" s="2"/>
      <c r="IV41" s="53"/>
      <c r="IW41" s="2"/>
      <c r="IX41" s="2"/>
      <c r="IY41" s="2"/>
      <c r="IZ41" s="2"/>
      <c r="JA41" s="2"/>
      <c r="JB41" s="2"/>
    </row>
    <row r="42" spans="1:262" s="3" customFormat="1" ht="13.5" customHeight="1" x14ac:dyDescent="0.25">
      <c r="A42" s="42"/>
      <c r="B42" s="2"/>
      <c r="C42" s="4"/>
      <c r="E42" s="25"/>
      <c r="F42" s="43"/>
      <c r="G42" s="44"/>
      <c r="H42" s="2"/>
      <c r="I42" s="43"/>
      <c r="J42" s="44"/>
      <c r="K42" s="44"/>
      <c r="L42" s="44"/>
      <c r="M42" s="44"/>
      <c r="N42" s="44"/>
      <c r="O42" s="44"/>
      <c r="P42" s="44"/>
      <c r="Q42" s="25"/>
      <c r="R42" s="44"/>
      <c r="S42" s="44"/>
      <c r="U42" s="44"/>
      <c r="V42" s="44"/>
      <c r="W42" s="4"/>
      <c r="Y42" s="25"/>
      <c r="Z42" s="43"/>
      <c r="AA42" s="43"/>
      <c r="AB42" s="2"/>
      <c r="AC42" s="43"/>
      <c r="AD42" s="43"/>
      <c r="AE42" s="25"/>
      <c r="AF42" s="44"/>
      <c r="AG42" s="44"/>
      <c r="AH42" s="44"/>
      <c r="AI42" s="44"/>
      <c r="AJ42" s="44"/>
      <c r="AK42" s="25"/>
      <c r="AM42" s="44"/>
      <c r="AO42" s="44"/>
      <c r="AP42" s="44"/>
      <c r="AQ42" s="4"/>
      <c r="AS42" s="6"/>
      <c r="AT42" s="43"/>
      <c r="AU42" s="43"/>
      <c r="AV42" s="83"/>
      <c r="AW42" s="43"/>
      <c r="AX42" s="43"/>
      <c r="AY42" s="25"/>
      <c r="AZ42" s="44"/>
      <c r="BA42" s="44"/>
      <c r="BB42" s="44"/>
      <c r="BC42" s="44"/>
      <c r="BD42" s="44"/>
      <c r="BE42" s="25"/>
      <c r="BF42" s="44"/>
      <c r="BG42" s="44"/>
      <c r="BI42" s="44"/>
      <c r="BJ42" s="44"/>
      <c r="BK42" s="4"/>
      <c r="BM42" s="25"/>
      <c r="BN42" s="43" t="s">
        <v>291</v>
      </c>
      <c r="BO42" s="43" t="s">
        <v>291</v>
      </c>
      <c r="BP42" s="2" t="s">
        <v>291</v>
      </c>
      <c r="BQ42" s="43" t="s">
        <v>291</v>
      </c>
      <c r="BR42" s="43" t="s">
        <v>291</v>
      </c>
      <c r="BS42" s="25"/>
      <c r="BT42" s="44" t="s">
        <v>291</v>
      </c>
      <c r="BU42" s="44" t="s">
        <v>291</v>
      </c>
      <c r="BV42" s="44" t="s">
        <v>291</v>
      </c>
      <c r="BW42" s="44" t="s">
        <v>291</v>
      </c>
      <c r="BX42" s="44" t="s">
        <v>291</v>
      </c>
      <c r="BY42" s="25"/>
      <c r="BZ42" s="44"/>
      <c r="CA42" s="44"/>
      <c r="CC42" s="44"/>
      <c r="CD42" s="44"/>
      <c r="CE42" s="25"/>
      <c r="CG42" s="25"/>
      <c r="CH42" s="43"/>
      <c r="CI42" s="43"/>
      <c r="CJ42" s="2"/>
      <c r="CK42" s="43"/>
      <c r="CL42" s="43"/>
      <c r="CM42" s="25"/>
      <c r="CN42" s="44"/>
      <c r="CO42" s="44"/>
      <c r="CR42" s="45"/>
      <c r="CS42" s="25"/>
      <c r="CT42" s="44"/>
      <c r="CU42" s="44"/>
      <c r="CW42" s="44"/>
      <c r="CX42" s="44"/>
      <c r="CY42" s="4"/>
      <c r="DA42" s="25"/>
      <c r="DB42" s="43"/>
      <c r="DC42" s="43"/>
      <c r="DD42" s="2"/>
      <c r="DE42" s="43"/>
      <c r="DF42" s="43"/>
      <c r="DG42" s="25"/>
      <c r="DH42" s="44"/>
      <c r="DI42" s="44"/>
      <c r="DL42" s="45"/>
      <c r="DM42" s="25"/>
      <c r="DN42" s="44"/>
      <c r="DO42" s="44"/>
      <c r="DQ42" s="44"/>
      <c r="DR42" s="44"/>
      <c r="DS42" s="4"/>
      <c r="DU42" s="25"/>
      <c r="DV42" s="43"/>
      <c r="DW42" s="43"/>
      <c r="DX42" s="2"/>
      <c r="DY42" s="43"/>
      <c r="DZ42" s="43"/>
      <c r="EA42" s="25"/>
      <c r="EC42" s="46"/>
      <c r="EF42" s="45"/>
      <c r="EG42" s="25"/>
      <c r="EH42" s="44"/>
      <c r="EI42" s="44"/>
      <c r="EK42" s="44"/>
      <c r="EL42" s="44"/>
      <c r="EM42" s="4"/>
      <c r="EO42" s="25"/>
      <c r="EP42" s="43"/>
      <c r="EQ42" s="43"/>
      <c r="ER42" s="2"/>
      <c r="ES42" s="43"/>
      <c r="ET42" s="43"/>
      <c r="EU42" s="25"/>
      <c r="EV42" s="44"/>
      <c r="EW42" s="44"/>
      <c r="EZ42" s="45"/>
      <c r="FA42" s="25"/>
      <c r="FB42" s="44"/>
      <c r="FC42" s="44"/>
      <c r="FE42" s="44"/>
      <c r="FF42" s="44"/>
      <c r="FG42" s="4"/>
      <c r="FI42" s="25"/>
      <c r="FJ42" s="43"/>
      <c r="FK42" s="43"/>
      <c r="FL42" s="2"/>
      <c r="FM42" s="43"/>
      <c r="FN42" s="43"/>
      <c r="FO42" s="25"/>
      <c r="FP42" s="44"/>
      <c r="FQ42" s="44"/>
      <c r="FT42" s="45"/>
      <c r="FU42" s="25"/>
      <c r="FV42" s="44"/>
      <c r="FW42" s="44"/>
      <c r="FY42" s="44"/>
      <c r="FZ42" s="44"/>
      <c r="GA42" s="15"/>
      <c r="GB42" s="49"/>
      <c r="GC42" s="49"/>
      <c r="GD42" s="50"/>
      <c r="GE42" s="2"/>
      <c r="GF42" s="51"/>
      <c r="GG42" s="50"/>
      <c r="GH42" s="2"/>
      <c r="GI42" s="52"/>
      <c r="GJ42" s="2"/>
      <c r="GK42" s="2"/>
      <c r="GL42" s="2"/>
      <c r="GM42" s="2"/>
      <c r="GN42" s="53"/>
      <c r="GO42" s="2"/>
      <c r="GP42" s="2"/>
      <c r="GQ42" s="2"/>
      <c r="GR42" s="2"/>
      <c r="GS42" s="2"/>
      <c r="GT42" s="2"/>
      <c r="GU42" s="15"/>
      <c r="GV42" s="49"/>
      <c r="GW42" s="49"/>
      <c r="GX42" s="50"/>
      <c r="GY42" s="2"/>
      <c r="GZ42" s="51"/>
      <c r="HA42" s="50"/>
      <c r="HB42" s="2"/>
      <c r="HC42" s="52"/>
      <c r="HD42" s="2"/>
      <c r="HE42" s="2"/>
      <c r="HF42" s="2"/>
      <c r="HG42" s="2"/>
      <c r="HH42" s="53"/>
      <c r="HI42" s="2"/>
      <c r="HJ42" s="2"/>
      <c r="HK42" s="2"/>
      <c r="HL42" s="2"/>
      <c r="HM42" s="2"/>
      <c r="HN42" s="2"/>
      <c r="HO42" s="15"/>
      <c r="HP42" s="49"/>
      <c r="HQ42" s="49"/>
      <c r="HR42" s="50"/>
      <c r="HS42" s="2"/>
      <c r="HT42" s="51"/>
      <c r="HU42" s="50"/>
      <c r="HV42" s="2"/>
      <c r="HW42" s="52"/>
      <c r="HX42" s="2"/>
      <c r="HY42" s="2"/>
      <c r="HZ42" s="2"/>
      <c r="IA42" s="2"/>
      <c r="IB42" s="53"/>
      <c r="IC42" s="2"/>
      <c r="ID42" s="2"/>
      <c r="IE42" s="2"/>
      <c r="IF42" s="2"/>
      <c r="IG42" s="2"/>
      <c r="IH42" s="2"/>
      <c r="II42" s="15"/>
      <c r="IJ42" s="49"/>
      <c r="IK42" s="49"/>
      <c r="IL42" s="50"/>
      <c r="IM42" s="2"/>
      <c r="IN42" s="51"/>
      <c r="IO42" s="50"/>
      <c r="IP42" s="2"/>
      <c r="IQ42" s="52"/>
      <c r="IR42" s="2"/>
      <c r="IS42" s="2"/>
      <c r="IT42" s="2"/>
      <c r="IU42" s="2"/>
      <c r="IV42" s="53"/>
      <c r="IW42" s="2"/>
      <c r="IX42" s="2"/>
      <c r="IY42" s="2"/>
      <c r="IZ42" s="2"/>
      <c r="JA42" s="2"/>
      <c r="JB42" s="2"/>
    </row>
    <row r="43" spans="1:262" s="3" customFormat="1" ht="13.5" customHeight="1" x14ac:dyDescent="0.25">
      <c r="A43" s="42"/>
      <c r="B43" s="2"/>
      <c r="C43" s="4"/>
      <c r="E43" s="25"/>
      <c r="F43" s="43"/>
      <c r="G43" s="44"/>
      <c r="H43" s="2"/>
      <c r="I43" s="43"/>
      <c r="J43" s="44"/>
      <c r="K43" s="44"/>
      <c r="L43" s="44"/>
      <c r="M43" s="44"/>
      <c r="N43" s="44"/>
      <c r="O43" s="44"/>
      <c r="P43" s="44"/>
      <c r="Q43" s="25"/>
      <c r="R43" s="44"/>
      <c r="S43" s="44"/>
      <c r="U43" s="44"/>
      <c r="V43" s="44"/>
      <c r="W43" s="4"/>
      <c r="Y43" s="25"/>
      <c r="Z43" s="142"/>
      <c r="AA43" s="43"/>
      <c r="AB43" s="2"/>
      <c r="AC43" s="142"/>
      <c r="AD43" s="43"/>
      <c r="AE43" s="25"/>
      <c r="AF43" s="44"/>
      <c r="AG43" s="44"/>
      <c r="AH43" s="44"/>
      <c r="AI43" s="44"/>
      <c r="AJ43" s="44"/>
      <c r="AK43" s="25"/>
      <c r="AM43" s="44"/>
      <c r="AO43" s="44"/>
      <c r="AP43" s="44"/>
      <c r="AQ43" s="4"/>
      <c r="AS43" s="6"/>
      <c r="AT43" s="43"/>
      <c r="AU43" s="43"/>
      <c r="AV43" s="83"/>
      <c r="AW43" s="43"/>
      <c r="AX43" s="43"/>
      <c r="AY43" s="25"/>
      <c r="AZ43" s="44"/>
      <c r="BA43" s="44"/>
      <c r="BB43" s="44"/>
      <c r="BC43" s="44"/>
      <c r="BD43" s="44"/>
      <c r="BE43" s="25"/>
      <c r="BF43" s="44"/>
      <c r="BG43" s="44"/>
      <c r="BI43" s="44"/>
      <c r="BJ43" s="44"/>
      <c r="BK43" s="4"/>
      <c r="BM43" s="25"/>
      <c r="BN43" s="43" t="s">
        <v>291</v>
      </c>
      <c r="BO43" s="43" t="s">
        <v>291</v>
      </c>
      <c r="BP43" s="2" t="s">
        <v>291</v>
      </c>
      <c r="BQ43" s="43" t="s">
        <v>291</v>
      </c>
      <c r="BR43" s="43" t="s">
        <v>291</v>
      </c>
      <c r="BS43" s="25"/>
      <c r="BT43" s="44" t="s">
        <v>291</v>
      </c>
      <c r="BU43" s="44" t="s">
        <v>291</v>
      </c>
      <c r="BV43" s="44" t="s">
        <v>291</v>
      </c>
      <c r="BW43" s="44" t="s">
        <v>291</v>
      </c>
      <c r="BX43" s="44" t="s">
        <v>291</v>
      </c>
      <c r="BY43" s="25"/>
      <c r="BZ43" s="44"/>
      <c r="CA43" s="44"/>
      <c r="CC43" s="44"/>
      <c r="CD43" s="44"/>
      <c r="CE43" s="25"/>
      <c r="CG43" s="25"/>
      <c r="CH43" s="43"/>
      <c r="CI43" s="43"/>
      <c r="CJ43" s="2"/>
      <c r="CK43" s="43"/>
      <c r="CL43" s="43"/>
      <c r="CM43" s="25"/>
      <c r="CN43" s="44"/>
      <c r="CO43" s="44"/>
      <c r="CR43" s="45"/>
      <c r="CS43" s="25"/>
      <c r="CT43" s="44"/>
      <c r="CU43" s="44"/>
      <c r="CW43" s="44"/>
      <c r="CX43" s="44"/>
      <c r="CY43" s="4"/>
      <c r="DA43" s="25"/>
      <c r="DB43" s="43"/>
      <c r="DC43" s="43"/>
      <c r="DD43" s="2"/>
      <c r="DE43" s="43"/>
      <c r="DF43" s="43"/>
      <c r="DG43" s="25"/>
      <c r="DH43" s="44"/>
      <c r="DI43" s="44"/>
      <c r="DL43" s="45"/>
      <c r="DM43" s="25"/>
      <c r="DN43" s="44"/>
      <c r="DO43" s="44"/>
      <c r="DQ43" s="44"/>
      <c r="DR43" s="44"/>
      <c r="DS43" s="4"/>
      <c r="DU43" s="25"/>
      <c r="DV43" s="43"/>
      <c r="DW43" s="43"/>
      <c r="DX43" s="2"/>
      <c r="DY43" s="43"/>
      <c r="DZ43" s="43"/>
      <c r="EA43" s="25"/>
      <c r="EC43" s="46"/>
      <c r="EF43" s="45"/>
      <c r="EG43" s="25"/>
      <c r="EH43" s="44"/>
      <c r="EI43" s="44"/>
      <c r="EK43" s="44"/>
      <c r="EL43" s="44"/>
      <c r="EM43" s="4"/>
      <c r="EO43" s="25"/>
      <c r="EP43" s="43"/>
      <c r="EQ43" s="43"/>
      <c r="ER43" s="2"/>
      <c r="ES43" s="43"/>
      <c r="ET43" s="43"/>
      <c r="EU43" s="25"/>
      <c r="EV43" s="44"/>
      <c r="EW43" s="44"/>
      <c r="EZ43" s="45"/>
      <c r="FA43" s="25"/>
      <c r="FB43" s="44"/>
      <c r="FC43" s="44"/>
      <c r="FE43" s="44"/>
      <c r="FF43" s="44"/>
      <c r="FG43" s="4"/>
      <c r="FI43" s="25"/>
      <c r="FJ43" s="43"/>
      <c r="FK43" s="43"/>
      <c r="FL43" s="2"/>
      <c r="FM43" s="43"/>
      <c r="FN43" s="43"/>
      <c r="FO43" s="25"/>
      <c r="FP43" s="44"/>
      <c r="FQ43" s="44"/>
      <c r="FT43" s="45"/>
      <c r="FU43" s="25"/>
      <c r="FV43" s="44"/>
      <c r="FW43" s="44"/>
      <c r="FY43" s="44"/>
      <c r="FZ43" s="44"/>
      <c r="GA43" s="15"/>
      <c r="GB43" s="49"/>
      <c r="GC43" s="49"/>
      <c r="GD43" s="50"/>
      <c r="GE43" s="2"/>
      <c r="GF43" s="51"/>
      <c r="GG43" s="50"/>
      <c r="GH43" s="2"/>
      <c r="GI43" s="52"/>
      <c r="GJ43" s="2"/>
      <c r="GK43" s="2"/>
      <c r="GL43" s="2"/>
      <c r="GM43" s="2"/>
      <c r="GN43" s="53"/>
      <c r="GO43" s="2"/>
      <c r="GP43" s="2"/>
      <c r="GQ43" s="2"/>
      <c r="GR43" s="2"/>
      <c r="GS43" s="2"/>
      <c r="GT43" s="2"/>
      <c r="GU43" s="15"/>
      <c r="GV43" s="49"/>
      <c r="GW43" s="49"/>
      <c r="GX43" s="50"/>
      <c r="GY43" s="2"/>
      <c r="GZ43" s="51"/>
      <c r="HA43" s="50"/>
      <c r="HB43" s="2"/>
      <c r="HC43" s="52"/>
      <c r="HD43" s="2"/>
      <c r="HE43" s="2"/>
      <c r="HF43" s="2"/>
      <c r="HG43" s="2"/>
      <c r="HH43" s="53"/>
      <c r="HI43" s="2"/>
      <c r="HJ43" s="2"/>
      <c r="HK43" s="2"/>
      <c r="HL43" s="2"/>
      <c r="HM43" s="2"/>
      <c r="HN43" s="2"/>
      <c r="HO43" s="15"/>
      <c r="HP43" s="49"/>
      <c r="HQ43" s="49"/>
      <c r="HR43" s="50"/>
      <c r="HS43" s="2"/>
      <c r="HT43" s="51"/>
      <c r="HU43" s="50"/>
      <c r="HV43" s="2"/>
      <c r="HW43" s="52"/>
      <c r="HX43" s="2"/>
      <c r="HY43" s="2"/>
      <c r="HZ43" s="2"/>
      <c r="IA43" s="2"/>
      <c r="IB43" s="53"/>
      <c r="IC43" s="2"/>
      <c r="ID43" s="2"/>
      <c r="IE43" s="2"/>
      <c r="IF43" s="2"/>
      <c r="IG43" s="2"/>
      <c r="IH43" s="2"/>
      <c r="II43" s="15"/>
      <c r="IJ43" s="49"/>
      <c r="IK43" s="49"/>
      <c r="IL43" s="50"/>
      <c r="IM43" s="2"/>
      <c r="IN43" s="51"/>
      <c r="IO43" s="50"/>
      <c r="IP43" s="2"/>
      <c r="IQ43" s="52"/>
      <c r="IR43" s="2"/>
      <c r="IS43" s="2"/>
      <c r="IT43" s="2"/>
      <c r="IU43" s="2"/>
      <c r="IV43" s="53"/>
      <c r="IW43" s="2"/>
      <c r="IX43" s="2"/>
      <c r="IY43" s="2"/>
      <c r="IZ43" s="2"/>
      <c r="JA43" s="2"/>
      <c r="JB43" s="2"/>
    </row>
    <row r="44" spans="1:262" s="3" customFormat="1" ht="13.5" customHeight="1" x14ac:dyDescent="0.25">
      <c r="A44" s="42"/>
      <c r="B44" s="2"/>
      <c r="C44" s="4"/>
      <c r="E44" s="25"/>
      <c r="F44" s="43"/>
      <c r="G44" s="44"/>
      <c r="H44" s="2"/>
      <c r="I44" s="43"/>
      <c r="J44" s="44"/>
      <c r="K44" s="44"/>
      <c r="L44" s="44"/>
      <c r="M44" s="44"/>
      <c r="N44" s="44"/>
      <c r="O44" s="44"/>
      <c r="P44" s="44"/>
      <c r="Q44" s="25"/>
      <c r="R44" s="44"/>
      <c r="S44" s="44"/>
      <c r="U44" s="44"/>
      <c r="V44" s="44"/>
      <c r="W44" s="4"/>
      <c r="Y44" s="25"/>
      <c r="Z44" s="43"/>
      <c r="AA44" s="43"/>
      <c r="AB44" s="2"/>
      <c r="AC44" s="43"/>
      <c r="AD44" s="43"/>
      <c r="AE44" s="25"/>
      <c r="AF44" s="44"/>
      <c r="AG44" s="44"/>
      <c r="AH44" s="44"/>
      <c r="AI44" s="44"/>
      <c r="AJ44" s="44"/>
      <c r="AK44" s="25"/>
      <c r="AM44" s="44"/>
      <c r="AO44" s="44"/>
      <c r="AP44" s="44"/>
      <c r="AQ44" s="4"/>
      <c r="AS44" s="6"/>
      <c r="AT44" s="43"/>
      <c r="AU44" s="43"/>
      <c r="AV44" s="83"/>
      <c r="AW44" s="43"/>
      <c r="AX44" s="43"/>
      <c r="AY44" s="25"/>
      <c r="AZ44" s="44"/>
      <c r="BA44" s="44"/>
      <c r="BB44" s="44"/>
      <c r="BC44" s="44"/>
      <c r="BD44" s="44"/>
      <c r="BE44" s="25"/>
      <c r="BF44" s="44"/>
      <c r="BG44" s="44"/>
      <c r="BI44" s="44"/>
      <c r="BJ44" s="44"/>
      <c r="BK44" s="4"/>
      <c r="BM44" s="25"/>
      <c r="BN44" s="43" t="s">
        <v>291</v>
      </c>
      <c r="BO44" s="43" t="s">
        <v>291</v>
      </c>
      <c r="BP44" s="2" t="s">
        <v>291</v>
      </c>
      <c r="BQ44" s="43" t="s">
        <v>291</v>
      </c>
      <c r="BR44" s="43" t="s">
        <v>291</v>
      </c>
      <c r="BS44" s="25"/>
      <c r="BT44" s="44" t="s">
        <v>291</v>
      </c>
      <c r="BU44" s="44" t="s">
        <v>291</v>
      </c>
      <c r="BV44" s="44" t="s">
        <v>291</v>
      </c>
      <c r="BW44" s="44" t="s">
        <v>291</v>
      </c>
      <c r="BX44" s="44" t="s">
        <v>291</v>
      </c>
      <c r="BY44" s="25"/>
      <c r="BZ44" s="44"/>
      <c r="CA44" s="44"/>
      <c r="CC44" s="44"/>
      <c r="CD44" s="44"/>
      <c r="CE44" s="25"/>
      <c r="CG44" s="25"/>
      <c r="CH44" s="43"/>
      <c r="CI44" s="43"/>
      <c r="CJ44" s="2"/>
      <c r="CK44" s="43"/>
      <c r="CL44" s="43"/>
      <c r="CM44" s="25"/>
      <c r="CN44" s="44"/>
      <c r="CO44" s="44"/>
      <c r="CR44" s="45"/>
      <c r="CS44" s="25"/>
      <c r="CT44" s="44"/>
      <c r="CU44" s="44"/>
      <c r="CW44" s="44"/>
      <c r="CX44" s="44"/>
      <c r="CY44" s="4"/>
      <c r="DA44" s="25"/>
      <c r="DB44" s="43"/>
      <c r="DC44" s="43"/>
      <c r="DD44" s="2"/>
      <c r="DE44" s="43"/>
      <c r="DF44" s="43"/>
      <c r="DG44" s="25"/>
      <c r="DH44" s="44"/>
      <c r="DI44" s="44"/>
      <c r="DL44" s="45"/>
      <c r="DM44" s="25"/>
      <c r="DN44" s="44"/>
      <c r="DO44" s="44"/>
      <c r="DQ44" s="44"/>
      <c r="DR44" s="44"/>
      <c r="DS44" s="4"/>
      <c r="DU44" s="25"/>
      <c r="DV44" s="43"/>
      <c r="DW44" s="43"/>
      <c r="DX44" s="2"/>
      <c r="DY44" s="43"/>
      <c r="DZ44" s="43"/>
      <c r="EA44" s="25"/>
      <c r="EC44" s="46"/>
      <c r="EF44" s="45"/>
      <c r="EG44" s="25"/>
      <c r="EH44" s="44"/>
      <c r="EI44" s="44"/>
      <c r="EK44" s="44"/>
      <c r="EL44" s="44"/>
      <c r="EM44" s="4"/>
      <c r="EO44" s="25"/>
      <c r="EP44" s="43"/>
      <c r="EQ44" s="43"/>
      <c r="ER44" s="2"/>
      <c r="ES44" s="43"/>
      <c r="ET44" s="43"/>
      <c r="EU44" s="25"/>
      <c r="EV44" s="44"/>
      <c r="EW44" s="44"/>
      <c r="EZ44" s="45"/>
      <c r="FA44" s="25"/>
      <c r="FB44" s="44"/>
      <c r="FC44" s="44"/>
      <c r="FE44" s="44"/>
      <c r="FF44" s="44"/>
      <c r="FG44" s="4"/>
      <c r="FI44" s="25"/>
      <c r="FJ44" s="43"/>
      <c r="FK44" s="43"/>
      <c r="FL44" s="2"/>
      <c r="FM44" s="43"/>
      <c r="FN44" s="43"/>
      <c r="FO44" s="25"/>
      <c r="FP44" s="44"/>
      <c r="FQ44" s="44"/>
      <c r="FT44" s="45"/>
      <c r="FU44" s="25"/>
      <c r="FV44" s="44"/>
      <c r="FW44" s="44"/>
      <c r="FY44" s="44"/>
      <c r="FZ44" s="44"/>
      <c r="GA44" s="15"/>
      <c r="GB44" s="49"/>
      <c r="GC44" s="49"/>
      <c r="GD44" s="50"/>
      <c r="GE44" s="2"/>
      <c r="GF44" s="51"/>
      <c r="GG44" s="50"/>
      <c r="GH44" s="2"/>
      <c r="GI44" s="52"/>
      <c r="GJ44" s="2"/>
      <c r="GK44" s="2"/>
      <c r="GL44" s="2"/>
      <c r="GM44" s="2"/>
      <c r="GN44" s="53"/>
      <c r="GO44" s="2"/>
      <c r="GP44" s="2"/>
      <c r="GQ44" s="2"/>
      <c r="GR44" s="2"/>
      <c r="GS44" s="2"/>
      <c r="GT44" s="2"/>
      <c r="GU44" s="15"/>
      <c r="GV44" s="49"/>
      <c r="GW44" s="49"/>
      <c r="GX44" s="50"/>
      <c r="GY44" s="2"/>
      <c r="GZ44" s="51"/>
      <c r="HA44" s="50"/>
      <c r="HB44" s="2"/>
      <c r="HC44" s="52"/>
      <c r="HD44" s="2"/>
      <c r="HE44" s="2"/>
      <c r="HF44" s="2"/>
      <c r="HG44" s="2"/>
      <c r="HH44" s="53"/>
      <c r="HI44" s="2"/>
      <c r="HJ44" s="2"/>
      <c r="HK44" s="2"/>
      <c r="HL44" s="2"/>
      <c r="HM44" s="2"/>
      <c r="HN44" s="2"/>
      <c r="HO44" s="15"/>
      <c r="HP44" s="49"/>
      <c r="HQ44" s="49"/>
      <c r="HR44" s="50"/>
      <c r="HS44" s="2"/>
      <c r="HT44" s="51"/>
      <c r="HU44" s="50"/>
      <c r="HV44" s="2"/>
      <c r="HW44" s="52"/>
      <c r="HX44" s="2"/>
      <c r="HY44" s="2"/>
      <c r="HZ44" s="2"/>
      <c r="IA44" s="2"/>
      <c r="IB44" s="53"/>
      <c r="IC44" s="2"/>
      <c r="ID44" s="2"/>
      <c r="IE44" s="2"/>
      <c r="IF44" s="2"/>
      <c r="IG44" s="2"/>
      <c r="IH44" s="2"/>
      <c r="II44" s="15"/>
      <c r="IJ44" s="49"/>
      <c r="IK44" s="49"/>
      <c r="IL44" s="50"/>
      <c r="IM44" s="2"/>
      <c r="IN44" s="51"/>
      <c r="IO44" s="50"/>
      <c r="IP44" s="2"/>
      <c r="IQ44" s="52"/>
      <c r="IR44" s="2"/>
      <c r="IS44" s="2"/>
      <c r="IT44" s="2"/>
      <c r="IU44" s="2"/>
      <c r="IV44" s="53"/>
      <c r="IW44" s="2"/>
      <c r="IX44" s="2"/>
      <c r="IY44" s="2"/>
      <c r="IZ44" s="2"/>
      <c r="JA44" s="2"/>
      <c r="JB44" s="2"/>
    </row>
    <row r="45" spans="1:262" s="3" customFormat="1" ht="13.5" customHeight="1" x14ac:dyDescent="0.25">
      <c r="A45" s="42"/>
      <c r="B45" s="2"/>
      <c r="C45" s="4"/>
      <c r="E45" s="25"/>
      <c r="F45" s="43"/>
      <c r="G45" s="44"/>
      <c r="H45" s="2"/>
      <c r="I45" s="43"/>
      <c r="J45" s="44"/>
      <c r="K45" s="44"/>
      <c r="L45" s="44"/>
      <c r="M45" s="44"/>
      <c r="N45" s="44"/>
      <c r="O45" s="44"/>
      <c r="P45" s="44"/>
      <c r="Q45" s="25"/>
      <c r="R45" s="44"/>
      <c r="S45" s="44"/>
      <c r="U45" s="44"/>
      <c r="V45" s="44"/>
      <c r="W45" s="4"/>
      <c r="Y45" s="25"/>
      <c r="Z45" s="43"/>
      <c r="AA45" s="43"/>
      <c r="AB45" s="2"/>
      <c r="AC45" s="43"/>
      <c r="AD45" s="43"/>
      <c r="AE45" s="25"/>
      <c r="AF45" s="44"/>
      <c r="AG45" s="44"/>
      <c r="AH45" s="44"/>
      <c r="AI45" s="44"/>
      <c r="AJ45" s="44"/>
      <c r="AK45" s="25"/>
      <c r="AM45" s="44"/>
      <c r="AO45" s="44"/>
      <c r="AP45" s="44"/>
      <c r="AQ45" s="4"/>
      <c r="AS45" s="6"/>
      <c r="AT45" s="43"/>
      <c r="AU45" s="43"/>
      <c r="AV45" s="83"/>
      <c r="AW45" s="43"/>
      <c r="AX45" s="43"/>
      <c r="AY45" s="25"/>
      <c r="AZ45" s="44"/>
      <c r="BA45" s="44"/>
      <c r="BB45" s="44"/>
      <c r="BC45" s="44"/>
      <c r="BD45" s="44"/>
      <c r="BE45" s="25"/>
      <c r="BF45" s="44"/>
      <c r="BG45" s="44"/>
      <c r="BI45" s="44"/>
      <c r="BJ45" s="44"/>
      <c r="BK45" s="4"/>
      <c r="BM45" s="25"/>
      <c r="BN45" s="43" t="s">
        <v>291</v>
      </c>
      <c r="BO45" s="43" t="s">
        <v>291</v>
      </c>
      <c r="BP45" s="2" t="s">
        <v>291</v>
      </c>
      <c r="BQ45" s="43" t="s">
        <v>291</v>
      </c>
      <c r="BR45" s="43" t="s">
        <v>291</v>
      </c>
      <c r="BS45" s="25"/>
      <c r="BT45" s="44" t="s">
        <v>291</v>
      </c>
      <c r="BU45" s="44" t="s">
        <v>291</v>
      </c>
      <c r="BV45" s="44" t="s">
        <v>291</v>
      </c>
      <c r="BW45" s="44" t="s">
        <v>291</v>
      </c>
      <c r="BX45" s="44" t="s">
        <v>291</v>
      </c>
      <c r="BY45" s="25"/>
      <c r="BZ45" s="44"/>
      <c r="CA45" s="44"/>
      <c r="CC45" s="44"/>
      <c r="CD45" s="44"/>
      <c r="CE45" s="25"/>
      <c r="CG45" s="25"/>
      <c r="CH45" s="43"/>
      <c r="CI45" s="43"/>
      <c r="CJ45" s="2"/>
      <c r="CK45" s="43"/>
      <c r="CL45" s="43"/>
      <c r="CM45" s="25"/>
      <c r="CN45" s="44"/>
      <c r="CO45" s="44"/>
      <c r="CR45" s="45"/>
      <c r="CS45" s="25"/>
      <c r="CT45" s="44"/>
      <c r="CU45" s="44"/>
      <c r="CW45" s="44"/>
      <c r="CX45" s="44"/>
      <c r="CY45" s="4"/>
      <c r="DA45" s="25"/>
      <c r="DB45" s="43"/>
      <c r="DC45" s="43"/>
      <c r="DD45" s="2"/>
      <c r="DE45" s="43"/>
      <c r="DF45" s="43"/>
      <c r="DG45" s="25"/>
      <c r="DH45" s="44"/>
      <c r="DI45" s="44"/>
      <c r="DL45" s="45"/>
      <c r="DM45" s="25"/>
      <c r="DN45" s="44"/>
      <c r="DO45" s="44"/>
      <c r="DQ45" s="44"/>
      <c r="DR45" s="44"/>
      <c r="DS45" s="4"/>
      <c r="DU45" s="25"/>
      <c r="DV45" s="43"/>
      <c r="DW45" s="43"/>
      <c r="DX45" s="2"/>
      <c r="DY45" s="43"/>
      <c r="DZ45" s="43"/>
      <c r="EA45" s="25"/>
      <c r="EC45" s="46"/>
      <c r="EF45" s="45"/>
      <c r="EG45" s="25"/>
      <c r="EH45" s="44"/>
      <c r="EI45" s="44"/>
      <c r="EK45" s="44"/>
      <c r="EL45" s="44"/>
      <c r="EM45" s="4"/>
      <c r="EO45" s="25"/>
      <c r="EP45" s="43"/>
      <c r="EQ45" s="43"/>
      <c r="ER45" s="2"/>
      <c r="ES45" s="43"/>
      <c r="ET45" s="43"/>
      <c r="EU45" s="25"/>
      <c r="EV45" s="44"/>
      <c r="EW45" s="44"/>
      <c r="EZ45" s="45"/>
      <c r="FA45" s="25"/>
      <c r="FB45" s="44"/>
      <c r="FC45" s="44"/>
      <c r="FE45" s="44"/>
      <c r="FF45" s="44"/>
      <c r="FG45" s="4"/>
      <c r="FI45" s="25"/>
      <c r="FJ45" s="43"/>
      <c r="FK45" s="43"/>
      <c r="FL45" s="2"/>
      <c r="FM45" s="43"/>
      <c r="FN45" s="43"/>
      <c r="FO45" s="25"/>
      <c r="FP45" s="44"/>
      <c r="FQ45" s="44"/>
      <c r="FT45" s="45"/>
      <c r="FU45" s="25"/>
      <c r="FV45" s="44"/>
      <c r="FW45" s="44"/>
      <c r="FY45" s="44"/>
      <c r="FZ45" s="44"/>
      <c r="GA45" s="15"/>
      <c r="GB45" s="49"/>
      <c r="GC45" s="49"/>
      <c r="GD45" s="50"/>
      <c r="GE45" s="2"/>
      <c r="GF45" s="51"/>
      <c r="GG45" s="50"/>
      <c r="GH45" s="2"/>
      <c r="GI45" s="52"/>
      <c r="GJ45" s="2"/>
      <c r="GK45" s="2"/>
      <c r="GL45" s="2"/>
      <c r="GM45" s="2"/>
      <c r="GN45" s="53"/>
      <c r="GO45" s="2"/>
      <c r="GP45" s="2"/>
      <c r="GQ45" s="2"/>
      <c r="GR45" s="2"/>
      <c r="GS45" s="2"/>
      <c r="GT45" s="2"/>
      <c r="GU45" s="15"/>
      <c r="GV45" s="49"/>
      <c r="GW45" s="49"/>
      <c r="GX45" s="50"/>
      <c r="GY45" s="2"/>
      <c r="GZ45" s="51"/>
      <c r="HA45" s="50"/>
      <c r="HB45" s="2"/>
      <c r="HC45" s="52"/>
      <c r="HD45" s="2"/>
      <c r="HE45" s="2"/>
      <c r="HF45" s="2"/>
      <c r="HG45" s="2"/>
      <c r="HH45" s="53"/>
      <c r="HI45" s="2"/>
      <c r="HJ45" s="2"/>
      <c r="HK45" s="2"/>
      <c r="HL45" s="2"/>
      <c r="HM45" s="2"/>
      <c r="HN45" s="2"/>
      <c r="HO45" s="15"/>
      <c r="HP45" s="49"/>
      <c r="HQ45" s="49"/>
      <c r="HR45" s="50"/>
      <c r="HS45" s="2"/>
      <c r="HT45" s="51"/>
      <c r="HU45" s="50"/>
      <c r="HV45" s="2"/>
      <c r="HW45" s="52"/>
      <c r="HX45" s="2"/>
      <c r="HY45" s="2"/>
      <c r="HZ45" s="2"/>
      <c r="IA45" s="2"/>
      <c r="IB45" s="53"/>
      <c r="IC45" s="2"/>
      <c r="ID45" s="2"/>
      <c r="IE45" s="2"/>
      <c r="IF45" s="2"/>
      <c r="IG45" s="2"/>
      <c r="IH45" s="2"/>
      <c r="II45" s="15"/>
      <c r="IJ45" s="49"/>
      <c r="IK45" s="49"/>
      <c r="IL45" s="50"/>
      <c r="IM45" s="2"/>
      <c r="IN45" s="51"/>
      <c r="IO45" s="50"/>
      <c r="IP45" s="2"/>
      <c r="IQ45" s="52"/>
      <c r="IR45" s="2"/>
      <c r="IS45" s="2"/>
      <c r="IT45" s="2"/>
      <c r="IU45" s="2"/>
      <c r="IV45" s="53"/>
      <c r="IW45" s="2"/>
      <c r="IX45" s="2"/>
      <c r="IY45" s="2"/>
      <c r="IZ45" s="2"/>
      <c r="JA45" s="2"/>
      <c r="JB45" s="2"/>
    </row>
    <row r="46" spans="1:262" s="3" customFormat="1" ht="13.5" customHeight="1" x14ac:dyDescent="0.25">
      <c r="A46" s="42"/>
      <c r="B46" s="2"/>
      <c r="C46" s="4"/>
      <c r="E46" s="25"/>
      <c r="F46" s="43"/>
      <c r="G46" s="44"/>
      <c r="H46" s="2"/>
      <c r="I46" s="43"/>
      <c r="J46" s="44"/>
      <c r="K46" s="44"/>
      <c r="L46" s="44"/>
      <c r="M46" s="44"/>
      <c r="N46" s="44"/>
      <c r="O46" s="44"/>
      <c r="P46" s="44"/>
      <c r="Q46" s="25"/>
      <c r="R46" s="44"/>
      <c r="S46" s="44"/>
      <c r="U46" s="44"/>
      <c r="V46" s="44"/>
      <c r="W46" s="4"/>
      <c r="Y46" s="25"/>
      <c r="Z46" s="43"/>
      <c r="AA46" s="43"/>
      <c r="AB46" s="2"/>
      <c r="AC46" s="43"/>
      <c r="AD46" s="43"/>
      <c r="AE46" s="25"/>
      <c r="AF46" s="44"/>
      <c r="AG46" s="44"/>
      <c r="AH46" s="44"/>
      <c r="AI46" s="44"/>
      <c r="AJ46" s="44"/>
      <c r="AK46" s="25"/>
      <c r="AM46" s="44"/>
      <c r="AO46" s="44"/>
      <c r="AP46" s="44"/>
      <c r="AQ46" s="4"/>
      <c r="AS46" s="6"/>
      <c r="AT46" s="43"/>
      <c r="AU46" s="43"/>
      <c r="AV46" s="83"/>
      <c r="AW46" s="43"/>
      <c r="AX46" s="43"/>
      <c r="AY46" s="25"/>
      <c r="AZ46" s="44"/>
      <c r="BA46" s="44"/>
      <c r="BB46" s="44"/>
      <c r="BC46" s="44"/>
      <c r="BD46" s="44"/>
      <c r="BE46" s="25"/>
      <c r="BF46" s="44"/>
      <c r="BG46" s="44"/>
      <c r="BI46" s="44"/>
      <c r="BJ46" s="44"/>
      <c r="BK46" s="4"/>
      <c r="BM46" s="25"/>
      <c r="BN46" s="43" t="s">
        <v>291</v>
      </c>
      <c r="BO46" s="43" t="s">
        <v>291</v>
      </c>
      <c r="BP46" s="2" t="s">
        <v>291</v>
      </c>
      <c r="BQ46" s="43" t="s">
        <v>291</v>
      </c>
      <c r="BR46" s="43" t="s">
        <v>291</v>
      </c>
      <c r="BS46" s="25"/>
      <c r="BT46" s="44" t="s">
        <v>291</v>
      </c>
      <c r="BU46" s="44" t="s">
        <v>291</v>
      </c>
      <c r="BV46" s="44" t="s">
        <v>291</v>
      </c>
      <c r="BW46" s="44" t="s">
        <v>291</v>
      </c>
      <c r="BX46" s="44" t="s">
        <v>291</v>
      </c>
      <c r="BY46" s="25"/>
      <c r="BZ46" s="44"/>
      <c r="CA46" s="44"/>
      <c r="CC46" s="44"/>
      <c r="CD46" s="44"/>
      <c r="CE46" s="25"/>
      <c r="CG46" s="25"/>
      <c r="CH46" s="43"/>
      <c r="CI46" s="43"/>
      <c r="CJ46" s="2"/>
      <c r="CK46" s="43"/>
      <c r="CL46" s="43"/>
      <c r="CM46" s="25"/>
      <c r="CN46" s="44"/>
      <c r="CO46" s="44"/>
      <c r="CR46" s="45"/>
      <c r="CS46" s="25"/>
      <c r="CT46" s="44"/>
      <c r="CU46" s="44"/>
      <c r="CW46" s="44"/>
      <c r="CX46" s="44"/>
      <c r="CY46" s="4"/>
      <c r="DA46" s="25"/>
      <c r="DB46" s="43"/>
      <c r="DC46" s="43"/>
      <c r="DD46" s="2"/>
      <c r="DE46" s="43"/>
      <c r="DF46" s="43"/>
      <c r="DG46" s="25"/>
      <c r="DH46" s="44"/>
      <c r="DI46" s="44"/>
      <c r="DL46" s="45"/>
      <c r="DM46" s="25"/>
      <c r="DN46" s="44"/>
      <c r="DO46" s="44"/>
      <c r="DQ46" s="44"/>
      <c r="DR46" s="44"/>
      <c r="DS46" s="4"/>
      <c r="DU46" s="25"/>
      <c r="DV46" s="43"/>
      <c r="DW46" s="43"/>
      <c r="DX46" s="2"/>
      <c r="DY46" s="43"/>
      <c r="DZ46" s="43"/>
      <c r="EA46" s="25"/>
      <c r="EC46" s="46"/>
      <c r="EF46" s="45"/>
      <c r="EG46" s="25"/>
      <c r="EH46" s="44"/>
      <c r="EI46" s="44"/>
      <c r="EK46" s="44"/>
      <c r="EL46" s="44"/>
      <c r="EM46" s="4"/>
      <c r="EO46" s="25"/>
      <c r="EP46" s="43"/>
      <c r="EQ46" s="43"/>
      <c r="ER46" s="2"/>
      <c r="ES46" s="43"/>
      <c r="ET46" s="43"/>
      <c r="EU46" s="25"/>
      <c r="EV46" s="44"/>
      <c r="EW46" s="44"/>
      <c r="EZ46" s="45"/>
      <c r="FA46" s="25"/>
      <c r="FB46" s="44"/>
      <c r="FC46" s="44"/>
      <c r="FE46" s="44"/>
      <c r="FF46" s="44"/>
      <c r="FG46" s="4"/>
      <c r="FI46" s="25"/>
      <c r="FJ46" s="43"/>
      <c r="FK46" s="43"/>
      <c r="FL46" s="2"/>
      <c r="FM46" s="43"/>
      <c r="FN46" s="43"/>
      <c r="FO46" s="25"/>
      <c r="FP46" s="44"/>
      <c r="FQ46" s="44"/>
      <c r="FT46" s="45"/>
      <c r="FU46" s="25"/>
      <c r="FV46" s="44"/>
      <c r="FW46" s="44"/>
      <c r="FY46" s="44"/>
      <c r="FZ46" s="44"/>
      <c r="GA46" s="15"/>
      <c r="GB46" s="49"/>
      <c r="GC46" s="49"/>
      <c r="GD46" s="50"/>
      <c r="GE46" s="2"/>
      <c r="GF46" s="51"/>
      <c r="GG46" s="50"/>
      <c r="GH46" s="2"/>
      <c r="GI46" s="52"/>
      <c r="GJ46" s="2"/>
      <c r="GK46" s="2"/>
      <c r="GL46" s="2"/>
      <c r="GM46" s="2"/>
      <c r="GN46" s="53"/>
      <c r="GO46" s="2"/>
      <c r="GP46" s="2"/>
      <c r="GQ46" s="2"/>
      <c r="GR46" s="2"/>
      <c r="GS46" s="2"/>
      <c r="GT46" s="2"/>
      <c r="GU46" s="15"/>
      <c r="GV46" s="49"/>
      <c r="GW46" s="49"/>
      <c r="GX46" s="50"/>
      <c r="GY46" s="2"/>
      <c r="GZ46" s="51"/>
      <c r="HA46" s="50"/>
      <c r="HB46" s="2"/>
      <c r="HC46" s="52"/>
      <c r="HD46" s="2"/>
      <c r="HE46" s="2"/>
      <c r="HF46" s="2"/>
      <c r="HG46" s="2"/>
      <c r="HH46" s="53"/>
      <c r="HI46" s="2"/>
      <c r="HJ46" s="2"/>
      <c r="HK46" s="2"/>
      <c r="HL46" s="2"/>
      <c r="HM46" s="2"/>
      <c r="HN46" s="2"/>
      <c r="HO46" s="15"/>
      <c r="HP46" s="49"/>
      <c r="HQ46" s="49"/>
      <c r="HR46" s="50"/>
      <c r="HS46" s="2"/>
      <c r="HT46" s="51"/>
      <c r="HU46" s="50"/>
      <c r="HV46" s="2"/>
      <c r="HW46" s="52"/>
      <c r="HX46" s="2"/>
      <c r="HY46" s="2"/>
      <c r="HZ46" s="2"/>
      <c r="IA46" s="2"/>
      <c r="IB46" s="53"/>
      <c r="IC46" s="2"/>
      <c r="ID46" s="2"/>
      <c r="IE46" s="2"/>
      <c r="IF46" s="2"/>
      <c r="IG46" s="2"/>
      <c r="IH46" s="2"/>
      <c r="II46" s="15"/>
      <c r="IJ46" s="49"/>
      <c r="IK46" s="49"/>
      <c r="IL46" s="50"/>
      <c r="IM46" s="2"/>
      <c r="IN46" s="51"/>
      <c r="IO46" s="50"/>
      <c r="IP46" s="2"/>
      <c r="IQ46" s="52"/>
      <c r="IR46" s="2"/>
      <c r="IS46" s="2"/>
      <c r="IT46" s="2"/>
      <c r="IU46" s="2"/>
      <c r="IV46" s="53"/>
      <c r="IW46" s="2"/>
      <c r="IX46" s="2"/>
      <c r="IY46" s="2"/>
      <c r="IZ46" s="2"/>
      <c r="JA46" s="2"/>
      <c r="JB46" s="2"/>
    </row>
    <row r="47" spans="1:262" s="3" customFormat="1" ht="13.5" customHeight="1" x14ac:dyDescent="0.25">
      <c r="A47" s="42"/>
      <c r="B47" s="2"/>
      <c r="C47" s="4"/>
      <c r="E47" s="25"/>
      <c r="F47" s="43"/>
      <c r="G47" s="44"/>
      <c r="H47" s="2"/>
      <c r="I47" s="43"/>
      <c r="J47" s="44"/>
      <c r="K47" s="25"/>
      <c r="L47" s="44"/>
      <c r="M47" s="44"/>
      <c r="N47" s="44"/>
      <c r="O47" s="44"/>
      <c r="P47" s="44"/>
      <c r="Q47" s="25"/>
      <c r="R47" s="44"/>
      <c r="S47" s="44"/>
      <c r="U47" s="44"/>
      <c r="V47" s="44"/>
      <c r="W47" s="4"/>
      <c r="Y47" s="25"/>
      <c r="Z47" s="142"/>
      <c r="AA47" s="43"/>
      <c r="AB47" s="2"/>
      <c r="AC47" s="142"/>
      <c r="AD47" s="43"/>
      <c r="AE47" s="25"/>
      <c r="AF47" s="44"/>
      <c r="AG47" s="44"/>
      <c r="AH47" s="44"/>
      <c r="AI47" s="44"/>
      <c r="AJ47" s="44"/>
      <c r="AK47" s="25"/>
      <c r="AM47" s="44"/>
      <c r="AO47" s="44"/>
      <c r="AP47" s="44"/>
      <c r="AQ47" s="4"/>
      <c r="AS47" s="6"/>
      <c r="AT47" s="43"/>
      <c r="AU47" s="43"/>
      <c r="AV47" s="83"/>
      <c r="AW47" s="43"/>
      <c r="AX47" s="43"/>
      <c r="AY47" s="25"/>
      <c r="AZ47" s="44"/>
      <c r="BA47" s="44"/>
      <c r="BB47" s="44"/>
      <c r="BC47" s="44"/>
      <c r="BD47" s="44"/>
      <c r="BE47" s="25"/>
      <c r="BF47" s="44"/>
      <c r="BG47" s="44"/>
      <c r="BI47" s="44"/>
      <c r="BJ47" s="44"/>
      <c r="BK47" s="4"/>
      <c r="BM47" s="25"/>
      <c r="BN47" s="43" t="s">
        <v>291</v>
      </c>
      <c r="BO47" s="43" t="s">
        <v>291</v>
      </c>
      <c r="BP47" s="2" t="s">
        <v>291</v>
      </c>
      <c r="BQ47" s="43" t="s">
        <v>291</v>
      </c>
      <c r="BR47" s="43" t="s">
        <v>291</v>
      </c>
      <c r="BS47" s="25"/>
      <c r="BT47" s="44" t="s">
        <v>291</v>
      </c>
      <c r="BU47" s="44" t="s">
        <v>291</v>
      </c>
      <c r="BV47" s="44" t="s">
        <v>291</v>
      </c>
      <c r="BW47" s="44" t="s">
        <v>291</v>
      </c>
      <c r="BX47" s="44" t="s">
        <v>291</v>
      </c>
      <c r="BY47" s="25"/>
      <c r="BZ47" s="44"/>
      <c r="CA47" s="44"/>
      <c r="CC47" s="44"/>
      <c r="CD47" s="44"/>
      <c r="CE47" s="25"/>
      <c r="CG47" s="25"/>
      <c r="CH47" s="43"/>
      <c r="CI47" s="43"/>
      <c r="CJ47" s="2"/>
      <c r="CK47" s="43"/>
      <c r="CL47" s="43"/>
      <c r="CM47" s="25"/>
      <c r="CN47" s="44"/>
      <c r="CO47" s="44"/>
      <c r="CR47" s="45"/>
      <c r="CS47" s="25"/>
      <c r="CT47" s="44"/>
      <c r="CU47" s="44"/>
      <c r="CW47" s="44"/>
      <c r="CX47" s="44"/>
      <c r="CY47" s="4"/>
      <c r="DA47" s="25"/>
      <c r="DB47" s="43"/>
      <c r="DC47" s="43"/>
      <c r="DD47" s="2"/>
      <c r="DE47" s="43"/>
      <c r="DF47" s="43"/>
      <c r="DG47" s="25"/>
      <c r="DH47" s="44"/>
      <c r="DI47" s="44"/>
      <c r="DL47" s="45"/>
      <c r="DM47" s="25"/>
      <c r="DN47" s="44"/>
      <c r="DO47" s="44"/>
      <c r="DQ47" s="44"/>
      <c r="DR47" s="44"/>
      <c r="DS47" s="4"/>
      <c r="DU47" s="25"/>
      <c r="DV47" s="43"/>
      <c r="DW47" s="43"/>
      <c r="DX47" s="2"/>
      <c r="DY47" s="43"/>
      <c r="DZ47" s="43"/>
      <c r="EA47" s="25"/>
      <c r="EC47" s="46"/>
      <c r="EF47" s="45"/>
      <c r="EG47" s="25"/>
      <c r="EH47" s="44"/>
      <c r="EI47" s="44"/>
      <c r="EK47" s="44"/>
      <c r="EL47" s="44"/>
      <c r="EM47" s="4"/>
      <c r="EO47" s="25"/>
      <c r="EP47" s="43"/>
      <c r="EQ47" s="43"/>
      <c r="ER47" s="2"/>
      <c r="ES47" s="43"/>
      <c r="ET47" s="43"/>
      <c r="EU47" s="25"/>
      <c r="EV47" s="44"/>
      <c r="EW47" s="44"/>
      <c r="EZ47" s="45"/>
      <c r="FA47" s="25"/>
      <c r="FB47" s="44"/>
      <c r="FC47" s="44"/>
      <c r="FE47" s="44"/>
      <c r="FF47" s="44"/>
      <c r="FG47" s="4"/>
      <c r="FI47" s="25"/>
      <c r="FJ47" s="43"/>
      <c r="FK47" s="43"/>
      <c r="FL47" s="2"/>
      <c r="FM47" s="43"/>
      <c r="FN47" s="43"/>
      <c r="FO47" s="25"/>
      <c r="FP47" s="44"/>
      <c r="FQ47" s="44"/>
      <c r="FT47" s="45"/>
      <c r="FU47" s="25"/>
      <c r="FV47" s="44"/>
      <c r="FW47" s="44"/>
      <c r="FY47" s="44"/>
      <c r="FZ47" s="44"/>
      <c r="GA47" s="15"/>
      <c r="GB47" s="49"/>
      <c r="GC47" s="49"/>
      <c r="GD47" s="50"/>
      <c r="GE47" s="2"/>
      <c r="GF47" s="51"/>
      <c r="GG47" s="50"/>
      <c r="GH47" s="2"/>
      <c r="GI47" s="52"/>
      <c r="GJ47" s="2"/>
      <c r="GK47" s="2"/>
      <c r="GL47" s="2"/>
      <c r="GM47" s="2"/>
      <c r="GN47" s="53"/>
      <c r="GO47" s="2"/>
      <c r="GP47" s="2"/>
      <c r="GQ47" s="2"/>
      <c r="GR47" s="2"/>
      <c r="GS47" s="2"/>
      <c r="GT47" s="2"/>
      <c r="GU47" s="15"/>
      <c r="GV47" s="49"/>
      <c r="GW47" s="49"/>
      <c r="GX47" s="50"/>
      <c r="GY47" s="2"/>
      <c r="GZ47" s="51"/>
      <c r="HA47" s="50"/>
      <c r="HB47" s="2"/>
      <c r="HC47" s="52"/>
      <c r="HD47" s="2"/>
      <c r="HE47" s="2"/>
      <c r="HF47" s="2"/>
      <c r="HG47" s="2"/>
      <c r="HH47" s="53"/>
      <c r="HI47" s="2"/>
      <c r="HJ47" s="2"/>
      <c r="HK47" s="2"/>
      <c r="HL47" s="2"/>
      <c r="HM47" s="2"/>
      <c r="HN47" s="2"/>
      <c r="HO47" s="15"/>
      <c r="HP47" s="49"/>
      <c r="HQ47" s="49"/>
      <c r="HR47" s="50"/>
      <c r="HS47" s="2"/>
      <c r="HT47" s="51"/>
      <c r="HU47" s="50"/>
      <c r="HV47" s="2"/>
      <c r="HW47" s="52"/>
      <c r="HX47" s="2"/>
      <c r="HY47" s="2"/>
      <c r="HZ47" s="2"/>
      <c r="IA47" s="2"/>
      <c r="IB47" s="53"/>
      <c r="IC47" s="2"/>
      <c r="ID47" s="2"/>
      <c r="IE47" s="2"/>
      <c r="IF47" s="2"/>
      <c r="IG47" s="2"/>
      <c r="IH47" s="2"/>
      <c r="II47" s="15"/>
      <c r="IJ47" s="49"/>
      <c r="IK47" s="49"/>
      <c r="IL47" s="50"/>
      <c r="IM47" s="2"/>
      <c r="IN47" s="51"/>
      <c r="IO47" s="50"/>
      <c r="IP47" s="2"/>
      <c r="IQ47" s="52"/>
      <c r="IR47" s="2"/>
      <c r="IS47" s="2"/>
      <c r="IT47" s="2"/>
      <c r="IU47" s="2"/>
      <c r="IV47" s="53"/>
      <c r="IW47" s="2"/>
      <c r="IX47" s="2"/>
      <c r="IY47" s="2"/>
      <c r="IZ47" s="2"/>
      <c r="JA47" s="2"/>
      <c r="JB47" s="2"/>
    </row>
    <row r="48" spans="1:262" s="3" customFormat="1" ht="13.5" customHeight="1" x14ac:dyDescent="0.25">
      <c r="A48" s="42"/>
      <c r="B48" s="2"/>
      <c r="C48" s="4"/>
      <c r="E48" s="25"/>
      <c r="F48" s="43"/>
      <c r="G48" s="44"/>
      <c r="H48" s="2"/>
      <c r="I48" s="43"/>
      <c r="J48" s="44"/>
      <c r="K48" s="25"/>
      <c r="L48" s="44"/>
      <c r="M48" s="44"/>
      <c r="N48" s="44"/>
      <c r="O48" s="44"/>
      <c r="P48" s="44"/>
      <c r="Q48" s="25"/>
      <c r="R48" s="44"/>
      <c r="S48" s="44"/>
      <c r="U48" s="44"/>
      <c r="V48" s="44"/>
      <c r="W48" s="4"/>
      <c r="Y48" s="25"/>
      <c r="Z48" s="142"/>
      <c r="AA48" s="43"/>
      <c r="AB48" s="2"/>
      <c r="AC48" s="142"/>
      <c r="AD48" s="43"/>
      <c r="AE48" s="25"/>
      <c r="AF48" s="44"/>
      <c r="AG48" s="44"/>
      <c r="AH48" s="44"/>
      <c r="AI48" s="44"/>
      <c r="AJ48" s="44"/>
      <c r="AK48" s="25"/>
      <c r="AM48" s="44"/>
      <c r="AO48" s="44"/>
      <c r="AP48" s="44"/>
      <c r="AQ48" s="4"/>
      <c r="AS48" s="6"/>
      <c r="AT48" s="43"/>
      <c r="AU48" s="43"/>
      <c r="AV48" s="83"/>
      <c r="AW48" s="43"/>
      <c r="AX48" s="43"/>
      <c r="AY48" s="25"/>
      <c r="AZ48" s="44"/>
      <c r="BA48" s="44"/>
      <c r="BB48" s="44"/>
      <c r="BC48" s="44"/>
      <c r="BD48" s="44"/>
      <c r="BE48" s="25"/>
      <c r="BF48" s="44"/>
      <c r="BG48" s="44"/>
      <c r="BI48" s="44"/>
      <c r="BJ48" s="44"/>
      <c r="BK48" s="4"/>
      <c r="BM48" s="25"/>
      <c r="BN48" s="43" t="s">
        <v>291</v>
      </c>
      <c r="BO48" s="43" t="s">
        <v>291</v>
      </c>
      <c r="BP48" s="2" t="s">
        <v>291</v>
      </c>
      <c r="BQ48" s="43" t="s">
        <v>291</v>
      </c>
      <c r="BR48" s="43" t="s">
        <v>291</v>
      </c>
      <c r="BS48" s="25"/>
      <c r="BT48" s="44" t="s">
        <v>291</v>
      </c>
      <c r="BU48" s="44" t="s">
        <v>291</v>
      </c>
      <c r="BV48" s="44" t="s">
        <v>291</v>
      </c>
      <c r="BW48" s="44" t="s">
        <v>291</v>
      </c>
      <c r="BX48" s="44" t="s">
        <v>291</v>
      </c>
      <c r="BY48" s="25"/>
      <c r="BZ48" s="44"/>
      <c r="CA48" s="44"/>
      <c r="CC48" s="44"/>
      <c r="CD48" s="44"/>
      <c r="CE48" s="25"/>
      <c r="CG48" s="25"/>
      <c r="CH48" s="43"/>
      <c r="CI48" s="43"/>
      <c r="CJ48" s="2"/>
      <c r="CK48" s="43"/>
      <c r="CL48" s="43"/>
      <c r="CM48" s="25"/>
      <c r="CN48" s="44"/>
      <c r="CO48" s="44"/>
      <c r="CR48" s="45"/>
      <c r="CS48" s="25"/>
      <c r="CT48" s="44"/>
      <c r="CU48" s="44"/>
      <c r="CW48" s="44"/>
      <c r="CX48" s="44"/>
      <c r="CY48" s="4"/>
      <c r="DA48" s="25"/>
      <c r="DB48" s="43"/>
      <c r="DC48" s="43"/>
      <c r="DD48" s="2"/>
      <c r="DE48" s="43"/>
      <c r="DF48" s="43"/>
      <c r="DG48" s="25"/>
      <c r="DH48" s="44"/>
      <c r="DI48" s="44"/>
      <c r="DL48" s="45"/>
      <c r="DM48" s="25"/>
      <c r="DN48" s="44"/>
      <c r="DO48" s="44"/>
      <c r="DQ48" s="44"/>
      <c r="DR48" s="44"/>
      <c r="DS48" s="4"/>
      <c r="DU48" s="25"/>
      <c r="DV48" s="43"/>
      <c r="DW48" s="43"/>
      <c r="DX48" s="2"/>
      <c r="DY48" s="43"/>
      <c r="DZ48" s="43"/>
      <c r="EA48" s="25"/>
      <c r="EC48" s="46"/>
      <c r="EF48" s="45"/>
      <c r="EG48" s="25"/>
      <c r="EH48" s="44"/>
      <c r="EI48" s="44"/>
      <c r="EK48" s="44"/>
      <c r="EL48" s="44"/>
      <c r="EM48" s="4"/>
      <c r="EO48" s="25"/>
      <c r="EP48" s="43"/>
      <c r="EQ48" s="43"/>
      <c r="ER48" s="2"/>
      <c r="ES48" s="43"/>
      <c r="ET48" s="43"/>
      <c r="EU48" s="25"/>
      <c r="EV48" s="44"/>
      <c r="EW48" s="44"/>
      <c r="EZ48" s="45"/>
      <c r="FA48" s="25"/>
      <c r="FB48" s="44"/>
      <c r="FC48" s="44"/>
      <c r="FE48" s="44"/>
      <c r="FF48" s="44"/>
      <c r="FG48" s="4"/>
      <c r="FI48" s="25"/>
      <c r="FJ48" s="43"/>
      <c r="FK48" s="43"/>
      <c r="FL48" s="2"/>
      <c r="FM48" s="43"/>
      <c r="FN48" s="43"/>
      <c r="FO48" s="25"/>
      <c r="FP48" s="44"/>
      <c r="FQ48" s="44"/>
      <c r="FT48" s="45"/>
      <c r="FU48" s="25"/>
      <c r="FV48" s="44"/>
      <c r="FW48" s="44"/>
      <c r="FY48" s="44"/>
      <c r="FZ48" s="44"/>
      <c r="GA48" s="15"/>
      <c r="GB48" s="49"/>
      <c r="GC48" s="49"/>
      <c r="GD48" s="50"/>
      <c r="GE48" s="2"/>
      <c r="GF48" s="51"/>
      <c r="GG48" s="50"/>
      <c r="GH48" s="2"/>
      <c r="GI48" s="52"/>
      <c r="GJ48" s="2"/>
      <c r="GK48" s="2"/>
      <c r="GL48" s="2"/>
      <c r="GM48" s="2"/>
      <c r="GN48" s="53"/>
      <c r="GO48" s="2"/>
      <c r="GP48" s="2"/>
      <c r="GQ48" s="2"/>
      <c r="GR48" s="2"/>
      <c r="GS48" s="2"/>
      <c r="GT48" s="2"/>
      <c r="GU48" s="15"/>
      <c r="GV48" s="49"/>
      <c r="GW48" s="49"/>
      <c r="GX48" s="50"/>
      <c r="GY48" s="2"/>
      <c r="GZ48" s="51"/>
      <c r="HA48" s="50"/>
      <c r="HB48" s="2"/>
      <c r="HC48" s="52"/>
      <c r="HD48" s="2"/>
      <c r="HE48" s="2"/>
      <c r="HF48" s="2"/>
      <c r="HG48" s="2"/>
      <c r="HH48" s="53"/>
      <c r="HI48" s="2"/>
      <c r="HJ48" s="2"/>
      <c r="HK48" s="2"/>
      <c r="HL48" s="2"/>
      <c r="HM48" s="2"/>
      <c r="HN48" s="2"/>
      <c r="HO48" s="15"/>
      <c r="HP48" s="49"/>
      <c r="HQ48" s="49"/>
      <c r="HR48" s="50"/>
      <c r="HS48" s="2"/>
      <c r="HT48" s="51"/>
      <c r="HU48" s="50"/>
      <c r="HV48" s="2"/>
      <c r="HW48" s="52"/>
      <c r="HX48" s="2"/>
      <c r="HY48" s="2"/>
      <c r="HZ48" s="2"/>
      <c r="IA48" s="2"/>
      <c r="IB48" s="53"/>
      <c r="IC48" s="2"/>
      <c r="ID48" s="2"/>
      <c r="IE48" s="2"/>
      <c r="IF48" s="2"/>
      <c r="IG48" s="2"/>
      <c r="IH48" s="2"/>
      <c r="II48" s="15"/>
      <c r="IJ48" s="49"/>
      <c r="IK48" s="49"/>
      <c r="IL48" s="50"/>
      <c r="IM48" s="2"/>
      <c r="IN48" s="51"/>
      <c r="IO48" s="50"/>
      <c r="IP48" s="2"/>
      <c r="IQ48" s="52"/>
      <c r="IR48" s="2"/>
      <c r="IS48" s="2"/>
      <c r="IT48" s="2"/>
      <c r="IU48" s="2"/>
      <c r="IV48" s="53"/>
      <c r="IW48" s="2"/>
      <c r="IX48" s="2"/>
      <c r="IY48" s="2"/>
      <c r="IZ48" s="2"/>
      <c r="JA48" s="2"/>
      <c r="JB48" s="2"/>
    </row>
    <row r="49" spans="1:262" s="3" customFormat="1" ht="13.5" customHeight="1" x14ac:dyDescent="0.25">
      <c r="A49" s="42"/>
      <c r="B49" s="2"/>
      <c r="C49" s="4"/>
      <c r="E49" s="25"/>
      <c r="F49" s="43"/>
      <c r="G49" s="44"/>
      <c r="H49" s="2"/>
      <c r="I49" s="43"/>
      <c r="J49" s="44"/>
      <c r="K49" s="25"/>
      <c r="L49" s="44"/>
      <c r="M49" s="44"/>
      <c r="N49" s="44"/>
      <c r="O49" s="44"/>
      <c r="P49" s="44"/>
      <c r="Q49" s="25"/>
      <c r="R49" s="44"/>
      <c r="S49" s="44"/>
      <c r="U49" s="44"/>
      <c r="V49" s="44"/>
      <c r="W49" s="4"/>
      <c r="Y49" s="25"/>
      <c r="Z49" s="43"/>
      <c r="AA49" s="43"/>
      <c r="AB49" s="2"/>
      <c r="AC49" s="43"/>
      <c r="AD49" s="43"/>
      <c r="AE49" s="25"/>
      <c r="AF49" s="44"/>
      <c r="AG49" s="44"/>
      <c r="AH49" s="44"/>
      <c r="AI49" s="44"/>
      <c r="AJ49" s="44"/>
      <c r="AK49" s="25"/>
      <c r="AM49" s="44"/>
      <c r="AO49" s="44"/>
      <c r="AP49" s="44"/>
      <c r="AQ49" s="4"/>
      <c r="AS49" s="6"/>
      <c r="AT49" s="43"/>
      <c r="AU49" s="43"/>
      <c r="AV49" s="83"/>
      <c r="AW49" s="43"/>
      <c r="AX49" s="43"/>
      <c r="AY49" s="25"/>
      <c r="AZ49" s="44"/>
      <c r="BA49" s="44"/>
      <c r="BB49" s="44"/>
      <c r="BC49" s="44"/>
      <c r="BD49" s="44"/>
      <c r="BE49" s="25"/>
      <c r="BF49" s="44"/>
      <c r="BG49" s="44"/>
      <c r="BI49" s="44"/>
      <c r="BJ49" s="44"/>
      <c r="BK49" s="4"/>
      <c r="BM49" s="25"/>
      <c r="BN49" s="43" t="s">
        <v>291</v>
      </c>
      <c r="BO49" s="43" t="s">
        <v>291</v>
      </c>
      <c r="BP49" s="2" t="s">
        <v>291</v>
      </c>
      <c r="BQ49" s="43" t="s">
        <v>291</v>
      </c>
      <c r="BR49" s="43" t="s">
        <v>291</v>
      </c>
      <c r="BS49" s="25"/>
      <c r="BT49" s="44" t="s">
        <v>291</v>
      </c>
      <c r="BU49" s="44" t="s">
        <v>291</v>
      </c>
      <c r="BV49" s="44" t="s">
        <v>291</v>
      </c>
      <c r="BW49" s="44" t="s">
        <v>291</v>
      </c>
      <c r="BX49" s="44" t="s">
        <v>291</v>
      </c>
      <c r="BY49" s="25"/>
      <c r="BZ49" s="44"/>
      <c r="CA49" s="44"/>
      <c r="CC49" s="44"/>
      <c r="CD49" s="44"/>
      <c r="CE49" s="25"/>
      <c r="CG49" s="25"/>
      <c r="CH49" s="43"/>
      <c r="CI49" s="43"/>
      <c r="CJ49" s="2"/>
      <c r="CK49" s="43"/>
      <c r="CL49" s="43"/>
      <c r="CM49" s="25"/>
      <c r="CN49" s="44"/>
      <c r="CO49" s="44"/>
      <c r="CR49" s="45"/>
      <c r="CS49" s="25"/>
      <c r="CT49" s="44"/>
      <c r="CU49" s="44"/>
      <c r="CW49" s="44"/>
      <c r="CX49" s="44"/>
      <c r="CY49" s="4"/>
      <c r="DA49" s="25"/>
      <c r="DB49" s="43"/>
      <c r="DC49" s="43"/>
      <c r="DD49" s="2"/>
      <c r="DE49" s="43"/>
      <c r="DF49" s="43"/>
      <c r="DG49" s="25"/>
      <c r="DH49" s="44"/>
      <c r="DI49" s="44"/>
      <c r="DL49" s="45"/>
      <c r="DM49" s="25"/>
      <c r="DN49" s="44"/>
      <c r="DO49" s="44"/>
      <c r="DQ49" s="44"/>
      <c r="DR49" s="44"/>
      <c r="DS49" s="4"/>
      <c r="DU49" s="25"/>
      <c r="DV49" s="43"/>
      <c r="DW49" s="43"/>
      <c r="DX49" s="2"/>
      <c r="DY49" s="43"/>
      <c r="DZ49" s="43"/>
      <c r="EA49" s="25"/>
      <c r="EC49" s="46"/>
      <c r="EF49" s="45"/>
      <c r="EG49" s="25"/>
      <c r="EH49" s="44"/>
      <c r="EI49" s="44"/>
      <c r="EK49" s="44"/>
      <c r="EL49" s="44"/>
      <c r="EM49" s="4"/>
      <c r="EO49" s="25"/>
      <c r="EP49" s="43"/>
      <c r="EQ49" s="43"/>
      <c r="ER49" s="2"/>
      <c r="ES49" s="43"/>
      <c r="ET49" s="43"/>
      <c r="EU49" s="25"/>
      <c r="EV49" s="44"/>
      <c r="EW49" s="44"/>
      <c r="EZ49" s="45"/>
      <c r="FA49" s="25"/>
      <c r="FB49" s="44"/>
      <c r="FC49" s="44"/>
      <c r="FE49" s="44"/>
      <c r="FF49" s="44"/>
      <c r="FG49" s="4"/>
      <c r="FI49" s="25"/>
      <c r="FJ49" s="43"/>
      <c r="FK49" s="43"/>
      <c r="FL49" s="2"/>
      <c r="FM49" s="43"/>
      <c r="FN49" s="43"/>
      <c r="FO49" s="25"/>
      <c r="FP49" s="44"/>
      <c r="FQ49" s="44"/>
      <c r="FT49" s="45"/>
      <c r="FU49" s="25"/>
      <c r="FV49" s="44"/>
      <c r="FW49" s="44"/>
      <c r="FY49" s="44"/>
      <c r="FZ49" s="44"/>
      <c r="GA49" s="15"/>
      <c r="GB49" s="49"/>
      <c r="GC49" s="49"/>
      <c r="GD49" s="50"/>
      <c r="GE49" s="2"/>
      <c r="GF49" s="51"/>
      <c r="GG49" s="50"/>
      <c r="GH49" s="2"/>
      <c r="GI49" s="52"/>
      <c r="GJ49" s="2"/>
      <c r="GK49" s="2"/>
      <c r="GL49" s="2"/>
      <c r="GM49" s="2"/>
      <c r="GN49" s="53"/>
      <c r="GO49" s="2"/>
      <c r="GP49" s="2"/>
      <c r="GQ49" s="2"/>
      <c r="GR49" s="2"/>
      <c r="GS49" s="2"/>
      <c r="GT49" s="2"/>
      <c r="GU49" s="15"/>
      <c r="GV49" s="49"/>
      <c r="GW49" s="49"/>
      <c r="GX49" s="50"/>
      <c r="GY49" s="2"/>
      <c r="GZ49" s="51"/>
      <c r="HA49" s="50"/>
      <c r="HB49" s="2"/>
      <c r="HC49" s="52"/>
      <c r="HD49" s="2"/>
      <c r="HE49" s="2"/>
      <c r="HF49" s="2"/>
      <c r="HG49" s="2"/>
      <c r="HH49" s="53"/>
      <c r="HI49" s="2"/>
      <c r="HJ49" s="2"/>
      <c r="HK49" s="2"/>
      <c r="HL49" s="2"/>
      <c r="HM49" s="2"/>
      <c r="HN49" s="2"/>
      <c r="HO49" s="15"/>
      <c r="HP49" s="49"/>
      <c r="HQ49" s="49"/>
      <c r="HR49" s="50"/>
      <c r="HS49" s="2"/>
      <c r="HT49" s="51"/>
      <c r="HU49" s="50"/>
      <c r="HV49" s="2"/>
      <c r="HW49" s="52"/>
      <c r="HX49" s="2"/>
      <c r="HY49" s="2"/>
      <c r="HZ49" s="2"/>
      <c r="IA49" s="2"/>
      <c r="IB49" s="53"/>
      <c r="IC49" s="2"/>
      <c r="ID49" s="2"/>
      <c r="IE49" s="2"/>
      <c r="IF49" s="2"/>
      <c r="IG49" s="2"/>
      <c r="IH49" s="2"/>
      <c r="II49" s="15"/>
      <c r="IJ49" s="49"/>
      <c r="IK49" s="49"/>
      <c r="IL49" s="50"/>
      <c r="IM49" s="2"/>
      <c r="IN49" s="51"/>
      <c r="IO49" s="50"/>
      <c r="IP49" s="2"/>
      <c r="IQ49" s="52"/>
      <c r="IR49" s="2"/>
      <c r="IS49" s="2"/>
      <c r="IT49" s="2"/>
      <c r="IU49" s="2"/>
      <c r="IV49" s="53"/>
      <c r="IW49" s="2"/>
      <c r="IX49" s="2"/>
      <c r="IY49" s="2"/>
      <c r="IZ49" s="2"/>
      <c r="JA49" s="2"/>
      <c r="JB49" s="2"/>
    </row>
    <row r="50" spans="1:262" s="3" customFormat="1" ht="13.5" customHeight="1" x14ac:dyDescent="0.25">
      <c r="A50" s="42"/>
      <c r="B50" s="2"/>
      <c r="C50" s="4"/>
      <c r="E50" s="25"/>
      <c r="F50" s="43"/>
      <c r="G50" s="44"/>
      <c r="H50" s="2"/>
      <c r="I50" s="43"/>
      <c r="J50" s="44"/>
      <c r="K50" s="25"/>
      <c r="L50" s="44"/>
      <c r="M50" s="44"/>
      <c r="N50" s="44"/>
      <c r="O50" s="44"/>
      <c r="P50" s="44"/>
      <c r="Q50" s="25"/>
      <c r="R50" s="44"/>
      <c r="S50" s="44"/>
      <c r="U50" s="44"/>
      <c r="V50" s="44"/>
      <c r="W50" s="4"/>
      <c r="Y50" s="25"/>
      <c r="Z50" s="43"/>
      <c r="AA50" s="43"/>
      <c r="AB50" s="2"/>
      <c r="AC50" s="43"/>
      <c r="AD50" s="43"/>
      <c r="AE50" s="25"/>
      <c r="AF50" s="44"/>
      <c r="AG50" s="44"/>
      <c r="AH50" s="44"/>
      <c r="AI50" s="44"/>
      <c r="AJ50" s="44"/>
      <c r="AK50" s="25"/>
      <c r="AM50" s="44"/>
      <c r="AO50" s="44"/>
      <c r="AP50" s="44"/>
      <c r="AQ50" s="4"/>
      <c r="AS50" s="6"/>
      <c r="AT50" s="43"/>
      <c r="AU50" s="43"/>
      <c r="AV50" s="83"/>
      <c r="AW50" s="43"/>
      <c r="AX50" s="43"/>
      <c r="AY50" s="25"/>
      <c r="AZ50" s="44"/>
      <c r="BA50" s="44"/>
      <c r="BB50" s="44"/>
      <c r="BC50" s="44"/>
      <c r="BD50" s="44"/>
      <c r="BE50" s="25"/>
      <c r="BF50" s="44"/>
      <c r="BG50" s="44"/>
      <c r="BI50" s="44"/>
      <c r="BJ50" s="44"/>
      <c r="BK50" s="4"/>
      <c r="BM50" s="25"/>
      <c r="BN50" s="43"/>
      <c r="BO50" s="43"/>
      <c r="BP50" s="2"/>
      <c r="BQ50" s="43"/>
      <c r="BR50" s="43"/>
      <c r="BS50" s="25"/>
      <c r="BT50" s="44"/>
      <c r="BU50" s="44"/>
      <c r="BV50" s="44"/>
      <c r="BW50" s="44"/>
      <c r="BX50" s="44"/>
      <c r="BY50" s="25"/>
      <c r="BZ50" s="44"/>
      <c r="CA50" s="44"/>
      <c r="CC50" s="44"/>
      <c r="CD50" s="44"/>
      <c r="CE50" s="25"/>
      <c r="CG50" s="25"/>
      <c r="CH50" s="43"/>
      <c r="CI50" s="43"/>
      <c r="CJ50" s="2"/>
      <c r="CK50" s="43"/>
      <c r="CL50" s="43"/>
      <c r="CM50" s="25"/>
      <c r="CN50" s="44"/>
      <c r="CO50" s="44"/>
      <c r="CR50" s="45"/>
      <c r="CS50" s="25"/>
      <c r="CT50" s="44"/>
      <c r="CU50" s="44"/>
      <c r="CW50" s="44"/>
      <c r="CX50" s="44"/>
      <c r="CY50" s="4"/>
      <c r="DA50" s="25"/>
      <c r="DB50" s="43"/>
      <c r="DC50" s="43"/>
      <c r="DD50" s="2"/>
      <c r="DE50" s="43"/>
      <c r="DF50" s="43"/>
      <c r="DG50" s="25"/>
      <c r="DH50" s="44"/>
      <c r="DI50" s="44"/>
      <c r="DL50" s="45"/>
      <c r="DM50" s="25"/>
      <c r="DN50" s="44"/>
      <c r="DO50" s="44"/>
      <c r="DQ50" s="44"/>
      <c r="DR50" s="44"/>
      <c r="DS50" s="4"/>
      <c r="DU50" s="25"/>
      <c r="DV50" s="43"/>
      <c r="DW50" s="43"/>
      <c r="DX50" s="2"/>
      <c r="DY50" s="43"/>
      <c r="DZ50" s="43"/>
      <c r="EA50" s="25"/>
      <c r="EC50" s="46"/>
      <c r="EF50" s="45"/>
      <c r="EG50" s="25"/>
      <c r="EH50" s="44"/>
      <c r="EI50" s="44"/>
      <c r="EK50" s="44"/>
      <c r="EL50" s="44"/>
      <c r="EM50" s="4"/>
      <c r="EO50" s="25"/>
      <c r="EP50" s="43"/>
      <c r="EQ50" s="43"/>
      <c r="ER50" s="2"/>
      <c r="ES50" s="43"/>
      <c r="ET50" s="43"/>
      <c r="EU50" s="25"/>
      <c r="EV50" s="44"/>
      <c r="EW50" s="44"/>
      <c r="EZ50" s="45"/>
      <c r="FA50" s="25"/>
      <c r="FB50" s="44"/>
      <c r="FC50" s="44"/>
      <c r="FE50" s="44"/>
      <c r="FF50" s="44"/>
      <c r="FG50" s="4"/>
      <c r="FI50" s="25"/>
      <c r="FJ50" s="43"/>
      <c r="FK50" s="43"/>
      <c r="FL50" s="2"/>
      <c r="FM50" s="43"/>
      <c r="FN50" s="43"/>
      <c r="FO50" s="25"/>
      <c r="FP50" s="44"/>
      <c r="FQ50" s="44"/>
      <c r="FT50" s="45"/>
      <c r="FU50" s="25"/>
      <c r="FV50" s="44"/>
      <c r="FW50" s="44"/>
      <c r="FY50" s="44"/>
      <c r="FZ50" s="44"/>
      <c r="GA50" s="15"/>
      <c r="GB50" s="49"/>
      <c r="GC50" s="49"/>
      <c r="GD50" s="50"/>
      <c r="GE50" s="2"/>
      <c r="GF50" s="51"/>
      <c r="GG50" s="50"/>
      <c r="GH50" s="2"/>
      <c r="GI50" s="52"/>
      <c r="GJ50" s="2"/>
      <c r="GK50" s="2"/>
      <c r="GL50" s="2"/>
      <c r="GM50" s="2"/>
      <c r="GN50" s="53"/>
      <c r="GO50" s="2"/>
      <c r="GP50" s="2"/>
      <c r="GQ50" s="2"/>
      <c r="GR50" s="2"/>
      <c r="GS50" s="2"/>
      <c r="GT50" s="2"/>
      <c r="GU50" s="15"/>
      <c r="GV50" s="49"/>
      <c r="GW50" s="49"/>
      <c r="GX50" s="50"/>
      <c r="GY50" s="2"/>
      <c r="GZ50" s="51"/>
      <c r="HA50" s="50"/>
      <c r="HB50" s="2"/>
      <c r="HC50" s="52"/>
      <c r="HD50" s="2"/>
      <c r="HE50" s="2"/>
      <c r="HF50" s="2"/>
      <c r="HG50" s="2"/>
      <c r="HH50" s="53"/>
      <c r="HI50" s="2"/>
      <c r="HJ50" s="2"/>
      <c r="HK50" s="2"/>
      <c r="HL50" s="2"/>
      <c r="HM50" s="2"/>
      <c r="HN50" s="2"/>
      <c r="HO50" s="15"/>
      <c r="HP50" s="49"/>
      <c r="HQ50" s="49"/>
      <c r="HR50" s="50"/>
      <c r="HS50" s="2"/>
      <c r="HT50" s="51"/>
      <c r="HU50" s="50"/>
      <c r="HV50" s="2"/>
      <c r="HW50" s="52"/>
      <c r="HX50" s="2"/>
      <c r="HY50" s="2"/>
      <c r="HZ50" s="2"/>
      <c r="IA50" s="2"/>
      <c r="IB50" s="53"/>
      <c r="IC50" s="2"/>
      <c r="ID50" s="2"/>
      <c r="IE50" s="2"/>
      <c r="IF50" s="2"/>
      <c r="IG50" s="2"/>
      <c r="IH50" s="2"/>
      <c r="II50" s="15"/>
      <c r="IJ50" s="49"/>
      <c r="IK50" s="49"/>
      <c r="IL50" s="50"/>
      <c r="IM50" s="2"/>
      <c r="IN50" s="51"/>
      <c r="IO50" s="50"/>
      <c r="IP50" s="2"/>
      <c r="IQ50" s="52"/>
      <c r="IR50" s="2"/>
      <c r="IS50" s="2"/>
      <c r="IT50" s="2"/>
      <c r="IU50" s="2"/>
      <c r="IV50" s="53"/>
      <c r="IW50" s="2"/>
      <c r="IX50" s="2"/>
      <c r="IY50" s="2"/>
      <c r="IZ50" s="2"/>
      <c r="JA50" s="2"/>
      <c r="JB50" s="2"/>
    </row>
    <row r="51" spans="1:262" s="3" customFormat="1" ht="13.5" customHeight="1" x14ac:dyDescent="0.25">
      <c r="A51" s="42"/>
      <c r="B51" s="2"/>
      <c r="C51" s="4"/>
      <c r="E51" s="25"/>
      <c r="F51" s="43"/>
      <c r="G51" s="44"/>
      <c r="H51" s="2"/>
      <c r="I51" s="43"/>
      <c r="J51" s="44"/>
      <c r="K51" s="25"/>
      <c r="L51" s="44"/>
      <c r="M51" s="44"/>
      <c r="N51" s="44"/>
      <c r="O51" s="44"/>
      <c r="P51" s="44"/>
      <c r="Q51" s="25"/>
      <c r="R51" s="44"/>
      <c r="S51" s="44"/>
      <c r="U51" s="44"/>
      <c r="V51" s="44"/>
      <c r="W51" s="4"/>
      <c r="Y51" s="25"/>
      <c r="Z51" s="43"/>
      <c r="AA51" s="43"/>
      <c r="AB51" s="2"/>
      <c r="AC51" s="43"/>
      <c r="AD51" s="43"/>
      <c r="AE51" s="25"/>
      <c r="AF51" s="44"/>
      <c r="AG51" s="44"/>
      <c r="AH51" s="44"/>
      <c r="AI51" s="44"/>
      <c r="AJ51" s="44"/>
      <c r="AK51" s="25"/>
      <c r="AM51" s="44"/>
      <c r="AO51" s="44"/>
      <c r="AP51" s="44"/>
      <c r="AQ51" s="4"/>
      <c r="AS51" s="6"/>
      <c r="AT51" s="43"/>
      <c r="AU51" s="43"/>
      <c r="AV51" s="83"/>
      <c r="AW51" s="43"/>
      <c r="AX51" s="43"/>
      <c r="AY51" s="25"/>
      <c r="AZ51" s="44"/>
      <c r="BA51" s="44"/>
      <c r="BB51" s="44"/>
      <c r="BC51" s="44"/>
      <c r="BD51" s="44"/>
      <c r="BE51" s="25"/>
      <c r="BF51" s="44"/>
      <c r="BG51" s="44"/>
      <c r="BI51" s="44"/>
      <c r="BJ51" s="44"/>
      <c r="BK51" s="4"/>
      <c r="BM51" s="25"/>
      <c r="BN51" s="43"/>
      <c r="BO51" s="43"/>
      <c r="BP51" s="2"/>
      <c r="BQ51" s="43"/>
      <c r="BR51" s="43"/>
      <c r="BS51" s="25"/>
      <c r="BT51" s="44"/>
      <c r="BU51" s="44"/>
      <c r="BV51" s="44"/>
      <c r="BW51" s="44"/>
      <c r="BX51" s="44"/>
      <c r="BY51" s="25"/>
      <c r="BZ51" s="44"/>
      <c r="CA51" s="44"/>
      <c r="CC51" s="44"/>
      <c r="CD51" s="44"/>
      <c r="CE51" s="25"/>
      <c r="CG51" s="25"/>
      <c r="CH51" s="43"/>
      <c r="CI51" s="43"/>
      <c r="CJ51" s="2"/>
      <c r="CK51" s="43"/>
      <c r="CL51" s="43"/>
      <c r="CM51" s="25"/>
      <c r="CN51" s="44"/>
      <c r="CO51" s="44"/>
      <c r="CR51" s="45"/>
      <c r="CS51" s="25"/>
      <c r="CT51" s="44"/>
      <c r="CU51" s="44"/>
      <c r="CW51" s="44"/>
      <c r="CX51" s="44"/>
      <c r="CY51" s="4"/>
      <c r="DA51" s="25"/>
      <c r="DB51" s="43"/>
      <c r="DC51" s="43"/>
      <c r="DD51" s="2"/>
      <c r="DE51" s="43"/>
      <c r="DF51" s="43"/>
      <c r="DG51" s="25"/>
      <c r="DH51" s="44"/>
      <c r="DI51" s="44"/>
      <c r="DL51" s="45"/>
      <c r="DM51" s="25"/>
      <c r="DN51" s="44"/>
      <c r="DO51" s="44"/>
      <c r="DQ51" s="44"/>
      <c r="DR51" s="44"/>
      <c r="DS51" s="4"/>
      <c r="DU51" s="25"/>
      <c r="DV51" s="43"/>
      <c r="DW51" s="43"/>
      <c r="DX51" s="2"/>
      <c r="DY51" s="43"/>
      <c r="DZ51" s="43"/>
      <c r="EA51" s="25"/>
      <c r="EC51" s="46"/>
      <c r="EF51" s="45"/>
      <c r="EG51" s="25"/>
      <c r="EH51" s="44"/>
      <c r="EI51" s="44"/>
      <c r="EK51" s="44"/>
      <c r="EL51" s="44"/>
      <c r="EM51" s="4"/>
      <c r="EO51" s="25"/>
      <c r="EP51" s="43"/>
      <c r="EQ51" s="43"/>
      <c r="ER51" s="2"/>
      <c r="ES51" s="43"/>
      <c r="ET51" s="43"/>
      <c r="EU51" s="25"/>
      <c r="EV51" s="44"/>
      <c r="EW51" s="44"/>
      <c r="EZ51" s="45"/>
      <c r="FA51" s="25"/>
      <c r="FB51" s="44"/>
      <c r="FC51" s="44"/>
      <c r="FE51" s="44"/>
      <c r="FF51" s="44"/>
      <c r="FG51" s="4"/>
      <c r="FI51" s="25"/>
      <c r="FJ51" s="43"/>
      <c r="FK51" s="43"/>
      <c r="FL51" s="2"/>
      <c r="FM51" s="43"/>
      <c r="FN51" s="43"/>
      <c r="FO51" s="25"/>
      <c r="FP51" s="44"/>
      <c r="FQ51" s="44"/>
      <c r="FT51" s="45"/>
      <c r="FU51" s="25"/>
      <c r="FV51" s="44"/>
      <c r="FW51" s="44"/>
      <c r="FY51" s="44"/>
      <c r="FZ51" s="44"/>
      <c r="GA51" s="15"/>
      <c r="GB51" s="49"/>
      <c r="GC51" s="49"/>
      <c r="GD51" s="50"/>
      <c r="GE51" s="2"/>
      <c r="GF51" s="51"/>
      <c r="GG51" s="50"/>
      <c r="GH51" s="2"/>
      <c r="GI51" s="52"/>
      <c r="GJ51" s="2"/>
      <c r="GK51" s="2"/>
      <c r="GL51" s="2"/>
      <c r="GM51" s="2"/>
      <c r="GN51" s="53"/>
      <c r="GO51" s="2"/>
      <c r="GP51" s="2"/>
      <c r="GQ51" s="2"/>
      <c r="GR51" s="2"/>
      <c r="GS51" s="2"/>
      <c r="GT51" s="2"/>
      <c r="GU51" s="15"/>
      <c r="GV51" s="49"/>
      <c r="GW51" s="49"/>
      <c r="GX51" s="50"/>
      <c r="GY51" s="2"/>
      <c r="GZ51" s="51"/>
      <c r="HA51" s="50"/>
      <c r="HB51" s="2"/>
      <c r="HC51" s="52"/>
      <c r="HD51" s="2"/>
      <c r="HE51" s="2"/>
      <c r="HF51" s="2"/>
      <c r="HG51" s="2"/>
      <c r="HH51" s="53"/>
      <c r="HI51" s="2"/>
      <c r="HJ51" s="2"/>
      <c r="HK51" s="2"/>
      <c r="HL51" s="2"/>
      <c r="HM51" s="2"/>
      <c r="HN51" s="2"/>
      <c r="HO51" s="15"/>
      <c r="HP51" s="49"/>
      <c r="HQ51" s="49"/>
      <c r="HR51" s="50"/>
      <c r="HS51" s="2"/>
      <c r="HT51" s="51"/>
      <c r="HU51" s="50"/>
      <c r="HV51" s="2"/>
      <c r="HW51" s="52"/>
      <c r="HX51" s="2"/>
      <c r="HY51" s="2"/>
      <c r="HZ51" s="2"/>
      <c r="IA51" s="2"/>
      <c r="IB51" s="53"/>
      <c r="IC51" s="2"/>
      <c r="ID51" s="2"/>
      <c r="IE51" s="2"/>
      <c r="IF51" s="2"/>
      <c r="IG51" s="2"/>
      <c r="IH51" s="2"/>
      <c r="II51" s="15"/>
      <c r="IJ51" s="49"/>
      <c r="IK51" s="49"/>
      <c r="IL51" s="50"/>
      <c r="IM51" s="2"/>
      <c r="IN51" s="51"/>
      <c r="IO51" s="50"/>
      <c r="IP51" s="2"/>
      <c r="IQ51" s="52"/>
      <c r="IR51" s="2"/>
      <c r="IS51" s="2"/>
      <c r="IT51" s="2"/>
      <c r="IU51" s="2"/>
      <c r="IV51" s="53"/>
      <c r="IW51" s="2"/>
      <c r="IX51" s="2"/>
      <c r="IY51" s="2"/>
      <c r="IZ51" s="2"/>
      <c r="JA51" s="2"/>
      <c r="JB51" s="2"/>
    </row>
    <row r="52" spans="1:262" s="3" customFormat="1" ht="13.5" customHeight="1" x14ac:dyDescent="0.25">
      <c r="A52" s="42"/>
      <c r="B52" s="2"/>
      <c r="C52" s="4"/>
      <c r="E52" s="25"/>
      <c r="F52" s="43"/>
      <c r="G52" s="44"/>
      <c r="H52" s="2"/>
      <c r="I52" s="43"/>
      <c r="J52" s="44"/>
      <c r="K52" s="25"/>
      <c r="L52" s="44"/>
      <c r="M52" s="44"/>
      <c r="N52" s="44"/>
      <c r="O52" s="44"/>
      <c r="P52" s="44"/>
      <c r="Q52" s="25"/>
      <c r="R52" s="44"/>
      <c r="S52" s="44"/>
      <c r="U52" s="44"/>
      <c r="V52" s="44"/>
      <c r="W52" s="4"/>
      <c r="Y52" s="25"/>
      <c r="Z52" s="43"/>
      <c r="AA52" s="43"/>
      <c r="AB52" s="2"/>
      <c r="AC52" s="43"/>
      <c r="AD52" s="43"/>
      <c r="AE52" s="25"/>
      <c r="AF52" s="44"/>
      <c r="AG52" s="44"/>
      <c r="AH52" s="44"/>
      <c r="AI52" s="44"/>
      <c r="AJ52" s="44"/>
      <c r="AK52" s="25"/>
      <c r="AM52" s="44"/>
      <c r="AO52" s="44"/>
      <c r="AP52" s="44"/>
      <c r="AQ52" s="4"/>
      <c r="AS52" s="6"/>
      <c r="AT52" s="43"/>
      <c r="AU52" s="43"/>
      <c r="AV52" s="83"/>
      <c r="AW52" s="43"/>
      <c r="AX52" s="43"/>
      <c r="AY52" s="25"/>
      <c r="AZ52" s="44"/>
      <c r="BA52" s="44"/>
      <c r="BB52" s="44"/>
      <c r="BC52" s="44"/>
      <c r="BD52" s="44"/>
      <c r="BE52" s="25"/>
      <c r="BF52" s="44"/>
      <c r="BG52" s="44"/>
      <c r="BI52" s="44"/>
      <c r="BJ52" s="44"/>
      <c r="BK52" s="4"/>
      <c r="BM52" s="25"/>
      <c r="BN52" s="43"/>
      <c r="BO52" s="43"/>
      <c r="BP52" s="2"/>
      <c r="BQ52" s="43"/>
      <c r="BR52" s="43"/>
      <c r="BS52" s="25"/>
      <c r="BT52" s="44"/>
      <c r="BU52" s="44"/>
      <c r="BV52" s="44"/>
      <c r="BW52" s="44"/>
      <c r="BX52" s="44"/>
      <c r="BY52" s="25"/>
      <c r="BZ52" s="44"/>
      <c r="CA52" s="44"/>
      <c r="CC52" s="44"/>
      <c r="CD52" s="44"/>
      <c r="CE52" s="25"/>
      <c r="CG52" s="25"/>
      <c r="CH52" s="43"/>
      <c r="CI52" s="43"/>
      <c r="CJ52" s="2"/>
      <c r="CK52" s="43"/>
      <c r="CL52" s="43"/>
      <c r="CM52" s="25"/>
      <c r="CN52" s="44"/>
      <c r="CO52" s="44"/>
      <c r="CR52" s="45"/>
      <c r="CS52" s="25"/>
      <c r="CT52" s="44"/>
      <c r="CU52" s="44"/>
      <c r="CW52" s="44"/>
      <c r="CX52" s="44"/>
      <c r="CY52" s="4"/>
      <c r="DA52" s="25"/>
      <c r="DB52" s="43"/>
      <c r="DC52" s="43"/>
      <c r="DD52" s="2"/>
      <c r="DE52" s="43"/>
      <c r="DF52" s="43"/>
      <c r="DG52" s="25"/>
      <c r="DH52" s="44"/>
      <c r="DI52" s="44"/>
      <c r="DL52" s="45"/>
      <c r="DM52" s="25"/>
      <c r="DN52" s="44"/>
      <c r="DO52" s="44"/>
      <c r="DQ52" s="44"/>
      <c r="DR52" s="44"/>
      <c r="DS52" s="4"/>
      <c r="DU52" s="25"/>
      <c r="DV52" s="43"/>
      <c r="DW52" s="43"/>
      <c r="DX52" s="2"/>
      <c r="DY52" s="43"/>
      <c r="DZ52" s="43"/>
      <c r="EA52" s="25"/>
      <c r="EC52" s="46"/>
      <c r="EF52" s="45"/>
      <c r="EG52" s="25"/>
      <c r="EH52" s="44"/>
      <c r="EI52" s="44"/>
      <c r="EK52" s="44"/>
      <c r="EL52" s="44"/>
      <c r="EM52" s="4"/>
      <c r="EO52" s="25"/>
      <c r="EP52" s="43"/>
      <c r="EQ52" s="43"/>
      <c r="ER52" s="2"/>
      <c r="ES52" s="43"/>
      <c r="ET52" s="43"/>
      <c r="EU52" s="25"/>
      <c r="EV52" s="44"/>
      <c r="EW52" s="44"/>
      <c r="EZ52" s="45"/>
      <c r="FA52" s="25"/>
      <c r="FB52" s="44"/>
      <c r="FC52" s="44"/>
      <c r="FE52" s="44"/>
      <c r="FF52" s="44"/>
      <c r="FG52" s="4"/>
      <c r="FI52" s="25"/>
      <c r="FJ52" s="43"/>
      <c r="FK52" s="43"/>
      <c r="FL52" s="2"/>
      <c r="FM52" s="43"/>
      <c r="FN52" s="43"/>
      <c r="FO52" s="25"/>
      <c r="FP52" s="44"/>
      <c r="FQ52" s="44"/>
      <c r="FT52" s="45"/>
      <c r="FU52" s="25"/>
      <c r="FV52" s="44"/>
      <c r="FW52" s="44"/>
      <c r="FY52" s="44"/>
      <c r="FZ52" s="44"/>
      <c r="GA52" s="15"/>
      <c r="GB52" s="49"/>
      <c r="GC52" s="49"/>
      <c r="GD52" s="50"/>
      <c r="GE52" s="2"/>
      <c r="GF52" s="51"/>
      <c r="GG52" s="50"/>
      <c r="GH52" s="2"/>
      <c r="GI52" s="52"/>
      <c r="GJ52" s="2"/>
      <c r="GK52" s="2"/>
      <c r="GL52" s="2"/>
      <c r="GM52" s="2"/>
      <c r="GN52" s="53"/>
      <c r="GO52" s="2"/>
      <c r="GP52" s="2"/>
      <c r="GQ52" s="2"/>
      <c r="GR52" s="2"/>
      <c r="GS52" s="2"/>
      <c r="GT52" s="2"/>
      <c r="GU52" s="15"/>
      <c r="GV52" s="49"/>
      <c r="GW52" s="49"/>
      <c r="GX52" s="50"/>
      <c r="GY52" s="2"/>
      <c r="GZ52" s="51"/>
      <c r="HA52" s="50"/>
      <c r="HB52" s="2"/>
      <c r="HC52" s="52"/>
      <c r="HD52" s="2"/>
      <c r="HE52" s="2"/>
      <c r="HF52" s="2"/>
      <c r="HG52" s="2"/>
      <c r="HH52" s="53"/>
      <c r="HI52" s="2"/>
      <c r="HJ52" s="2"/>
      <c r="HK52" s="2"/>
      <c r="HL52" s="2"/>
      <c r="HM52" s="2"/>
      <c r="HN52" s="2"/>
      <c r="HO52" s="15"/>
      <c r="HP52" s="49"/>
      <c r="HQ52" s="49"/>
      <c r="HR52" s="50"/>
      <c r="HS52" s="2"/>
      <c r="HT52" s="51"/>
      <c r="HU52" s="50"/>
      <c r="HV52" s="2"/>
      <c r="HW52" s="52"/>
      <c r="HX52" s="2"/>
      <c r="HY52" s="2"/>
      <c r="HZ52" s="2"/>
      <c r="IA52" s="2"/>
      <c r="IB52" s="53"/>
      <c r="IC52" s="2"/>
      <c r="ID52" s="2"/>
      <c r="IE52" s="2"/>
      <c r="IF52" s="2"/>
      <c r="IG52" s="2"/>
      <c r="IH52" s="2"/>
      <c r="II52" s="15"/>
      <c r="IJ52" s="49"/>
      <c r="IK52" s="49"/>
      <c r="IL52" s="50"/>
      <c r="IM52" s="2"/>
      <c r="IN52" s="51"/>
      <c r="IO52" s="50"/>
      <c r="IP52" s="2"/>
      <c r="IQ52" s="52"/>
      <c r="IR52" s="2"/>
      <c r="IS52" s="2"/>
      <c r="IT52" s="2"/>
      <c r="IU52" s="2"/>
      <c r="IV52" s="53"/>
      <c r="IW52" s="2"/>
      <c r="IX52" s="2"/>
      <c r="IY52" s="2"/>
      <c r="IZ52" s="2"/>
      <c r="JA52" s="2"/>
      <c r="JB52" s="2"/>
    </row>
    <row r="53" spans="1:262" s="3" customFormat="1" ht="13.5" customHeight="1" x14ac:dyDescent="0.25">
      <c r="A53" s="42"/>
      <c r="B53" s="2"/>
      <c r="C53" s="4"/>
      <c r="E53" s="25"/>
      <c r="F53" s="43"/>
      <c r="G53" s="44"/>
      <c r="H53" s="2"/>
      <c r="I53" s="43"/>
      <c r="J53" s="44"/>
      <c r="K53" s="25"/>
      <c r="L53" s="44"/>
      <c r="M53" s="44"/>
      <c r="N53" s="44"/>
      <c r="O53" s="44"/>
      <c r="P53" s="44"/>
      <c r="Q53" s="25"/>
      <c r="R53" s="44"/>
      <c r="S53" s="44"/>
      <c r="U53" s="44"/>
      <c r="V53" s="44"/>
      <c r="W53" s="4"/>
      <c r="Y53" s="25"/>
      <c r="Z53" s="43"/>
      <c r="AA53" s="43"/>
      <c r="AB53" s="2"/>
      <c r="AC53" s="43"/>
      <c r="AD53" s="43"/>
      <c r="AE53" s="25"/>
      <c r="AF53" s="44"/>
      <c r="AG53" s="44"/>
      <c r="AH53" s="44"/>
      <c r="AI53" s="44"/>
      <c r="AJ53" s="44"/>
      <c r="AK53" s="25"/>
      <c r="AM53" s="44"/>
      <c r="AO53" s="44"/>
      <c r="AP53" s="44"/>
      <c r="AQ53" s="4"/>
      <c r="AS53" s="25"/>
      <c r="AT53" s="59"/>
      <c r="AU53" s="43"/>
      <c r="AV53" s="2"/>
      <c r="AW53" s="43"/>
      <c r="AX53" s="43"/>
      <c r="AY53" s="25"/>
      <c r="AZ53" s="44"/>
      <c r="BA53" s="44"/>
      <c r="BB53" s="44"/>
      <c r="BC53" s="44"/>
      <c r="BD53" s="44"/>
      <c r="BE53" s="25"/>
      <c r="BF53" s="44"/>
      <c r="BG53" s="44"/>
      <c r="BI53" s="44"/>
      <c r="BJ53" s="44"/>
      <c r="BK53" s="4"/>
      <c r="BM53" s="25"/>
      <c r="BN53" s="43"/>
      <c r="BO53" s="43"/>
      <c r="BP53" s="2"/>
      <c r="BQ53" s="43"/>
      <c r="BR53" s="43"/>
      <c r="BS53" s="25"/>
      <c r="BT53" s="44"/>
      <c r="BU53" s="44"/>
      <c r="BV53" s="44"/>
      <c r="BW53" s="44"/>
      <c r="BX53" s="44"/>
      <c r="BY53" s="25"/>
      <c r="BZ53" s="44"/>
      <c r="CA53" s="44"/>
      <c r="CC53" s="44"/>
      <c r="CD53" s="44"/>
      <c r="CE53" s="25"/>
      <c r="CG53" s="25"/>
      <c r="CH53" s="43"/>
      <c r="CI53" s="43"/>
      <c r="CJ53" s="2"/>
      <c r="CK53" s="43"/>
      <c r="CL53" s="43"/>
      <c r="CM53" s="25"/>
      <c r="CN53" s="44"/>
      <c r="CO53" s="44"/>
      <c r="CR53" s="45"/>
      <c r="CS53" s="25"/>
      <c r="CT53" s="44"/>
      <c r="CU53" s="44"/>
      <c r="CW53" s="44"/>
      <c r="CX53" s="44"/>
      <c r="CY53" s="4"/>
      <c r="DA53" s="25"/>
      <c r="DB53" s="43"/>
      <c r="DC53" s="43"/>
      <c r="DD53" s="2"/>
      <c r="DE53" s="43"/>
      <c r="DF53" s="43"/>
      <c r="DG53" s="25"/>
      <c r="DH53" s="44"/>
      <c r="DI53" s="44"/>
      <c r="DL53" s="45"/>
      <c r="DM53" s="25"/>
      <c r="DN53" s="44"/>
      <c r="DO53" s="44"/>
      <c r="DQ53" s="44"/>
      <c r="DR53" s="44"/>
      <c r="DS53" s="4"/>
      <c r="DU53" s="25"/>
      <c r="DV53" s="43"/>
      <c r="DW53" s="43"/>
      <c r="DX53" s="2"/>
      <c r="DY53" s="43"/>
      <c r="DZ53" s="43"/>
      <c r="EA53" s="25"/>
      <c r="EC53" s="46"/>
      <c r="EF53" s="45"/>
      <c r="EG53" s="25"/>
      <c r="EH53" s="44"/>
      <c r="EI53" s="44"/>
      <c r="EK53" s="44"/>
      <c r="EL53" s="44"/>
      <c r="EM53" s="4"/>
      <c r="EO53" s="25"/>
      <c r="EP53" s="43"/>
      <c r="EQ53" s="43"/>
      <c r="ER53" s="2"/>
      <c r="ES53" s="43"/>
      <c r="ET53" s="43"/>
      <c r="EU53" s="25"/>
      <c r="EV53" s="44"/>
      <c r="EW53" s="44"/>
      <c r="EZ53" s="45"/>
      <c r="FA53" s="25"/>
      <c r="FB53" s="44"/>
      <c r="FC53" s="44"/>
      <c r="FE53" s="44"/>
      <c r="FF53" s="44"/>
      <c r="FG53" s="4"/>
      <c r="FI53" s="25"/>
      <c r="FJ53" s="43"/>
      <c r="FK53" s="43"/>
      <c r="FL53" s="2"/>
      <c r="FM53" s="43"/>
      <c r="FN53" s="43"/>
      <c r="FO53" s="25"/>
      <c r="FP53" s="44"/>
      <c r="FQ53" s="44"/>
      <c r="FT53" s="45"/>
      <c r="FU53" s="25"/>
      <c r="FV53" s="44"/>
      <c r="FW53" s="44"/>
      <c r="FY53" s="44"/>
      <c r="FZ53" s="44"/>
      <c r="GA53" s="15"/>
      <c r="GB53" s="49"/>
      <c r="GC53" s="49"/>
      <c r="GD53" s="50"/>
      <c r="GE53" s="25"/>
      <c r="GF53" s="25"/>
      <c r="GG53" s="43"/>
      <c r="GH53" s="25"/>
      <c r="GI53" s="52"/>
      <c r="GJ53" s="2"/>
      <c r="GK53" s="2"/>
      <c r="GL53" s="2"/>
      <c r="GM53" s="2"/>
      <c r="GN53" s="53"/>
      <c r="GO53" s="2"/>
      <c r="GP53" s="2"/>
      <c r="GQ53" s="2"/>
      <c r="GR53" s="2"/>
      <c r="GS53" s="2"/>
      <c r="GT53" s="2"/>
      <c r="GU53" s="15"/>
      <c r="GV53" s="49"/>
      <c r="GW53" s="49"/>
      <c r="GX53" s="50"/>
      <c r="GY53" s="25"/>
      <c r="GZ53" s="25"/>
      <c r="HA53" s="43"/>
      <c r="HB53" s="25"/>
      <c r="HC53" s="52"/>
      <c r="HD53" s="2"/>
      <c r="HE53" s="2"/>
      <c r="HF53" s="2"/>
      <c r="HG53" s="2"/>
      <c r="HH53" s="53"/>
      <c r="HI53" s="2"/>
      <c r="HJ53" s="2"/>
      <c r="HK53" s="2"/>
      <c r="HL53" s="2"/>
      <c r="HM53" s="2"/>
      <c r="HN53" s="2"/>
      <c r="HO53" s="15"/>
      <c r="HP53" s="49"/>
      <c r="HQ53" s="49"/>
      <c r="HR53" s="50"/>
      <c r="HS53" s="25"/>
      <c r="HT53" s="25"/>
      <c r="HU53" s="43"/>
      <c r="HV53" s="25"/>
      <c r="HW53" s="52"/>
      <c r="HX53" s="2"/>
      <c r="HY53" s="2"/>
      <c r="HZ53" s="2"/>
      <c r="IA53" s="2"/>
      <c r="IB53" s="53"/>
      <c r="IC53" s="2"/>
      <c r="ID53" s="2"/>
      <c r="IE53" s="2"/>
      <c r="IF53" s="2"/>
      <c r="IG53" s="2"/>
      <c r="IH53" s="2"/>
      <c r="II53" s="15"/>
      <c r="IJ53" s="49"/>
      <c r="IK53" s="49"/>
      <c r="IL53" s="50"/>
      <c r="IM53" s="25"/>
      <c r="IN53" s="25"/>
      <c r="IO53" s="43"/>
      <c r="IP53" s="25"/>
      <c r="IQ53" s="52"/>
      <c r="IR53" s="2"/>
      <c r="IS53" s="2"/>
      <c r="IT53" s="2"/>
      <c r="IU53" s="2"/>
      <c r="IV53" s="53"/>
      <c r="IW53" s="2"/>
      <c r="IX53" s="2"/>
      <c r="IY53" s="2"/>
      <c r="IZ53" s="2"/>
      <c r="JA53" s="2"/>
      <c r="JB53" s="2"/>
    </row>
    <row r="54" spans="1:262" s="3" customFormat="1" ht="13.5" customHeight="1" x14ac:dyDescent="0.25">
      <c r="A54" s="42"/>
      <c r="B54" s="2"/>
      <c r="C54" s="4"/>
      <c r="E54" s="25"/>
      <c r="F54" s="43"/>
      <c r="G54" s="44"/>
      <c r="H54" s="2"/>
      <c r="I54" s="43"/>
      <c r="J54" s="44"/>
      <c r="K54" s="25"/>
      <c r="L54" s="44"/>
      <c r="M54" s="44"/>
      <c r="N54" s="44"/>
      <c r="O54" s="44"/>
      <c r="P54" s="44"/>
      <c r="Q54" s="25"/>
      <c r="R54" s="44"/>
      <c r="S54" s="44"/>
      <c r="U54" s="44"/>
      <c r="V54" s="44"/>
      <c r="W54" s="4"/>
      <c r="Y54" s="25"/>
      <c r="Z54" s="43"/>
      <c r="AA54" s="43"/>
      <c r="AB54" s="2"/>
      <c r="AC54" s="43"/>
      <c r="AD54" s="43"/>
      <c r="AE54" s="25"/>
      <c r="AF54" s="44"/>
      <c r="AG54" s="44"/>
      <c r="AH54" s="44"/>
      <c r="AI54" s="44"/>
      <c r="AJ54" s="44"/>
      <c r="AK54" s="25"/>
      <c r="AM54" s="44"/>
      <c r="AO54" s="44"/>
      <c r="AP54" s="44"/>
      <c r="AQ54" s="4"/>
      <c r="AS54" s="25"/>
      <c r="AT54" s="59"/>
      <c r="AU54" s="43"/>
      <c r="AV54" s="2"/>
      <c r="AW54" s="43"/>
      <c r="AX54" s="43"/>
      <c r="AY54" s="25"/>
      <c r="AZ54" s="44"/>
      <c r="BA54" s="44"/>
      <c r="BB54" s="44"/>
      <c r="BC54" s="44"/>
      <c r="BD54" s="44"/>
      <c r="BE54" s="25"/>
      <c r="BF54" s="44"/>
      <c r="BG54" s="44"/>
      <c r="BI54" s="44"/>
      <c r="BJ54" s="44"/>
      <c r="BK54" s="4"/>
      <c r="BM54" s="25"/>
      <c r="BN54" s="43"/>
      <c r="BO54" s="43"/>
      <c r="BP54" s="2"/>
      <c r="BQ54" s="43"/>
      <c r="BR54" s="43"/>
      <c r="BS54" s="25"/>
      <c r="BT54" s="44"/>
      <c r="BU54" s="44"/>
      <c r="BV54" s="44"/>
      <c r="BW54" s="44"/>
      <c r="BX54" s="44"/>
      <c r="BY54" s="25"/>
      <c r="BZ54" s="44"/>
      <c r="CA54" s="44"/>
      <c r="CC54" s="44"/>
      <c r="CD54" s="44"/>
      <c r="CE54" s="25"/>
      <c r="CG54" s="25"/>
      <c r="CH54" s="43"/>
      <c r="CI54" s="43"/>
      <c r="CJ54" s="2"/>
      <c r="CK54" s="43"/>
      <c r="CL54" s="43"/>
      <c r="CM54" s="25"/>
      <c r="CN54" s="44"/>
      <c r="CO54" s="44"/>
      <c r="CR54" s="45"/>
      <c r="CS54" s="25"/>
      <c r="CT54" s="44"/>
      <c r="CU54" s="44"/>
      <c r="CW54" s="44"/>
      <c r="CX54" s="44"/>
      <c r="CY54" s="4"/>
      <c r="DA54" s="25"/>
      <c r="DB54" s="43"/>
      <c r="DC54" s="43"/>
      <c r="DD54" s="2"/>
      <c r="DE54" s="43"/>
      <c r="DF54" s="43"/>
      <c r="DG54" s="25"/>
      <c r="DH54" s="44"/>
      <c r="DI54" s="44"/>
      <c r="DL54" s="45"/>
      <c r="DM54" s="25"/>
      <c r="DN54" s="44"/>
      <c r="DO54" s="44"/>
      <c r="DQ54" s="44"/>
      <c r="DR54" s="44"/>
      <c r="DS54" s="4"/>
      <c r="DU54" s="25"/>
      <c r="DV54" s="43"/>
      <c r="DW54" s="43"/>
      <c r="DX54" s="2"/>
      <c r="DY54" s="43"/>
      <c r="DZ54" s="43"/>
      <c r="EA54" s="25"/>
      <c r="EC54" s="46"/>
      <c r="EF54" s="45"/>
      <c r="EG54" s="25"/>
      <c r="EH54" s="44"/>
      <c r="EI54" s="44"/>
      <c r="EK54" s="44"/>
      <c r="EL54" s="44"/>
      <c r="EM54" s="4"/>
      <c r="EO54" s="25"/>
      <c r="EP54" s="43"/>
      <c r="EQ54" s="43"/>
      <c r="ER54" s="2"/>
      <c r="ES54" s="43"/>
      <c r="ET54" s="43"/>
      <c r="EU54" s="25"/>
      <c r="EV54" s="44"/>
      <c r="EW54" s="44"/>
      <c r="EZ54" s="45"/>
      <c r="FA54" s="25"/>
      <c r="FB54" s="44"/>
      <c r="FC54" s="44"/>
      <c r="FE54" s="44"/>
      <c r="FF54" s="44"/>
      <c r="FG54" s="4"/>
      <c r="FI54" s="25"/>
      <c r="FJ54" s="43"/>
      <c r="FK54" s="43"/>
      <c r="FL54" s="2"/>
      <c r="FM54" s="43"/>
      <c r="FN54" s="43"/>
      <c r="FO54" s="25"/>
      <c r="FP54" s="44"/>
      <c r="FQ54" s="44"/>
      <c r="FT54" s="45"/>
      <c r="FU54" s="25"/>
      <c r="FV54" s="44"/>
      <c r="FW54" s="44"/>
      <c r="FY54" s="44"/>
      <c r="FZ54" s="44"/>
      <c r="GA54" s="15"/>
      <c r="GB54" s="49"/>
      <c r="GC54" s="49"/>
      <c r="GD54" s="50"/>
      <c r="GE54" s="2"/>
      <c r="GF54" s="51"/>
      <c r="GG54" s="50"/>
      <c r="GH54" s="2"/>
      <c r="GI54" s="52"/>
      <c r="GJ54" s="2"/>
      <c r="GK54" s="2"/>
      <c r="GL54" s="2"/>
      <c r="GM54" s="2"/>
      <c r="GN54" s="53"/>
      <c r="GO54" s="2"/>
      <c r="GP54" s="2"/>
      <c r="GQ54" s="2"/>
      <c r="GR54" s="2"/>
      <c r="GS54" s="2"/>
      <c r="GT54" s="2"/>
      <c r="GU54" s="15"/>
      <c r="GV54" s="49"/>
      <c r="GW54" s="49"/>
      <c r="GX54" s="50"/>
      <c r="GY54" s="2"/>
      <c r="GZ54" s="51"/>
      <c r="HA54" s="50"/>
      <c r="HB54" s="2"/>
      <c r="HC54" s="52"/>
      <c r="HD54" s="2"/>
      <c r="HE54" s="2"/>
      <c r="HF54" s="2"/>
      <c r="HG54" s="2"/>
      <c r="HH54" s="53"/>
      <c r="HI54" s="2"/>
      <c r="HJ54" s="2"/>
      <c r="HK54" s="2"/>
      <c r="HL54" s="2"/>
      <c r="HM54" s="2"/>
      <c r="HN54" s="2"/>
      <c r="HO54" s="15"/>
      <c r="HP54" s="49"/>
      <c r="HQ54" s="49"/>
      <c r="HR54" s="50"/>
      <c r="HS54" s="2"/>
      <c r="HT54" s="51"/>
      <c r="HU54" s="50"/>
      <c r="HV54" s="2"/>
      <c r="HW54" s="52"/>
      <c r="HX54" s="2"/>
      <c r="HY54" s="2"/>
      <c r="HZ54" s="2"/>
      <c r="IA54" s="2"/>
      <c r="IB54" s="53"/>
      <c r="IC54" s="2"/>
      <c r="ID54" s="2"/>
      <c r="IE54" s="2"/>
      <c r="IF54" s="2"/>
      <c r="IG54" s="2"/>
      <c r="IH54" s="2"/>
      <c r="II54" s="15"/>
      <c r="IJ54" s="49"/>
      <c r="IK54" s="49"/>
      <c r="IL54" s="50"/>
      <c r="IM54" s="2"/>
      <c r="IN54" s="51"/>
      <c r="IO54" s="50"/>
      <c r="IP54" s="2"/>
      <c r="IQ54" s="52"/>
      <c r="IR54" s="2"/>
      <c r="IS54" s="2"/>
      <c r="IT54" s="2"/>
      <c r="IU54" s="2"/>
      <c r="IV54" s="53"/>
      <c r="IW54" s="2"/>
      <c r="IX54" s="2"/>
      <c r="IY54" s="2"/>
      <c r="IZ54" s="2"/>
      <c r="JA54" s="2"/>
      <c r="JB54" s="2"/>
    </row>
    <row r="55" spans="1:262" s="3" customFormat="1" ht="13.5" customHeight="1" x14ac:dyDescent="0.25">
      <c r="A55" s="42"/>
      <c r="B55" s="2"/>
      <c r="C55" s="4"/>
      <c r="E55" s="25"/>
      <c r="F55" s="43"/>
      <c r="G55" s="44"/>
      <c r="H55" s="2"/>
      <c r="I55" s="43"/>
      <c r="J55" s="44"/>
      <c r="K55" s="25"/>
      <c r="L55" s="44"/>
      <c r="M55" s="44"/>
      <c r="P55" s="45"/>
      <c r="Q55" s="25"/>
      <c r="R55" s="44"/>
      <c r="S55" s="44"/>
      <c r="U55" s="44"/>
      <c r="V55" s="44"/>
      <c r="W55" s="4"/>
      <c r="Y55" s="25"/>
      <c r="Z55" s="43"/>
      <c r="AA55" s="43"/>
      <c r="AB55" s="2"/>
      <c r="AC55" s="43"/>
      <c r="AD55" s="43"/>
      <c r="AE55" s="25"/>
      <c r="AF55" s="44"/>
      <c r="AG55" s="44"/>
      <c r="AJ55" s="45"/>
      <c r="AK55" s="25"/>
      <c r="AM55" s="44"/>
      <c r="AO55" s="44"/>
      <c r="AP55" s="44"/>
      <c r="AQ55" s="4"/>
      <c r="AS55" s="25"/>
      <c r="AT55" s="59"/>
      <c r="AU55" s="43"/>
      <c r="AV55" s="2"/>
      <c r="AW55" s="43"/>
      <c r="AX55" s="43"/>
      <c r="AY55" s="25"/>
      <c r="AZ55" s="44"/>
      <c r="BA55" s="44"/>
      <c r="BD55" s="45"/>
      <c r="BE55" s="25"/>
      <c r="BF55" s="44"/>
      <c r="BG55" s="44"/>
      <c r="BI55" s="44"/>
      <c r="BJ55" s="44"/>
      <c r="BK55" s="4"/>
      <c r="BM55" s="25"/>
      <c r="BN55" s="43"/>
      <c r="BO55" s="43"/>
      <c r="BP55" s="2"/>
      <c r="BQ55" s="43"/>
      <c r="BR55" s="43"/>
      <c r="BS55" s="25"/>
      <c r="BT55" s="44"/>
      <c r="BU55" s="44"/>
      <c r="BX55" s="45"/>
      <c r="BY55" s="25"/>
      <c r="BZ55" s="44"/>
      <c r="CA55" s="44"/>
      <c r="CC55" s="44"/>
      <c r="CD55" s="44"/>
      <c r="CE55" s="25"/>
      <c r="CG55" s="25"/>
      <c r="CH55" s="43"/>
      <c r="CI55" s="43"/>
      <c r="CJ55" s="2"/>
      <c r="CK55" s="43"/>
      <c r="CL55" s="43"/>
      <c r="CM55" s="25"/>
      <c r="CN55" s="44"/>
      <c r="CO55" s="44"/>
      <c r="CR55" s="45"/>
      <c r="CS55" s="25"/>
      <c r="CT55" s="44"/>
      <c r="CU55" s="44"/>
      <c r="CW55" s="44"/>
      <c r="CX55" s="44"/>
      <c r="CY55" s="4"/>
      <c r="DA55" s="25"/>
      <c r="DB55" s="43"/>
      <c r="DC55" s="43"/>
      <c r="DD55" s="2"/>
      <c r="DE55" s="43"/>
      <c r="DF55" s="43"/>
      <c r="DG55" s="25"/>
      <c r="DH55" s="44"/>
      <c r="DI55" s="44"/>
      <c r="DL55" s="45"/>
      <c r="DM55" s="25"/>
      <c r="DN55" s="44"/>
      <c r="DO55" s="44"/>
      <c r="DQ55" s="44"/>
      <c r="DR55" s="44"/>
      <c r="DS55" s="4"/>
      <c r="DU55" s="25"/>
      <c r="DV55" s="43"/>
      <c r="DW55" s="43"/>
      <c r="DX55" s="2"/>
      <c r="DY55" s="43"/>
      <c r="DZ55" s="43"/>
      <c r="EA55" s="25"/>
      <c r="EC55" s="46"/>
      <c r="EF55" s="45"/>
      <c r="EG55" s="25"/>
      <c r="EH55" s="44"/>
      <c r="EI55" s="44"/>
      <c r="EK55" s="44"/>
      <c r="EL55" s="44"/>
      <c r="EM55" s="4"/>
      <c r="EO55" s="25"/>
      <c r="EP55" s="43"/>
      <c r="EQ55" s="43"/>
      <c r="ER55" s="2"/>
      <c r="ES55" s="43"/>
      <c r="ET55" s="43"/>
      <c r="EU55" s="25"/>
      <c r="EV55" s="44"/>
      <c r="EW55" s="44"/>
      <c r="EZ55" s="45"/>
      <c r="FA55" s="25"/>
      <c r="FB55" s="44"/>
      <c r="FC55" s="44"/>
      <c r="FE55" s="44"/>
      <c r="FF55" s="44"/>
      <c r="FG55" s="4"/>
      <c r="FI55" s="25"/>
      <c r="FJ55" s="43"/>
      <c r="FK55" s="43"/>
      <c r="FL55" s="2"/>
      <c r="FM55" s="43"/>
      <c r="FN55" s="43"/>
      <c r="FO55" s="25"/>
      <c r="FP55" s="44"/>
      <c r="FQ55" s="44"/>
      <c r="FT55" s="45"/>
      <c r="FU55" s="25"/>
      <c r="FV55" s="44"/>
      <c r="FW55" s="44"/>
      <c r="FY55" s="44"/>
      <c r="FZ55" s="44"/>
      <c r="GA55" s="15"/>
      <c r="GB55" s="49"/>
      <c r="GC55" s="49"/>
      <c r="GD55" s="50"/>
      <c r="GE55" s="2"/>
      <c r="GF55" s="51"/>
      <c r="GG55" s="50"/>
      <c r="GH55" s="2"/>
      <c r="GI55" s="52"/>
      <c r="GJ55" s="2"/>
      <c r="GK55" s="2"/>
      <c r="GL55" s="2"/>
      <c r="GM55" s="2"/>
      <c r="GN55" s="53"/>
      <c r="GO55" s="2"/>
      <c r="GP55" s="2"/>
      <c r="GQ55" s="2"/>
      <c r="GR55" s="2"/>
      <c r="GS55" s="2"/>
      <c r="GT55" s="2"/>
      <c r="GU55" s="15"/>
      <c r="GV55" s="49"/>
      <c r="GW55" s="49"/>
      <c r="GX55" s="50"/>
      <c r="GY55" s="2"/>
      <c r="GZ55" s="51"/>
      <c r="HA55" s="50"/>
      <c r="HB55" s="2"/>
      <c r="HC55" s="52"/>
      <c r="HD55" s="2"/>
      <c r="HE55" s="2"/>
      <c r="HF55" s="2"/>
      <c r="HG55" s="2"/>
      <c r="HH55" s="53"/>
      <c r="HI55" s="2"/>
      <c r="HJ55" s="2"/>
      <c r="HK55" s="2"/>
      <c r="HL55" s="2"/>
      <c r="HM55" s="2"/>
      <c r="HN55" s="2"/>
      <c r="HO55" s="15"/>
      <c r="HP55" s="49"/>
      <c r="HQ55" s="49"/>
      <c r="HR55" s="50"/>
      <c r="HS55" s="2"/>
      <c r="HT55" s="51"/>
      <c r="HU55" s="50"/>
      <c r="HV55" s="2"/>
      <c r="HW55" s="52"/>
      <c r="HX55" s="2"/>
      <c r="HY55" s="2"/>
      <c r="HZ55" s="2"/>
      <c r="IA55" s="2"/>
      <c r="IB55" s="53"/>
      <c r="IC55" s="2"/>
      <c r="ID55" s="2"/>
      <c r="IE55" s="2"/>
      <c r="IF55" s="2"/>
      <c r="IG55" s="2"/>
      <c r="IH55" s="2"/>
      <c r="II55" s="15"/>
      <c r="IJ55" s="49"/>
      <c r="IK55" s="49"/>
      <c r="IL55" s="50"/>
      <c r="IM55" s="2"/>
      <c r="IN55" s="51"/>
      <c r="IO55" s="50"/>
      <c r="IP55" s="2"/>
      <c r="IQ55" s="52"/>
      <c r="IR55" s="2"/>
      <c r="IS55" s="2"/>
      <c r="IT55" s="2"/>
      <c r="IU55" s="2"/>
      <c r="IV55" s="53"/>
      <c r="IW55" s="2"/>
      <c r="IX55" s="2"/>
      <c r="IY55" s="2"/>
      <c r="IZ55" s="2"/>
      <c r="JA55" s="2"/>
      <c r="JB55" s="2"/>
    </row>
    <row r="56" spans="1:262" s="3" customFormat="1" ht="13.5" customHeight="1" x14ac:dyDescent="0.25">
      <c r="A56" s="42"/>
      <c r="B56" s="2"/>
      <c r="C56" s="4"/>
      <c r="E56" s="25"/>
      <c r="F56" s="43"/>
      <c r="G56" s="44"/>
      <c r="H56" s="2"/>
      <c r="I56" s="43"/>
      <c r="J56" s="44"/>
      <c r="K56" s="25"/>
      <c r="L56" s="44"/>
      <c r="M56" s="44"/>
      <c r="P56" s="45"/>
      <c r="Q56" s="25"/>
      <c r="R56" s="44"/>
      <c r="S56" s="44"/>
      <c r="U56" s="44"/>
      <c r="V56" s="44"/>
      <c r="W56" s="4"/>
      <c r="Y56" s="25"/>
      <c r="Z56" s="43"/>
      <c r="AA56" s="43"/>
      <c r="AB56" s="2"/>
      <c r="AC56" s="43"/>
      <c r="AD56" s="43"/>
      <c r="AE56" s="25"/>
      <c r="AF56" s="44"/>
      <c r="AG56" s="44"/>
      <c r="AJ56" s="45"/>
      <c r="AK56" s="25"/>
      <c r="AM56" s="44"/>
      <c r="AO56" s="44"/>
      <c r="AP56" s="44"/>
      <c r="AQ56" s="4"/>
      <c r="AS56" s="25"/>
      <c r="AT56" s="59"/>
      <c r="AU56" s="43"/>
      <c r="AV56" s="2"/>
      <c r="AW56" s="43"/>
      <c r="AX56" s="43"/>
      <c r="AY56" s="25"/>
      <c r="AZ56" s="44"/>
      <c r="BA56" s="44"/>
      <c r="BD56" s="45"/>
      <c r="BE56" s="25"/>
      <c r="BF56" s="44"/>
      <c r="BG56" s="44"/>
      <c r="BI56" s="44"/>
      <c r="BJ56" s="44"/>
      <c r="BK56" s="4"/>
      <c r="BM56" s="25"/>
      <c r="BN56" s="43"/>
      <c r="BO56" s="43"/>
      <c r="BP56" s="2"/>
      <c r="BQ56" s="43"/>
      <c r="BR56" s="43"/>
      <c r="BS56" s="25"/>
      <c r="BT56" s="44"/>
      <c r="BU56" s="44"/>
      <c r="BX56" s="45"/>
      <c r="BY56" s="25"/>
      <c r="BZ56" s="44"/>
      <c r="CA56" s="44"/>
      <c r="CC56" s="44"/>
      <c r="CD56" s="44"/>
      <c r="CE56" s="25"/>
      <c r="CG56" s="25"/>
      <c r="CH56" s="43"/>
      <c r="CI56" s="43"/>
      <c r="CJ56" s="2"/>
      <c r="CK56" s="43"/>
      <c r="CL56" s="43"/>
      <c r="CM56" s="25"/>
      <c r="CN56" s="44"/>
      <c r="CO56" s="44"/>
      <c r="CR56" s="45"/>
      <c r="CS56" s="25"/>
      <c r="CT56" s="44"/>
      <c r="CU56" s="44"/>
      <c r="CW56" s="44"/>
      <c r="CX56" s="44"/>
      <c r="CY56" s="4"/>
      <c r="DA56" s="25"/>
      <c r="DB56" s="43"/>
      <c r="DC56" s="43"/>
      <c r="DD56" s="2"/>
      <c r="DE56" s="43"/>
      <c r="DF56" s="43"/>
      <c r="DG56" s="25"/>
      <c r="DH56" s="44"/>
      <c r="DI56" s="44"/>
      <c r="DL56" s="45"/>
      <c r="DM56" s="25"/>
      <c r="DN56" s="44"/>
      <c r="DO56" s="44"/>
      <c r="DQ56" s="44"/>
      <c r="DR56" s="44"/>
      <c r="DS56" s="4"/>
      <c r="DU56" s="25"/>
      <c r="DV56" s="43"/>
      <c r="DW56" s="43"/>
      <c r="DX56" s="2"/>
      <c r="DY56" s="43"/>
      <c r="DZ56" s="43"/>
      <c r="EA56" s="25"/>
      <c r="EC56" s="46"/>
      <c r="EF56" s="45"/>
      <c r="EG56" s="25"/>
      <c r="EH56" s="44"/>
      <c r="EI56" s="44"/>
      <c r="EK56" s="44"/>
      <c r="EL56" s="44"/>
      <c r="EM56" s="4"/>
      <c r="EO56" s="25"/>
      <c r="EP56" s="43"/>
      <c r="EQ56" s="43"/>
      <c r="ER56" s="2"/>
      <c r="ES56" s="43"/>
      <c r="ET56" s="43"/>
      <c r="EU56" s="25"/>
      <c r="EV56" s="44"/>
      <c r="EW56" s="44"/>
      <c r="EZ56" s="45"/>
      <c r="FA56" s="25"/>
      <c r="FB56" s="44"/>
      <c r="FC56" s="44"/>
      <c r="FE56" s="44"/>
      <c r="FF56" s="44"/>
      <c r="FG56" s="4"/>
      <c r="FI56" s="25"/>
      <c r="FJ56" s="43"/>
      <c r="FK56" s="43"/>
      <c r="FL56" s="2"/>
      <c r="FM56" s="43"/>
      <c r="FN56" s="43"/>
      <c r="FO56" s="25"/>
      <c r="FP56" s="44"/>
      <c r="FQ56" s="44"/>
      <c r="FT56" s="45"/>
      <c r="FU56" s="25"/>
      <c r="FV56" s="44"/>
      <c r="FW56" s="44"/>
      <c r="FY56" s="44"/>
      <c r="FZ56" s="44"/>
      <c r="GA56" s="15"/>
      <c r="GB56" s="49"/>
      <c r="GC56" s="49"/>
      <c r="GD56" s="50"/>
      <c r="GE56" s="2"/>
      <c r="GF56" s="51"/>
      <c r="GG56" s="50"/>
      <c r="GH56" s="2"/>
      <c r="GI56" s="52"/>
      <c r="GJ56" s="2"/>
      <c r="GK56" s="2"/>
      <c r="GL56" s="2"/>
      <c r="GM56" s="2"/>
      <c r="GN56" s="53"/>
      <c r="GO56" s="2"/>
      <c r="GP56" s="2"/>
      <c r="GQ56" s="2"/>
      <c r="GR56" s="2"/>
      <c r="GS56" s="2"/>
      <c r="GT56" s="2"/>
      <c r="GU56" s="15"/>
      <c r="GV56" s="49"/>
      <c r="GW56" s="49"/>
      <c r="GX56" s="50"/>
      <c r="GY56" s="2"/>
      <c r="GZ56" s="51"/>
      <c r="HA56" s="50"/>
      <c r="HB56" s="2"/>
      <c r="HC56" s="52"/>
      <c r="HD56" s="2"/>
      <c r="HE56" s="2"/>
      <c r="HF56" s="2"/>
      <c r="HG56" s="2"/>
      <c r="HH56" s="53"/>
      <c r="HI56" s="2"/>
      <c r="HJ56" s="2"/>
      <c r="HK56" s="2"/>
      <c r="HL56" s="2"/>
      <c r="HM56" s="2"/>
      <c r="HN56" s="2"/>
      <c r="HO56" s="15"/>
      <c r="HP56" s="49"/>
      <c r="HQ56" s="49"/>
      <c r="HR56" s="50"/>
      <c r="HS56" s="2"/>
      <c r="HT56" s="51"/>
      <c r="HU56" s="50"/>
      <c r="HV56" s="2"/>
      <c r="HW56" s="52"/>
      <c r="HX56" s="2"/>
      <c r="HY56" s="2"/>
      <c r="HZ56" s="2"/>
      <c r="IA56" s="2"/>
      <c r="IB56" s="53"/>
      <c r="IC56" s="2"/>
      <c r="ID56" s="2"/>
      <c r="IE56" s="2"/>
      <c r="IF56" s="2"/>
      <c r="IG56" s="2"/>
      <c r="IH56" s="2"/>
      <c r="II56" s="15"/>
      <c r="IJ56" s="49"/>
      <c r="IK56" s="49"/>
      <c r="IL56" s="50"/>
      <c r="IM56" s="2"/>
      <c r="IN56" s="51"/>
      <c r="IO56" s="50"/>
      <c r="IP56" s="2"/>
      <c r="IQ56" s="52"/>
      <c r="IR56" s="2"/>
      <c r="IS56" s="2"/>
      <c r="IT56" s="2"/>
      <c r="IU56" s="2"/>
      <c r="IV56" s="53"/>
      <c r="IW56" s="2"/>
      <c r="IX56" s="2"/>
      <c r="IY56" s="2"/>
      <c r="IZ56" s="2"/>
      <c r="JA56" s="2"/>
      <c r="JB56" s="2"/>
    </row>
    <row r="57" spans="1:262" s="3" customFormat="1" ht="13.5" customHeight="1" x14ac:dyDescent="0.25">
      <c r="A57" s="42"/>
      <c r="B57" s="2"/>
      <c r="C57" s="4"/>
      <c r="E57" s="25"/>
      <c r="F57" s="43"/>
      <c r="G57" s="44"/>
      <c r="H57" s="2"/>
      <c r="I57" s="43"/>
      <c r="J57" s="44"/>
      <c r="K57" s="25"/>
      <c r="L57" s="44"/>
      <c r="M57" s="44"/>
      <c r="P57" s="45"/>
      <c r="Q57" s="25"/>
      <c r="R57" s="44"/>
      <c r="S57" s="44"/>
      <c r="U57" s="44"/>
      <c r="V57" s="44"/>
      <c r="W57" s="4"/>
      <c r="Y57" s="25"/>
      <c r="Z57" s="43"/>
      <c r="AA57" s="43"/>
      <c r="AB57" s="2"/>
      <c r="AC57" s="43"/>
      <c r="AD57" s="43"/>
      <c r="AE57" s="25"/>
      <c r="AF57" s="44"/>
      <c r="AG57" s="44"/>
      <c r="AJ57" s="45"/>
      <c r="AK57" s="25"/>
      <c r="AM57" s="44"/>
      <c r="AO57" s="44"/>
      <c r="AP57" s="44"/>
      <c r="AQ57" s="4"/>
      <c r="AS57" s="25"/>
      <c r="AT57" s="59"/>
      <c r="AU57" s="43"/>
      <c r="AV57" s="2"/>
      <c r="AW57" s="43"/>
      <c r="AX57" s="43"/>
      <c r="AY57" s="25"/>
      <c r="AZ57" s="44"/>
      <c r="BA57" s="44"/>
      <c r="BD57" s="45"/>
      <c r="BE57" s="25"/>
      <c r="BF57" s="44"/>
      <c r="BG57" s="44"/>
      <c r="BI57" s="44"/>
      <c r="BJ57" s="44"/>
      <c r="BK57" s="4"/>
      <c r="BM57" s="25"/>
      <c r="BN57" s="43"/>
      <c r="BO57" s="43"/>
      <c r="BP57" s="2"/>
      <c r="BQ57" s="43"/>
      <c r="BR57" s="43"/>
      <c r="BS57" s="25"/>
      <c r="BT57" s="44"/>
      <c r="BU57" s="44"/>
      <c r="BX57" s="45"/>
      <c r="BY57" s="25"/>
      <c r="BZ57" s="44"/>
      <c r="CA57" s="44"/>
      <c r="CC57" s="44"/>
      <c r="CD57" s="44"/>
      <c r="CE57" s="25"/>
      <c r="CG57" s="25"/>
      <c r="CH57" s="43"/>
      <c r="CI57" s="43"/>
      <c r="CJ57" s="2"/>
      <c r="CK57" s="43"/>
      <c r="CL57" s="43"/>
      <c r="CM57" s="25"/>
      <c r="CN57" s="44"/>
      <c r="CO57" s="44"/>
      <c r="CR57" s="45"/>
      <c r="CS57" s="25"/>
      <c r="CT57" s="44"/>
      <c r="CU57" s="44"/>
      <c r="CW57" s="44"/>
      <c r="CX57" s="44"/>
      <c r="CY57" s="4"/>
      <c r="DA57" s="25"/>
      <c r="DB57" s="43"/>
      <c r="DC57" s="43"/>
      <c r="DD57" s="2"/>
      <c r="DE57" s="43"/>
      <c r="DF57" s="43"/>
      <c r="DG57" s="25"/>
      <c r="DH57" s="44"/>
      <c r="DI57" s="44"/>
      <c r="DL57" s="45"/>
      <c r="DM57" s="25"/>
      <c r="DN57" s="44"/>
      <c r="DO57" s="44"/>
      <c r="DQ57" s="44"/>
      <c r="DR57" s="44"/>
      <c r="DS57" s="4"/>
      <c r="DU57" s="25"/>
      <c r="DV57" s="43"/>
      <c r="DW57" s="43"/>
      <c r="DX57" s="2"/>
      <c r="DY57" s="43"/>
      <c r="DZ57" s="43"/>
      <c r="EA57" s="25"/>
      <c r="EC57" s="46"/>
      <c r="EF57" s="45"/>
      <c r="EG57" s="25"/>
      <c r="EH57" s="44"/>
      <c r="EI57" s="44"/>
      <c r="EK57" s="44"/>
      <c r="EL57" s="44"/>
      <c r="EM57" s="4"/>
      <c r="EO57" s="25"/>
      <c r="EP57" s="43"/>
      <c r="EQ57" s="43"/>
      <c r="ER57" s="2"/>
      <c r="ES57" s="43"/>
      <c r="ET57" s="43"/>
      <c r="EU57" s="25"/>
      <c r="EV57" s="44"/>
      <c r="EW57" s="44"/>
      <c r="EZ57" s="45"/>
      <c r="FA57" s="25"/>
      <c r="FB57" s="44"/>
      <c r="FC57" s="44"/>
      <c r="FE57" s="44"/>
      <c r="FF57" s="44"/>
      <c r="FG57" s="4"/>
      <c r="FI57" s="25"/>
      <c r="FJ57" s="43"/>
      <c r="FK57" s="43"/>
      <c r="FL57" s="2"/>
      <c r="FM57" s="43"/>
      <c r="FN57" s="43"/>
      <c r="FO57" s="25"/>
      <c r="FP57" s="44"/>
      <c r="FQ57" s="44"/>
      <c r="FT57" s="45"/>
      <c r="FU57" s="25"/>
      <c r="FV57" s="44"/>
      <c r="FW57" s="44"/>
      <c r="FY57" s="44"/>
      <c r="FZ57" s="44"/>
      <c r="GA57" s="15"/>
      <c r="GB57" s="49"/>
      <c r="GC57" s="49"/>
      <c r="GD57" s="50"/>
      <c r="GE57" s="2"/>
      <c r="GF57" s="51"/>
      <c r="GG57" s="50"/>
      <c r="GH57" s="2"/>
      <c r="GI57" s="52"/>
      <c r="GJ57" s="2"/>
      <c r="GK57" s="2"/>
      <c r="GL57" s="2"/>
      <c r="GM57" s="2"/>
      <c r="GN57" s="53"/>
      <c r="GO57" s="2"/>
      <c r="GP57" s="2"/>
      <c r="GQ57" s="2"/>
      <c r="GR57" s="2"/>
      <c r="GS57" s="2"/>
      <c r="GT57" s="2"/>
      <c r="GU57" s="15"/>
      <c r="GV57" s="49"/>
      <c r="GW57" s="49"/>
      <c r="GX57" s="50"/>
      <c r="GY57" s="2"/>
      <c r="GZ57" s="51"/>
      <c r="HA57" s="50"/>
      <c r="HB57" s="2"/>
      <c r="HC57" s="52"/>
      <c r="HD57" s="2"/>
      <c r="HE57" s="2"/>
      <c r="HF57" s="2"/>
      <c r="HG57" s="2"/>
      <c r="HH57" s="53"/>
      <c r="HI57" s="2"/>
      <c r="HJ57" s="2"/>
      <c r="HK57" s="2"/>
      <c r="HL57" s="2"/>
      <c r="HM57" s="2"/>
      <c r="HN57" s="2"/>
      <c r="HO57" s="15"/>
      <c r="HP57" s="49"/>
      <c r="HQ57" s="49"/>
      <c r="HR57" s="50"/>
      <c r="HS57" s="2"/>
      <c r="HT57" s="51"/>
      <c r="HU57" s="50"/>
      <c r="HV57" s="2"/>
      <c r="HW57" s="52"/>
      <c r="HX57" s="2"/>
      <c r="HY57" s="2"/>
      <c r="HZ57" s="2"/>
      <c r="IA57" s="2"/>
      <c r="IB57" s="53"/>
      <c r="IC57" s="2"/>
      <c r="ID57" s="2"/>
      <c r="IE57" s="2"/>
      <c r="IF57" s="2"/>
      <c r="IG57" s="2"/>
      <c r="IH57" s="2"/>
      <c r="II57" s="15"/>
      <c r="IJ57" s="49"/>
      <c r="IK57" s="49"/>
      <c r="IL57" s="50"/>
      <c r="IM57" s="2"/>
      <c r="IN57" s="51"/>
      <c r="IO57" s="50"/>
      <c r="IP57" s="2"/>
      <c r="IQ57" s="52"/>
      <c r="IR57" s="2"/>
      <c r="IS57" s="2"/>
      <c r="IT57" s="2"/>
      <c r="IU57" s="2"/>
      <c r="IV57" s="53"/>
      <c r="IW57" s="2"/>
      <c r="IX57" s="2"/>
      <c r="IY57" s="2"/>
      <c r="IZ57" s="2"/>
      <c r="JA57" s="2"/>
      <c r="JB57" s="2"/>
    </row>
    <row r="58" spans="1:262" s="3" customFormat="1" ht="13.5" customHeight="1" x14ac:dyDescent="0.25">
      <c r="A58" s="42"/>
      <c r="B58" s="2"/>
      <c r="C58" s="4"/>
      <c r="E58" s="25"/>
      <c r="F58" s="43"/>
      <c r="G58" s="44"/>
      <c r="H58" s="2"/>
      <c r="I58" s="43"/>
      <c r="J58" s="44"/>
      <c r="K58" s="25"/>
      <c r="L58" s="44"/>
      <c r="M58" s="44"/>
      <c r="P58" s="45"/>
      <c r="Q58" s="25"/>
      <c r="R58" s="44"/>
      <c r="S58" s="44"/>
      <c r="U58" s="44"/>
      <c r="V58" s="44"/>
      <c r="W58" s="4"/>
      <c r="Y58" s="25"/>
      <c r="Z58" s="43"/>
      <c r="AA58" s="43"/>
      <c r="AB58" s="2"/>
      <c r="AC58" s="43"/>
      <c r="AD58" s="43"/>
      <c r="AE58" s="25"/>
      <c r="AF58" s="44"/>
      <c r="AG58" s="44"/>
      <c r="AJ58" s="45"/>
      <c r="AK58" s="25"/>
      <c r="AM58" s="44"/>
      <c r="AO58" s="44"/>
      <c r="AP58" s="44"/>
      <c r="AQ58" s="4"/>
      <c r="AS58" s="25"/>
      <c r="AT58" s="59"/>
      <c r="AU58" s="43"/>
      <c r="AV58" s="2"/>
      <c r="AW58" s="43"/>
      <c r="AX58" s="43"/>
      <c r="AY58" s="25"/>
      <c r="AZ58" s="44"/>
      <c r="BA58" s="44"/>
      <c r="BD58" s="45"/>
      <c r="BE58" s="25"/>
      <c r="BF58" s="44"/>
      <c r="BG58" s="44"/>
      <c r="BI58" s="44"/>
      <c r="BJ58" s="44"/>
      <c r="BK58" s="4"/>
      <c r="BM58" s="25"/>
      <c r="BN58" s="43"/>
      <c r="BO58" s="43"/>
      <c r="BP58" s="2"/>
      <c r="BQ58" s="43"/>
      <c r="BR58" s="43"/>
      <c r="BS58" s="25"/>
      <c r="BT58" s="44"/>
      <c r="BU58" s="44"/>
      <c r="BX58" s="45"/>
      <c r="BY58" s="25"/>
      <c r="BZ58" s="44"/>
      <c r="CA58" s="44"/>
      <c r="CC58" s="44"/>
      <c r="CD58" s="44"/>
      <c r="CE58" s="25"/>
      <c r="CG58" s="25"/>
      <c r="CH58" s="43"/>
      <c r="CI58" s="43"/>
      <c r="CJ58" s="2"/>
      <c r="CK58" s="43"/>
      <c r="CL58" s="43"/>
      <c r="CM58" s="25"/>
      <c r="CN58" s="44"/>
      <c r="CO58" s="44"/>
      <c r="CR58" s="45"/>
      <c r="CS58" s="25"/>
      <c r="CT58" s="44"/>
      <c r="CU58" s="44"/>
      <c r="CW58" s="44"/>
      <c r="CX58" s="44"/>
      <c r="CY58" s="4"/>
      <c r="DA58" s="25"/>
      <c r="DB58" s="43"/>
      <c r="DC58" s="43"/>
      <c r="DD58" s="2"/>
      <c r="DE58" s="43"/>
      <c r="DF58" s="43"/>
      <c r="DG58" s="25"/>
      <c r="DH58" s="44"/>
      <c r="DI58" s="44"/>
      <c r="DL58" s="45"/>
      <c r="DM58" s="25"/>
      <c r="DN58" s="44"/>
      <c r="DO58" s="44"/>
      <c r="DQ58" s="44"/>
      <c r="DR58" s="44"/>
      <c r="DS58" s="4"/>
      <c r="DU58" s="25"/>
      <c r="DV58" s="43"/>
      <c r="DW58" s="43"/>
      <c r="DX58" s="2"/>
      <c r="DY58" s="43"/>
      <c r="DZ58" s="43"/>
      <c r="EA58" s="25"/>
      <c r="EC58" s="46"/>
      <c r="EF58" s="45"/>
      <c r="EG58" s="25"/>
      <c r="EH58" s="44"/>
      <c r="EI58" s="44"/>
      <c r="EK58" s="44"/>
      <c r="EL58" s="44"/>
      <c r="EM58" s="4"/>
      <c r="EO58" s="25"/>
      <c r="EP58" s="43"/>
      <c r="EQ58" s="43"/>
      <c r="ER58" s="2"/>
      <c r="ES58" s="43"/>
      <c r="ET58" s="43"/>
      <c r="EU58" s="25"/>
      <c r="EV58" s="44"/>
      <c r="EW58" s="44"/>
      <c r="EZ58" s="45"/>
      <c r="FA58" s="25"/>
      <c r="FB58" s="44"/>
      <c r="FC58" s="44"/>
      <c r="FE58" s="44"/>
      <c r="FF58" s="44"/>
      <c r="FG58" s="4"/>
      <c r="FI58" s="25"/>
      <c r="FJ58" s="43"/>
      <c r="FK58" s="43"/>
      <c r="FL58" s="2"/>
      <c r="FM58" s="43"/>
      <c r="FN58" s="43"/>
      <c r="FO58" s="25"/>
      <c r="FP58" s="44"/>
      <c r="FQ58" s="44"/>
      <c r="FT58" s="45"/>
      <c r="FU58" s="25"/>
      <c r="FV58" s="44"/>
      <c r="FW58" s="44"/>
      <c r="FY58" s="44"/>
      <c r="FZ58" s="44"/>
      <c r="GA58" s="15"/>
      <c r="GB58" s="49"/>
      <c r="GC58" s="49"/>
      <c r="GD58" s="50"/>
      <c r="GE58" s="2"/>
      <c r="GF58" s="51"/>
      <c r="GG58" s="50"/>
      <c r="GH58" s="2"/>
      <c r="GI58" s="52"/>
      <c r="GJ58" s="2"/>
      <c r="GK58" s="2"/>
      <c r="GL58" s="2"/>
      <c r="GM58" s="2"/>
      <c r="GN58" s="53"/>
      <c r="GO58" s="2"/>
      <c r="GP58" s="2"/>
      <c r="GQ58" s="2"/>
      <c r="GR58" s="2"/>
      <c r="GS58" s="2"/>
      <c r="GT58" s="2"/>
      <c r="GU58" s="15"/>
      <c r="GV58" s="49"/>
      <c r="GW58" s="49"/>
      <c r="GX58" s="50"/>
      <c r="GY58" s="2"/>
      <c r="GZ58" s="51"/>
      <c r="HA58" s="50"/>
      <c r="HB58" s="2"/>
      <c r="HC58" s="52"/>
      <c r="HD58" s="2"/>
      <c r="HE58" s="2"/>
      <c r="HF58" s="2"/>
      <c r="HG58" s="2"/>
      <c r="HH58" s="53"/>
      <c r="HI58" s="2"/>
      <c r="HJ58" s="2"/>
      <c r="HK58" s="2"/>
      <c r="HL58" s="2"/>
      <c r="HM58" s="2"/>
      <c r="HN58" s="2"/>
      <c r="HO58" s="15"/>
      <c r="HP58" s="49"/>
      <c r="HQ58" s="49"/>
      <c r="HR58" s="50"/>
      <c r="HS58" s="2"/>
      <c r="HT58" s="51"/>
      <c r="HU58" s="50"/>
      <c r="HV58" s="2"/>
      <c r="HW58" s="52"/>
      <c r="HX58" s="2"/>
      <c r="HY58" s="2"/>
      <c r="HZ58" s="2"/>
      <c r="IA58" s="2"/>
      <c r="IB58" s="53"/>
      <c r="IC58" s="2"/>
      <c r="ID58" s="2"/>
      <c r="IE58" s="2"/>
      <c r="IF58" s="2"/>
      <c r="IG58" s="2"/>
      <c r="IH58" s="2"/>
      <c r="II58" s="15"/>
      <c r="IJ58" s="49"/>
      <c r="IK58" s="49"/>
      <c r="IL58" s="50"/>
      <c r="IM58" s="2"/>
      <c r="IN58" s="51"/>
      <c r="IO58" s="50"/>
      <c r="IP58" s="2"/>
      <c r="IQ58" s="52"/>
      <c r="IR58" s="2"/>
      <c r="IS58" s="2"/>
      <c r="IT58" s="2"/>
      <c r="IU58" s="2"/>
      <c r="IV58" s="53"/>
      <c r="IW58" s="2"/>
      <c r="IX58" s="2"/>
      <c r="IY58" s="2"/>
      <c r="IZ58" s="2"/>
      <c r="JA58" s="2"/>
      <c r="JB58" s="2"/>
    </row>
    <row r="59" spans="1:262" s="3" customFormat="1" ht="13.5" customHeight="1" x14ac:dyDescent="0.25">
      <c r="A59" s="42"/>
      <c r="B59" s="2"/>
      <c r="C59" s="4"/>
      <c r="E59" s="25"/>
      <c r="F59" s="43"/>
      <c r="G59" s="44"/>
      <c r="H59" s="2"/>
      <c r="I59" s="43"/>
      <c r="J59" s="44"/>
      <c r="K59" s="25"/>
      <c r="L59" s="44"/>
      <c r="M59" s="44"/>
      <c r="P59" s="45"/>
      <c r="Q59" s="25"/>
      <c r="R59" s="44"/>
      <c r="S59" s="44"/>
      <c r="U59" s="44"/>
      <c r="V59" s="44"/>
      <c r="W59" s="4"/>
      <c r="Y59" s="25"/>
      <c r="Z59" s="43"/>
      <c r="AA59" s="43"/>
      <c r="AB59" s="2"/>
      <c r="AC59" s="43"/>
      <c r="AD59" s="43"/>
      <c r="AE59" s="25"/>
      <c r="AF59" s="44"/>
      <c r="AG59" s="44"/>
      <c r="AJ59" s="45"/>
      <c r="AK59" s="25"/>
      <c r="AM59" s="44"/>
      <c r="AO59" s="44"/>
      <c r="AP59" s="44"/>
      <c r="AQ59" s="4"/>
      <c r="AS59" s="25"/>
      <c r="AT59" s="59"/>
      <c r="AU59" s="43"/>
      <c r="AV59" s="2"/>
      <c r="AW59" s="43"/>
      <c r="AX59" s="43"/>
      <c r="AY59" s="25"/>
      <c r="AZ59" s="44"/>
      <c r="BA59" s="44"/>
      <c r="BD59" s="45"/>
      <c r="BE59" s="25"/>
      <c r="BF59" s="44"/>
      <c r="BG59" s="44"/>
      <c r="BI59" s="44"/>
      <c r="BJ59" s="44"/>
      <c r="BK59" s="4"/>
      <c r="BM59" s="25"/>
      <c r="BN59" s="43"/>
      <c r="BO59" s="43"/>
      <c r="BP59" s="2"/>
      <c r="BQ59" s="43"/>
      <c r="BR59" s="43"/>
      <c r="BS59" s="25"/>
      <c r="BT59" s="44"/>
      <c r="BU59" s="44"/>
      <c r="BX59" s="45"/>
      <c r="BY59" s="25"/>
      <c r="BZ59" s="44"/>
      <c r="CA59" s="44"/>
      <c r="CC59" s="44"/>
      <c r="CD59" s="44"/>
      <c r="CE59" s="25"/>
      <c r="CG59" s="25"/>
      <c r="CH59" s="43"/>
      <c r="CI59" s="43"/>
      <c r="CJ59" s="2"/>
      <c r="CK59" s="43"/>
      <c r="CL59" s="43"/>
      <c r="CM59" s="25"/>
      <c r="CN59" s="44"/>
      <c r="CO59" s="44"/>
      <c r="CR59" s="45"/>
      <c r="CS59" s="25"/>
      <c r="CT59" s="44"/>
      <c r="CU59" s="44"/>
      <c r="CW59" s="44"/>
      <c r="CX59" s="44"/>
      <c r="CY59" s="4"/>
      <c r="DA59" s="25"/>
      <c r="DB59" s="43"/>
      <c r="DC59" s="43"/>
      <c r="DD59" s="2"/>
      <c r="DE59" s="43"/>
      <c r="DF59" s="43"/>
      <c r="DG59" s="25"/>
      <c r="DH59" s="44"/>
      <c r="DI59" s="44"/>
      <c r="DL59" s="45"/>
      <c r="DM59" s="25"/>
      <c r="DN59" s="44"/>
      <c r="DO59" s="44"/>
      <c r="DQ59" s="44"/>
      <c r="DR59" s="44"/>
      <c r="DS59" s="4"/>
      <c r="DU59" s="25"/>
      <c r="DV59" s="43"/>
      <c r="DW59" s="43"/>
      <c r="DX59" s="2"/>
      <c r="DY59" s="43"/>
      <c r="DZ59" s="43"/>
      <c r="EA59" s="25"/>
      <c r="EC59" s="46"/>
      <c r="EF59" s="45"/>
      <c r="EG59" s="25"/>
      <c r="EH59" s="44"/>
      <c r="EI59" s="44"/>
      <c r="EK59" s="44"/>
      <c r="EL59" s="44"/>
      <c r="EM59" s="4"/>
      <c r="EO59" s="25"/>
      <c r="EP59" s="43"/>
      <c r="EQ59" s="43"/>
      <c r="ER59" s="2"/>
      <c r="ES59" s="43"/>
      <c r="ET59" s="43"/>
      <c r="EU59" s="25"/>
      <c r="EV59" s="44"/>
      <c r="EW59" s="44"/>
      <c r="EZ59" s="45"/>
      <c r="FA59" s="25"/>
      <c r="FB59" s="44"/>
      <c r="FC59" s="44"/>
      <c r="FE59" s="44"/>
      <c r="FF59" s="44"/>
      <c r="FG59" s="4"/>
      <c r="FI59" s="25"/>
      <c r="FJ59" s="43"/>
      <c r="FK59" s="43"/>
      <c r="FL59" s="2"/>
      <c r="FM59" s="43"/>
      <c r="FN59" s="43"/>
      <c r="FO59" s="25"/>
      <c r="FP59" s="44"/>
      <c r="FQ59" s="44"/>
      <c r="FT59" s="45"/>
      <c r="FU59" s="25"/>
      <c r="FV59" s="44"/>
      <c r="FW59" s="44"/>
      <c r="FY59" s="44"/>
      <c r="FZ59" s="44"/>
      <c r="GA59" s="15"/>
      <c r="GB59" s="49"/>
      <c r="GC59" s="49"/>
      <c r="GD59" s="50"/>
      <c r="GE59" s="2"/>
      <c r="GF59" s="51"/>
      <c r="GG59" s="50"/>
      <c r="GH59" s="2"/>
      <c r="GI59" s="52"/>
      <c r="GJ59" s="2"/>
      <c r="GK59" s="2"/>
      <c r="GL59" s="2"/>
      <c r="GM59" s="2"/>
      <c r="GN59" s="53"/>
      <c r="GO59" s="2"/>
      <c r="GP59" s="2"/>
      <c r="GQ59" s="2"/>
      <c r="GR59" s="2"/>
      <c r="GS59" s="2"/>
      <c r="GT59" s="2"/>
      <c r="GU59" s="15"/>
      <c r="GV59" s="49"/>
      <c r="GW59" s="49"/>
      <c r="GX59" s="50"/>
      <c r="GY59" s="2"/>
      <c r="GZ59" s="51"/>
      <c r="HA59" s="50"/>
      <c r="HB59" s="2"/>
      <c r="HC59" s="52"/>
      <c r="HD59" s="2"/>
      <c r="HE59" s="2"/>
      <c r="HF59" s="2"/>
      <c r="HG59" s="2"/>
      <c r="HH59" s="53"/>
      <c r="HI59" s="2"/>
      <c r="HJ59" s="2"/>
      <c r="HK59" s="2"/>
      <c r="HL59" s="2"/>
      <c r="HM59" s="2"/>
      <c r="HN59" s="2"/>
      <c r="HO59" s="15"/>
      <c r="HP59" s="49"/>
      <c r="HQ59" s="49"/>
      <c r="HR59" s="50"/>
      <c r="HS59" s="2"/>
      <c r="HT59" s="51"/>
      <c r="HU59" s="50"/>
      <c r="HV59" s="2"/>
      <c r="HW59" s="52"/>
      <c r="HX59" s="2"/>
      <c r="HY59" s="2"/>
      <c r="HZ59" s="2"/>
      <c r="IA59" s="2"/>
      <c r="IB59" s="53"/>
      <c r="IC59" s="2"/>
      <c r="ID59" s="2"/>
      <c r="IE59" s="2"/>
      <c r="IF59" s="2"/>
      <c r="IG59" s="2"/>
      <c r="IH59" s="2"/>
      <c r="II59" s="15"/>
      <c r="IJ59" s="49"/>
      <c r="IK59" s="49"/>
      <c r="IL59" s="50"/>
      <c r="IM59" s="2"/>
      <c r="IN59" s="51"/>
      <c r="IO59" s="50"/>
      <c r="IP59" s="2"/>
      <c r="IQ59" s="52"/>
      <c r="IR59" s="2"/>
      <c r="IS59" s="2"/>
      <c r="IT59" s="2"/>
      <c r="IU59" s="2"/>
      <c r="IV59" s="53"/>
      <c r="IW59" s="2"/>
      <c r="IX59" s="2"/>
      <c r="IY59" s="2"/>
      <c r="IZ59" s="2"/>
      <c r="JA59" s="2"/>
      <c r="JB59" s="2"/>
    </row>
    <row r="60" spans="1:262" s="3" customFormat="1" ht="13.5" customHeight="1" x14ac:dyDescent="0.25">
      <c r="A60" s="42"/>
      <c r="B60" s="2"/>
      <c r="C60" s="4"/>
      <c r="E60" s="25"/>
      <c r="F60" s="43"/>
      <c r="G60" s="44"/>
      <c r="H60" s="2"/>
      <c r="I60" s="43"/>
      <c r="J60" s="44"/>
      <c r="K60" s="25"/>
      <c r="L60" s="44"/>
      <c r="M60" s="44"/>
      <c r="P60" s="45"/>
      <c r="Q60" s="25"/>
      <c r="R60" s="44"/>
      <c r="S60" s="44"/>
      <c r="U60" s="44"/>
      <c r="V60" s="44"/>
      <c r="W60" s="4"/>
      <c r="Y60" s="25"/>
      <c r="Z60" s="43"/>
      <c r="AA60" s="43"/>
      <c r="AB60" s="2"/>
      <c r="AC60" s="43"/>
      <c r="AD60" s="43"/>
      <c r="AE60" s="25"/>
      <c r="AF60" s="44"/>
      <c r="AG60" s="44"/>
      <c r="AJ60" s="45"/>
      <c r="AK60" s="25"/>
      <c r="AM60" s="44"/>
      <c r="AO60" s="44"/>
      <c r="AP60" s="44"/>
      <c r="AQ60" s="4"/>
      <c r="AS60" s="25"/>
      <c r="AT60" s="59"/>
      <c r="AU60" s="43"/>
      <c r="AV60" s="2"/>
      <c r="AW60" s="43"/>
      <c r="AX60" s="43"/>
      <c r="AY60" s="25"/>
      <c r="AZ60" s="44"/>
      <c r="BA60" s="44"/>
      <c r="BD60" s="45"/>
      <c r="BE60" s="25"/>
      <c r="BF60" s="44"/>
      <c r="BG60" s="44"/>
      <c r="BI60" s="44"/>
      <c r="BJ60" s="44"/>
      <c r="BK60" s="4"/>
      <c r="BM60" s="25"/>
      <c r="BN60" s="43"/>
      <c r="BO60" s="43"/>
      <c r="BP60" s="2"/>
      <c r="BQ60" s="43"/>
      <c r="BR60" s="43"/>
      <c r="BS60" s="25"/>
      <c r="BT60" s="44"/>
      <c r="BU60" s="44"/>
      <c r="BX60" s="45"/>
      <c r="BY60" s="25"/>
      <c r="BZ60" s="44"/>
      <c r="CA60" s="44"/>
      <c r="CC60" s="44"/>
      <c r="CD60" s="44"/>
      <c r="CE60" s="25"/>
      <c r="CG60" s="25"/>
      <c r="CH60" s="43"/>
      <c r="CI60" s="43"/>
      <c r="CJ60" s="2"/>
      <c r="CK60" s="43"/>
      <c r="CL60" s="43"/>
      <c r="CM60" s="25"/>
      <c r="CN60" s="44"/>
      <c r="CO60" s="44"/>
      <c r="CR60" s="45"/>
      <c r="CS60" s="25"/>
      <c r="CT60" s="44"/>
      <c r="CU60" s="44"/>
      <c r="CW60" s="44"/>
      <c r="CX60" s="44"/>
      <c r="CY60" s="4"/>
      <c r="DA60" s="25"/>
      <c r="DB60" s="43"/>
      <c r="DC60" s="43"/>
      <c r="DD60" s="2"/>
      <c r="DE60" s="43"/>
      <c r="DF60" s="43"/>
      <c r="DG60" s="25"/>
      <c r="DH60" s="44"/>
      <c r="DI60" s="44"/>
      <c r="DL60" s="45"/>
      <c r="DM60" s="25"/>
      <c r="DN60" s="44"/>
      <c r="DO60" s="44"/>
      <c r="DQ60" s="44"/>
      <c r="DR60" s="44"/>
      <c r="DS60" s="4"/>
      <c r="DU60" s="25"/>
      <c r="DV60" s="43"/>
      <c r="DW60" s="43"/>
      <c r="DX60" s="2"/>
      <c r="DY60" s="43"/>
      <c r="DZ60" s="43"/>
      <c r="EA60" s="25"/>
      <c r="EC60" s="46"/>
      <c r="EF60" s="45"/>
      <c r="EG60" s="25"/>
      <c r="EH60" s="44"/>
      <c r="EI60" s="44"/>
      <c r="EK60" s="44"/>
      <c r="EL60" s="44"/>
      <c r="EM60" s="4"/>
      <c r="EO60" s="25"/>
      <c r="EP60" s="43"/>
      <c r="EQ60" s="43"/>
      <c r="ER60" s="2"/>
      <c r="ES60" s="43"/>
      <c r="ET60" s="43"/>
      <c r="EU60" s="25"/>
      <c r="EV60" s="44"/>
      <c r="EW60" s="44"/>
      <c r="EZ60" s="45"/>
      <c r="FA60" s="25"/>
      <c r="FB60" s="44"/>
      <c r="FC60" s="44"/>
      <c r="FE60" s="44"/>
      <c r="FF60" s="44"/>
      <c r="FG60" s="4"/>
      <c r="FI60" s="25"/>
      <c r="FJ60" s="43"/>
      <c r="FK60" s="43"/>
      <c r="FL60" s="2"/>
      <c r="FM60" s="43"/>
      <c r="FN60" s="43"/>
      <c r="FO60" s="25"/>
      <c r="FP60" s="44"/>
      <c r="FQ60" s="44"/>
      <c r="FT60" s="45"/>
      <c r="FU60" s="25"/>
      <c r="FV60" s="44"/>
      <c r="FW60" s="44"/>
      <c r="FY60" s="44"/>
      <c r="FZ60" s="44"/>
      <c r="GA60" s="15"/>
      <c r="GB60" s="49"/>
      <c r="GC60" s="49"/>
      <c r="GD60" s="50"/>
      <c r="GE60" s="2"/>
      <c r="GF60" s="51"/>
      <c r="GG60" s="50"/>
      <c r="GH60" s="2"/>
      <c r="GI60" s="52"/>
      <c r="GJ60" s="2"/>
      <c r="GK60" s="2"/>
      <c r="GL60" s="2"/>
      <c r="GM60" s="2"/>
      <c r="GN60" s="53"/>
      <c r="GO60" s="2"/>
      <c r="GP60" s="2"/>
      <c r="GQ60" s="2"/>
      <c r="GR60" s="2"/>
      <c r="GS60" s="2"/>
      <c r="GT60" s="2"/>
      <c r="GU60" s="15"/>
      <c r="GV60" s="49"/>
      <c r="GW60" s="49"/>
      <c r="GX60" s="50"/>
      <c r="GY60" s="2"/>
      <c r="GZ60" s="51"/>
      <c r="HA60" s="50"/>
      <c r="HB60" s="2"/>
      <c r="HC60" s="52"/>
      <c r="HD60" s="2"/>
      <c r="HE60" s="2"/>
      <c r="HF60" s="2"/>
      <c r="HG60" s="2"/>
      <c r="HH60" s="53"/>
      <c r="HI60" s="2"/>
      <c r="HJ60" s="2"/>
      <c r="HK60" s="2"/>
      <c r="HL60" s="2"/>
      <c r="HM60" s="2"/>
      <c r="HN60" s="2"/>
      <c r="HO60" s="15"/>
      <c r="HP60" s="49"/>
      <c r="HQ60" s="49"/>
      <c r="HR60" s="50"/>
      <c r="HS60" s="2"/>
      <c r="HT60" s="51"/>
      <c r="HU60" s="50"/>
      <c r="HV60" s="2"/>
      <c r="HW60" s="52"/>
      <c r="HX60" s="2"/>
      <c r="HY60" s="2"/>
      <c r="HZ60" s="2"/>
      <c r="IA60" s="2"/>
      <c r="IB60" s="53"/>
      <c r="IC60" s="2"/>
      <c r="ID60" s="2"/>
      <c r="IE60" s="2"/>
      <c r="IF60" s="2"/>
      <c r="IG60" s="2"/>
      <c r="IH60" s="2"/>
      <c r="II60" s="15"/>
      <c r="IJ60" s="49"/>
      <c r="IK60" s="49"/>
      <c r="IL60" s="50"/>
      <c r="IM60" s="2"/>
      <c r="IN60" s="51"/>
      <c r="IO60" s="50"/>
      <c r="IP60" s="2"/>
      <c r="IQ60" s="52"/>
      <c r="IR60" s="2"/>
      <c r="IS60" s="2"/>
      <c r="IT60" s="2"/>
      <c r="IU60" s="2"/>
      <c r="IV60" s="53"/>
      <c r="IW60" s="2"/>
      <c r="IX60" s="2"/>
      <c r="IY60" s="2"/>
      <c r="IZ60" s="2"/>
      <c r="JA60" s="2"/>
      <c r="JB60" s="2"/>
    </row>
    <row r="61" spans="1:262" s="3" customFormat="1" ht="13.5" customHeight="1" x14ac:dyDescent="0.25">
      <c r="A61" s="42"/>
      <c r="B61" s="2"/>
      <c r="C61" s="4"/>
      <c r="E61" s="25"/>
      <c r="F61" s="43"/>
      <c r="G61" s="44"/>
      <c r="H61" s="2"/>
      <c r="I61" s="43"/>
      <c r="J61" s="44"/>
      <c r="K61" s="25"/>
      <c r="L61" s="44"/>
      <c r="M61" s="44"/>
      <c r="P61" s="45"/>
      <c r="Q61" s="25"/>
      <c r="R61" s="44"/>
      <c r="S61" s="44"/>
      <c r="U61" s="44"/>
      <c r="V61" s="44"/>
      <c r="W61" s="4"/>
      <c r="Y61" s="25"/>
      <c r="Z61" s="43"/>
      <c r="AA61" s="43"/>
      <c r="AB61" s="2"/>
      <c r="AC61" s="43"/>
      <c r="AD61" s="43"/>
      <c r="AE61" s="25"/>
      <c r="AF61" s="44"/>
      <c r="AG61" s="44"/>
      <c r="AJ61" s="45"/>
      <c r="AK61" s="25"/>
      <c r="AM61" s="44"/>
      <c r="AO61" s="44"/>
      <c r="AP61" s="44"/>
      <c r="AQ61" s="4"/>
      <c r="AS61" s="25"/>
      <c r="AT61" s="59"/>
      <c r="AU61" s="43"/>
      <c r="AV61" s="2"/>
      <c r="AW61" s="43"/>
      <c r="AX61" s="43"/>
      <c r="AY61" s="25"/>
      <c r="AZ61" s="44"/>
      <c r="BA61" s="44"/>
      <c r="BD61" s="45"/>
      <c r="BE61" s="25"/>
      <c r="BF61" s="44"/>
      <c r="BG61" s="44"/>
      <c r="BI61" s="44"/>
      <c r="BJ61" s="44"/>
      <c r="BK61" s="4"/>
      <c r="BM61" s="25"/>
      <c r="BN61" s="43"/>
      <c r="BO61" s="43"/>
      <c r="BP61" s="2"/>
      <c r="BQ61" s="43"/>
      <c r="BR61" s="43"/>
      <c r="BS61" s="25"/>
      <c r="BT61" s="44"/>
      <c r="BU61" s="44"/>
      <c r="BX61" s="45"/>
      <c r="BY61" s="25"/>
      <c r="BZ61" s="44"/>
      <c r="CA61" s="44"/>
      <c r="CC61" s="44"/>
      <c r="CD61" s="44"/>
      <c r="CE61" s="25"/>
      <c r="CG61" s="25"/>
      <c r="CH61" s="43"/>
      <c r="CI61" s="43"/>
      <c r="CJ61" s="2"/>
      <c r="CK61" s="43"/>
      <c r="CL61" s="43"/>
      <c r="CM61" s="25"/>
      <c r="CN61" s="44"/>
      <c r="CO61" s="44"/>
      <c r="CR61" s="45"/>
      <c r="CS61" s="25"/>
      <c r="CT61" s="44"/>
      <c r="CU61" s="44"/>
      <c r="CW61" s="44"/>
      <c r="CX61" s="44"/>
      <c r="CY61" s="4"/>
      <c r="DA61" s="25"/>
      <c r="DB61" s="43"/>
      <c r="DC61" s="43"/>
      <c r="DD61" s="2"/>
      <c r="DE61" s="43"/>
      <c r="DF61" s="43"/>
      <c r="DG61" s="25"/>
      <c r="DH61" s="44"/>
      <c r="DI61" s="44"/>
      <c r="DL61" s="45"/>
      <c r="DM61" s="25"/>
      <c r="DN61" s="44"/>
      <c r="DO61" s="44"/>
      <c r="DQ61" s="44"/>
      <c r="DR61" s="44"/>
      <c r="DS61" s="4"/>
      <c r="DU61" s="25"/>
      <c r="DV61" s="43"/>
      <c r="DW61" s="43"/>
      <c r="DX61" s="2"/>
      <c r="DY61" s="43"/>
      <c r="DZ61" s="43"/>
      <c r="EA61" s="25"/>
      <c r="EC61" s="46"/>
      <c r="EF61" s="45"/>
      <c r="EG61" s="25"/>
      <c r="EH61" s="44"/>
      <c r="EI61" s="44"/>
      <c r="EK61" s="44"/>
      <c r="EL61" s="44"/>
      <c r="EM61" s="4"/>
      <c r="EO61" s="25"/>
      <c r="EP61" s="43"/>
      <c r="EQ61" s="43"/>
      <c r="ER61" s="2"/>
      <c r="ES61" s="43"/>
      <c r="ET61" s="43"/>
      <c r="EU61" s="25"/>
      <c r="EV61" s="44"/>
      <c r="EW61" s="44"/>
      <c r="EZ61" s="45"/>
      <c r="FA61" s="25"/>
      <c r="FB61" s="44"/>
      <c r="FC61" s="44"/>
      <c r="FE61" s="44"/>
      <c r="FF61" s="44"/>
      <c r="FG61" s="4"/>
      <c r="FI61" s="25"/>
      <c r="FJ61" s="43"/>
      <c r="FK61" s="43"/>
      <c r="FL61" s="2"/>
      <c r="FM61" s="43"/>
      <c r="FN61" s="43"/>
      <c r="FO61" s="25"/>
      <c r="FP61" s="44"/>
      <c r="FQ61" s="44"/>
      <c r="FT61" s="45"/>
      <c r="FU61" s="25"/>
      <c r="FV61" s="44"/>
      <c r="FW61" s="44"/>
      <c r="FY61" s="44"/>
      <c r="FZ61" s="44"/>
      <c r="GA61" s="15"/>
      <c r="GB61" s="49"/>
      <c r="GC61" s="49"/>
      <c r="GD61" s="50"/>
      <c r="GE61" s="2"/>
      <c r="GF61" s="51"/>
      <c r="GG61" s="50"/>
      <c r="GH61" s="2"/>
      <c r="GI61" s="52"/>
      <c r="GJ61" s="2"/>
      <c r="GK61" s="2"/>
      <c r="GL61" s="2"/>
      <c r="GM61" s="2"/>
      <c r="GN61" s="53"/>
      <c r="GO61" s="2"/>
      <c r="GP61" s="2"/>
      <c r="GQ61" s="2"/>
      <c r="GR61" s="2"/>
      <c r="GS61" s="2"/>
      <c r="GT61" s="2"/>
      <c r="GU61" s="15"/>
      <c r="GV61" s="49"/>
      <c r="GW61" s="49"/>
      <c r="GX61" s="50"/>
      <c r="GY61" s="2"/>
      <c r="GZ61" s="51"/>
      <c r="HA61" s="50"/>
      <c r="HB61" s="2"/>
      <c r="HC61" s="52"/>
      <c r="HD61" s="2"/>
      <c r="HE61" s="2"/>
      <c r="HF61" s="2"/>
      <c r="HG61" s="2"/>
      <c r="HH61" s="53"/>
      <c r="HI61" s="2"/>
      <c r="HJ61" s="2"/>
      <c r="HK61" s="2"/>
      <c r="HL61" s="2"/>
      <c r="HM61" s="2"/>
      <c r="HN61" s="2"/>
      <c r="HO61" s="15"/>
      <c r="HP61" s="49"/>
      <c r="HQ61" s="49"/>
      <c r="HR61" s="50"/>
      <c r="HS61" s="2"/>
      <c r="HT61" s="51"/>
      <c r="HU61" s="50"/>
      <c r="HV61" s="2"/>
      <c r="HW61" s="52"/>
      <c r="HX61" s="2"/>
      <c r="HY61" s="2"/>
      <c r="HZ61" s="2"/>
      <c r="IA61" s="2"/>
      <c r="IB61" s="53"/>
      <c r="IC61" s="2"/>
      <c r="ID61" s="2"/>
      <c r="IE61" s="2"/>
      <c r="IF61" s="2"/>
      <c r="IG61" s="2"/>
      <c r="IH61" s="2"/>
      <c r="II61" s="15"/>
      <c r="IJ61" s="49"/>
      <c r="IK61" s="49"/>
      <c r="IL61" s="50"/>
      <c r="IM61" s="2"/>
      <c r="IN61" s="51"/>
      <c r="IO61" s="50"/>
      <c r="IP61" s="2"/>
      <c r="IQ61" s="52"/>
      <c r="IR61" s="2"/>
      <c r="IS61" s="2"/>
      <c r="IT61" s="2"/>
      <c r="IU61" s="2"/>
      <c r="IV61" s="53"/>
      <c r="IW61" s="2"/>
      <c r="IX61" s="2"/>
      <c r="IY61" s="2"/>
      <c r="IZ61" s="2"/>
      <c r="JA61" s="2"/>
      <c r="JB61" s="2"/>
    </row>
    <row r="62" spans="1:262" s="3" customFormat="1" ht="13.5" customHeight="1" x14ac:dyDescent="0.25">
      <c r="A62" s="42"/>
      <c r="B62" s="2"/>
      <c r="C62" s="4"/>
      <c r="E62" s="25"/>
      <c r="F62" s="43"/>
      <c r="G62" s="44"/>
      <c r="H62" s="2"/>
      <c r="I62" s="43"/>
      <c r="J62" s="44"/>
      <c r="K62" s="25"/>
      <c r="L62" s="44"/>
      <c r="M62" s="44"/>
      <c r="P62" s="45"/>
      <c r="Q62" s="25"/>
      <c r="R62" s="44"/>
      <c r="S62" s="44"/>
      <c r="U62" s="44"/>
      <c r="V62" s="44"/>
      <c r="W62" s="4"/>
      <c r="Y62" s="25"/>
      <c r="Z62" s="43"/>
      <c r="AA62" s="43"/>
      <c r="AB62" s="2"/>
      <c r="AC62" s="43"/>
      <c r="AD62" s="43"/>
      <c r="AE62" s="25"/>
      <c r="AF62" s="44"/>
      <c r="AG62" s="44"/>
      <c r="AJ62" s="45"/>
      <c r="AK62" s="25"/>
      <c r="AM62" s="44"/>
      <c r="AO62" s="44"/>
      <c r="AP62" s="44"/>
      <c r="AQ62" s="4"/>
      <c r="AS62" s="25"/>
      <c r="AT62" s="59"/>
      <c r="AU62" s="43"/>
      <c r="AV62" s="2"/>
      <c r="AW62" s="43"/>
      <c r="AX62" s="43"/>
      <c r="AY62" s="25"/>
      <c r="AZ62" s="44"/>
      <c r="BA62" s="44"/>
      <c r="BD62" s="45"/>
      <c r="BE62" s="25"/>
      <c r="BF62" s="44"/>
      <c r="BG62" s="44"/>
      <c r="BI62" s="44"/>
      <c r="BJ62" s="44"/>
      <c r="BK62" s="4"/>
      <c r="BM62" s="25"/>
      <c r="BN62" s="43"/>
      <c r="BO62" s="43"/>
      <c r="BP62" s="2"/>
      <c r="BQ62" s="43"/>
      <c r="BR62" s="43"/>
      <c r="BS62" s="25"/>
      <c r="BT62" s="44"/>
      <c r="BU62" s="44"/>
      <c r="BX62" s="45"/>
      <c r="BY62" s="25"/>
      <c r="BZ62" s="44"/>
      <c r="CA62" s="44"/>
      <c r="CC62" s="44"/>
      <c r="CD62" s="44"/>
      <c r="CE62" s="25"/>
      <c r="CG62" s="25"/>
      <c r="CH62" s="43"/>
      <c r="CI62" s="43"/>
      <c r="CJ62" s="2"/>
      <c r="CK62" s="43"/>
      <c r="CL62" s="43"/>
      <c r="CM62" s="25"/>
      <c r="CN62" s="44"/>
      <c r="CO62" s="44"/>
      <c r="CR62" s="45"/>
      <c r="CS62" s="25"/>
      <c r="CT62" s="44"/>
      <c r="CU62" s="44"/>
      <c r="CW62" s="44"/>
      <c r="CX62" s="44"/>
      <c r="CY62" s="4"/>
      <c r="DA62" s="25"/>
      <c r="DB62" s="43"/>
      <c r="DC62" s="43"/>
      <c r="DD62" s="2"/>
      <c r="DE62" s="43"/>
      <c r="DF62" s="43"/>
      <c r="DG62" s="25"/>
      <c r="DH62" s="44"/>
      <c r="DI62" s="44"/>
      <c r="DL62" s="45"/>
      <c r="DM62" s="25"/>
      <c r="DN62" s="44"/>
      <c r="DO62" s="44"/>
      <c r="DQ62" s="44"/>
      <c r="DR62" s="44"/>
      <c r="DS62" s="4"/>
      <c r="DU62" s="25"/>
      <c r="DV62" s="43"/>
      <c r="DW62" s="43"/>
      <c r="DX62" s="2"/>
      <c r="DY62" s="43"/>
      <c r="DZ62" s="43"/>
      <c r="EA62" s="25"/>
      <c r="EC62" s="46"/>
      <c r="EF62" s="45"/>
      <c r="EG62" s="25"/>
      <c r="EH62" s="44"/>
      <c r="EI62" s="44"/>
      <c r="EK62" s="44"/>
      <c r="EL62" s="44"/>
      <c r="EM62" s="4"/>
      <c r="EO62" s="25"/>
      <c r="EP62" s="43"/>
      <c r="EQ62" s="43"/>
      <c r="ER62" s="2"/>
      <c r="ES62" s="43"/>
      <c r="ET62" s="43"/>
      <c r="EU62" s="25"/>
      <c r="EV62" s="44"/>
      <c r="EW62" s="44"/>
      <c r="EZ62" s="45"/>
      <c r="FA62" s="25"/>
      <c r="FB62" s="44"/>
      <c r="FC62" s="44"/>
      <c r="FE62" s="44"/>
      <c r="FF62" s="44"/>
      <c r="FG62" s="4"/>
      <c r="FI62" s="25"/>
      <c r="FJ62" s="43"/>
      <c r="FK62" s="43"/>
      <c r="FL62" s="2"/>
      <c r="FM62" s="43"/>
      <c r="FN62" s="43"/>
      <c r="FO62" s="25"/>
      <c r="FP62" s="44"/>
      <c r="FQ62" s="44"/>
      <c r="FT62" s="45"/>
      <c r="FU62" s="25"/>
      <c r="FV62" s="44"/>
      <c r="FW62" s="44"/>
      <c r="FY62" s="44"/>
      <c r="FZ62" s="44"/>
      <c r="GA62" s="15"/>
      <c r="GB62" s="49"/>
      <c r="GC62" s="49"/>
      <c r="GD62" s="50"/>
      <c r="GE62" s="2"/>
      <c r="GF62" s="51"/>
      <c r="GG62" s="50"/>
      <c r="GH62" s="2"/>
      <c r="GI62" s="52"/>
      <c r="GJ62" s="2"/>
      <c r="GK62" s="2"/>
      <c r="GL62" s="2"/>
      <c r="GM62" s="2"/>
      <c r="GN62" s="53"/>
      <c r="GO62" s="2"/>
      <c r="GP62" s="2"/>
      <c r="GQ62" s="2"/>
      <c r="GR62" s="2"/>
      <c r="GS62" s="2"/>
      <c r="GT62" s="2"/>
      <c r="GU62" s="15"/>
      <c r="GV62" s="49"/>
      <c r="GW62" s="49"/>
      <c r="GX62" s="50"/>
      <c r="GY62" s="2"/>
      <c r="GZ62" s="51"/>
      <c r="HA62" s="50"/>
      <c r="HB62" s="2"/>
      <c r="HC62" s="52"/>
      <c r="HD62" s="2"/>
      <c r="HE62" s="2"/>
      <c r="HF62" s="2"/>
      <c r="HG62" s="2"/>
      <c r="HH62" s="53"/>
      <c r="HI62" s="2"/>
      <c r="HJ62" s="2"/>
      <c r="HK62" s="2"/>
      <c r="HL62" s="2"/>
      <c r="HM62" s="2"/>
      <c r="HN62" s="2"/>
      <c r="HO62" s="15"/>
      <c r="HP62" s="49"/>
      <c r="HQ62" s="49"/>
      <c r="HR62" s="50"/>
      <c r="HS62" s="2"/>
      <c r="HT62" s="51"/>
      <c r="HU62" s="50"/>
      <c r="HV62" s="2"/>
      <c r="HW62" s="52"/>
      <c r="HX62" s="2"/>
      <c r="HY62" s="2"/>
      <c r="HZ62" s="2"/>
      <c r="IA62" s="2"/>
      <c r="IB62" s="53"/>
      <c r="IC62" s="2"/>
      <c r="ID62" s="2"/>
      <c r="IE62" s="2"/>
      <c r="IF62" s="2"/>
      <c r="IG62" s="2"/>
      <c r="IH62" s="2"/>
      <c r="II62" s="15"/>
      <c r="IJ62" s="49"/>
      <c r="IK62" s="49"/>
      <c r="IL62" s="50"/>
      <c r="IM62" s="2"/>
      <c r="IN62" s="51"/>
      <c r="IO62" s="50"/>
      <c r="IP62" s="2"/>
      <c r="IQ62" s="52"/>
      <c r="IR62" s="2"/>
      <c r="IS62" s="2"/>
      <c r="IT62" s="2"/>
      <c r="IU62" s="2"/>
      <c r="IV62" s="53"/>
      <c r="IW62" s="2"/>
      <c r="IX62" s="2"/>
      <c r="IY62" s="2"/>
      <c r="IZ62" s="2"/>
      <c r="JA62" s="2"/>
      <c r="JB62" s="2"/>
    </row>
    <row r="63" spans="1:262" s="3" customFormat="1" ht="13.5" customHeight="1" x14ac:dyDescent="0.25">
      <c r="A63" s="42"/>
      <c r="B63" s="2"/>
      <c r="C63" s="4"/>
      <c r="E63" s="25"/>
      <c r="F63" s="43"/>
      <c r="G63" s="44"/>
      <c r="H63" s="2"/>
      <c r="I63" s="43"/>
      <c r="J63" s="44"/>
      <c r="K63" s="25"/>
      <c r="L63" s="44"/>
      <c r="M63" s="44"/>
      <c r="P63" s="45"/>
      <c r="Q63" s="25"/>
      <c r="R63" s="44"/>
      <c r="S63" s="44"/>
      <c r="U63" s="44"/>
      <c r="V63" s="44"/>
      <c r="W63" s="4"/>
      <c r="Y63" s="25"/>
      <c r="Z63" s="43"/>
      <c r="AA63" s="43"/>
      <c r="AB63" s="2"/>
      <c r="AC63" s="43"/>
      <c r="AD63" s="43"/>
      <c r="AE63" s="25"/>
      <c r="AF63" s="44"/>
      <c r="AG63" s="44"/>
      <c r="AJ63" s="45"/>
      <c r="AK63" s="25"/>
      <c r="AM63" s="44"/>
      <c r="AO63" s="44"/>
      <c r="AP63" s="44"/>
      <c r="AQ63" s="4"/>
      <c r="AS63" s="25"/>
      <c r="AT63" s="43"/>
      <c r="AU63" s="43"/>
      <c r="AV63" s="2"/>
      <c r="AW63" s="43"/>
      <c r="AX63" s="43"/>
      <c r="AY63" s="25"/>
      <c r="AZ63" s="44"/>
      <c r="BA63" s="44"/>
      <c r="BD63" s="45"/>
      <c r="BE63" s="25"/>
      <c r="BF63" s="44"/>
      <c r="BG63" s="44"/>
      <c r="BI63" s="44"/>
      <c r="BJ63" s="44"/>
      <c r="BK63" s="4"/>
      <c r="BM63" s="25"/>
      <c r="BN63" s="43"/>
      <c r="BO63" s="43"/>
      <c r="BP63" s="2"/>
      <c r="BQ63" s="43"/>
      <c r="BR63" s="43"/>
      <c r="BS63" s="25"/>
      <c r="BT63" s="44"/>
      <c r="BU63" s="44"/>
      <c r="BX63" s="45"/>
      <c r="BY63" s="25"/>
      <c r="BZ63" s="44"/>
      <c r="CA63" s="44"/>
      <c r="CC63" s="44"/>
      <c r="CD63" s="44"/>
      <c r="CE63" s="25"/>
      <c r="CG63" s="25"/>
      <c r="CH63" s="43"/>
      <c r="CI63" s="43"/>
      <c r="CJ63" s="2"/>
      <c r="CK63" s="43"/>
      <c r="CL63" s="43"/>
      <c r="CM63" s="25"/>
      <c r="CN63" s="44"/>
      <c r="CO63" s="44"/>
      <c r="CR63" s="45"/>
      <c r="CS63" s="25"/>
      <c r="CT63" s="44"/>
      <c r="CU63" s="44"/>
      <c r="CW63" s="44"/>
      <c r="CX63" s="44"/>
      <c r="CY63" s="4"/>
      <c r="DA63" s="25"/>
      <c r="DB63" s="43"/>
      <c r="DC63" s="43"/>
      <c r="DD63" s="2"/>
      <c r="DE63" s="43"/>
      <c r="DF63" s="43"/>
      <c r="DG63" s="25"/>
      <c r="DH63" s="44"/>
      <c r="DI63" s="44"/>
      <c r="DL63" s="45"/>
      <c r="DM63" s="25"/>
      <c r="DN63" s="44"/>
      <c r="DO63" s="44"/>
      <c r="DQ63" s="44"/>
      <c r="DR63" s="44"/>
      <c r="DS63" s="4"/>
      <c r="DU63" s="25"/>
      <c r="DV63" s="43"/>
      <c r="DW63" s="43"/>
      <c r="DX63" s="2"/>
      <c r="DY63" s="43"/>
      <c r="DZ63" s="43"/>
      <c r="EA63" s="25"/>
      <c r="EC63" s="46"/>
      <c r="EF63" s="45"/>
      <c r="EG63" s="25"/>
      <c r="EH63" s="44"/>
      <c r="EI63" s="44"/>
      <c r="EK63" s="44"/>
      <c r="EL63" s="44"/>
      <c r="EM63" s="4"/>
      <c r="EO63" s="25"/>
      <c r="EP63" s="43"/>
      <c r="EQ63" s="43"/>
      <c r="ER63" s="2"/>
      <c r="ES63" s="43"/>
      <c r="ET63" s="43"/>
      <c r="EU63" s="25"/>
      <c r="EV63" s="44"/>
      <c r="EW63" s="44"/>
      <c r="EZ63" s="45"/>
      <c r="FA63" s="25"/>
      <c r="FB63" s="44"/>
      <c r="FC63" s="44"/>
      <c r="FE63" s="44"/>
      <c r="FF63" s="44"/>
      <c r="FG63" s="4"/>
      <c r="FI63" s="25"/>
      <c r="FJ63" s="43"/>
      <c r="FK63" s="43"/>
      <c r="FL63" s="2"/>
      <c r="FM63" s="43"/>
      <c r="FN63" s="43"/>
      <c r="FO63" s="25"/>
      <c r="FP63" s="44"/>
      <c r="FQ63" s="44"/>
      <c r="FT63" s="45"/>
      <c r="FU63" s="25"/>
      <c r="FV63" s="44"/>
      <c r="FW63" s="44"/>
      <c r="FY63" s="44"/>
      <c r="FZ63" s="44"/>
      <c r="GA63" s="15"/>
      <c r="GB63" s="49"/>
      <c r="GC63" s="49"/>
      <c r="GD63" s="55"/>
      <c r="GE63" s="2"/>
      <c r="GF63" s="49"/>
      <c r="GG63" s="50"/>
      <c r="GH63" s="2"/>
      <c r="GI63" s="52"/>
      <c r="GJ63" s="2"/>
      <c r="GK63" s="2"/>
      <c r="GL63" s="2"/>
      <c r="GM63" s="2"/>
      <c r="GN63" s="53"/>
      <c r="GO63" s="2"/>
      <c r="GP63" s="2"/>
      <c r="GQ63" s="2"/>
      <c r="GR63" s="2"/>
      <c r="GS63" s="2"/>
      <c r="GT63" s="2"/>
      <c r="GU63" s="15"/>
      <c r="GV63" s="49"/>
      <c r="GW63" s="49"/>
      <c r="GX63" s="55"/>
      <c r="GY63" s="2"/>
      <c r="GZ63" s="49"/>
      <c r="HA63" s="50"/>
      <c r="HB63" s="2"/>
      <c r="HC63" s="52"/>
      <c r="HD63" s="2"/>
      <c r="HE63" s="2"/>
      <c r="HF63" s="2"/>
      <c r="HG63" s="2"/>
      <c r="HH63" s="53"/>
      <c r="HI63" s="2"/>
      <c r="HJ63" s="2"/>
      <c r="HK63" s="2"/>
      <c r="HL63" s="2"/>
      <c r="HM63" s="2"/>
      <c r="HN63" s="2"/>
      <c r="HO63" s="15"/>
      <c r="HP63" s="49"/>
      <c r="HQ63" s="49"/>
      <c r="HR63" s="55"/>
      <c r="HS63" s="2"/>
      <c r="HT63" s="49"/>
      <c r="HU63" s="50"/>
      <c r="HV63" s="2"/>
      <c r="HW63" s="52"/>
      <c r="HX63" s="2"/>
      <c r="HY63" s="2"/>
      <c r="HZ63" s="2"/>
      <c r="IA63" s="2"/>
      <c r="IB63" s="53"/>
      <c r="IC63" s="2"/>
      <c r="ID63" s="2"/>
      <c r="IE63" s="2"/>
      <c r="IF63" s="2"/>
      <c r="IG63" s="2"/>
      <c r="IH63" s="2"/>
      <c r="II63" s="15"/>
      <c r="IJ63" s="49"/>
      <c r="IK63" s="49"/>
      <c r="IL63" s="55"/>
      <c r="IM63" s="2"/>
      <c r="IN63" s="49"/>
      <c r="IO63" s="50"/>
      <c r="IP63" s="2"/>
      <c r="IQ63" s="52"/>
      <c r="IR63" s="2"/>
      <c r="IS63" s="2"/>
      <c r="IT63" s="2"/>
      <c r="IU63" s="2"/>
      <c r="IV63" s="53"/>
      <c r="IW63" s="2"/>
      <c r="IX63" s="2"/>
      <c r="IY63" s="2"/>
      <c r="IZ63" s="2"/>
      <c r="JA63" s="2"/>
      <c r="JB63" s="2"/>
    </row>
    <row r="64" spans="1:262" s="3" customFormat="1" ht="13.5" customHeight="1" x14ac:dyDescent="0.25">
      <c r="A64" s="42"/>
      <c r="B64" s="2"/>
      <c r="C64" s="4"/>
      <c r="E64" s="25"/>
      <c r="F64" s="43"/>
      <c r="G64" s="44"/>
      <c r="H64" s="2"/>
      <c r="I64" s="43"/>
      <c r="J64" s="44"/>
      <c r="K64" s="25"/>
      <c r="L64" s="44"/>
      <c r="M64" s="44"/>
      <c r="P64" s="45"/>
      <c r="Q64" s="25"/>
      <c r="R64" s="44"/>
      <c r="S64" s="44"/>
      <c r="U64" s="44"/>
      <c r="V64" s="44"/>
      <c r="W64" s="4"/>
      <c r="Y64" s="25"/>
      <c r="Z64" s="43"/>
      <c r="AA64" s="43"/>
      <c r="AB64" s="2"/>
      <c r="AC64" s="43"/>
      <c r="AD64" s="43"/>
      <c r="AE64" s="25"/>
      <c r="AF64" s="44"/>
      <c r="AG64" s="44"/>
      <c r="AJ64" s="45"/>
      <c r="AK64" s="25"/>
      <c r="AM64" s="44"/>
      <c r="AO64" s="44"/>
      <c r="AP64" s="44"/>
      <c r="AQ64" s="4"/>
      <c r="AS64" s="25"/>
      <c r="AT64" s="43"/>
      <c r="AU64" s="43"/>
      <c r="AV64" s="2"/>
      <c r="AW64" s="43"/>
      <c r="AX64" s="43"/>
      <c r="AY64" s="25"/>
      <c r="AZ64" s="44"/>
      <c r="BA64" s="44"/>
      <c r="BD64" s="45"/>
      <c r="BE64" s="25"/>
      <c r="BF64" s="44"/>
      <c r="BG64" s="44"/>
      <c r="BI64" s="44"/>
      <c r="BJ64" s="44"/>
      <c r="BK64" s="4"/>
      <c r="BM64" s="25"/>
      <c r="BN64" s="43"/>
      <c r="BO64" s="43"/>
      <c r="BP64" s="2"/>
      <c r="BQ64" s="43"/>
      <c r="BR64" s="43"/>
      <c r="BS64" s="25"/>
      <c r="BT64" s="44"/>
      <c r="BU64" s="44"/>
      <c r="BX64" s="45"/>
      <c r="BY64" s="25"/>
      <c r="BZ64" s="44"/>
      <c r="CA64" s="44"/>
      <c r="CC64" s="44"/>
      <c r="CD64" s="44"/>
      <c r="CE64" s="25"/>
      <c r="CG64" s="25"/>
      <c r="CH64" s="43"/>
      <c r="CI64" s="43"/>
      <c r="CJ64" s="2"/>
      <c r="CK64" s="43"/>
      <c r="CL64" s="43"/>
      <c r="CM64" s="25"/>
      <c r="CN64" s="44"/>
      <c r="CO64" s="44"/>
      <c r="CR64" s="45"/>
      <c r="CS64" s="25"/>
      <c r="CT64" s="44"/>
      <c r="CU64" s="44"/>
      <c r="CW64" s="44"/>
      <c r="CX64" s="44"/>
      <c r="CY64" s="4"/>
      <c r="DA64" s="25"/>
      <c r="DB64" s="43"/>
      <c r="DC64" s="43"/>
      <c r="DD64" s="2"/>
      <c r="DE64" s="43"/>
      <c r="DF64" s="43"/>
      <c r="DG64" s="25"/>
      <c r="DH64" s="44"/>
      <c r="DI64" s="44"/>
      <c r="DL64" s="45"/>
      <c r="DM64" s="25"/>
      <c r="DN64" s="44"/>
      <c r="DO64" s="44"/>
      <c r="DQ64" s="44"/>
      <c r="DR64" s="44"/>
      <c r="DS64" s="4"/>
      <c r="DU64" s="25"/>
      <c r="DV64" s="43"/>
      <c r="DW64" s="43"/>
      <c r="DX64" s="2"/>
      <c r="DY64" s="43"/>
      <c r="DZ64" s="43"/>
      <c r="EA64" s="25"/>
      <c r="EC64" s="46"/>
      <c r="EF64" s="45"/>
      <c r="EG64" s="25"/>
      <c r="EH64" s="44"/>
      <c r="EI64" s="44"/>
      <c r="EK64" s="44"/>
      <c r="EL64" s="44"/>
      <c r="EM64" s="4"/>
      <c r="EO64" s="25"/>
      <c r="EP64" s="43"/>
      <c r="EQ64" s="43"/>
      <c r="ER64" s="2"/>
      <c r="ES64" s="43"/>
      <c r="ET64" s="43"/>
      <c r="EU64" s="25"/>
      <c r="EV64" s="44"/>
      <c r="EW64" s="44"/>
      <c r="EZ64" s="45"/>
      <c r="FA64" s="25"/>
      <c r="FB64" s="44"/>
      <c r="FC64" s="44"/>
      <c r="FE64" s="44"/>
      <c r="FF64" s="44"/>
      <c r="FG64" s="4"/>
      <c r="FI64" s="25"/>
      <c r="FJ64" s="43"/>
      <c r="FK64" s="43"/>
      <c r="FL64" s="2"/>
      <c r="FM64" s="43"/>
      <c r="FN64" s="43"/>
      <c r="FO64" s="25"/>
      <c r="FP64" s="44"/>
      <c r="FQ64" s="44"/>
      <c r="FT64" s="45"/>
      <c r="FU64" s="25"/>
      <c r="FV64" s="44"/>
      <c r="FW64" s="44"/>
      <c r="FY64" s="44"/>
      <c r="FZ64" s="44"/>
      <c r="GA64" s="15"/>
      <c r="GB64" s="49"/>
      <c r="GC64" s="49"/>
      <c r="GD64" s="55"/>
      <c r="GE64" s="2"/>
      <c r="GF64" s="49"/>
      <c r="GG64" s="50"/>
      <c r="GH64" s="2"/>
      <c r="GI64" s="52"/>
      <c r="GJ64" s="2"/>
      <c r="GK64" s="2"/>
      <c r="GL64" s="2"/>
      <c r="GM64" s="2"/>
      <c r="GN64" s="53"/>
      <c r="GO64" s="2"/>
      <c r="GP64" s="2"/>
      <c r="GQ64" s="2"/>
      <c r="GR64" s="2"/>
      <c r="GS64" s="2"/>
      <c r="GT64" s="2"/>
      <c r="GU64" s="15"/>
      <c r="GV64" s="49"/>
      <c r="GW64" s="49"/>
      <c r="GX64" s="55"/>
      <c r="GY64" s="2"/>
      <c r="GZ64" s="49"/>
      <c r="HA64" s="50"/>
      <c r="HB64" s="2"/>
      <c r="HC64" s="52"/>
      <c r="HD64" s="2"/>
      <c r="HE64" s="2"/>
      <c r="HF64" s="2"/>
      <c r="HG64" s="2"/>
      <c r="HH64" s="53"/>
      <c r="HI64" s="2"/>
      <c r="HJ64" s="2"/>
      <c r="HK64" s="2"/>
      <c r="HL64" s="2"/>
      <c r="HM64" s="2"/>
      <c r="HN64" s="2"/>
      <c r="HO64" s="15"/>
      <c r="HP64" s="49"/>
      <c r="HQ64" s="49"/>
      <c r="HR64" s="55"/>
      <c r="HS64" s="2"/>
      <c r="HT64" s="49"/>
      <c r="HU64" s="50"/>
      <c r="HV64" s="2"/>
      <c r="HW64" s="52"/>
      <c r="HX64" s="2"/>
      <c r="HY64" s="2"/>
      <c r="HZ64" s="2"/>
      <c r="IA64" s="2"/>
      <c r="IB64" s="53"/>
      <c r="IC64" s="2"/>
      <c r="ID64" s="2"/>
      <c r="IE64" s="2"/>
      <c r="IF64" s="2"/>
      <c r="IG64" s="2"/>
      <c r="IH64" s="2"/>
      <c r="II64" s="15"/>
      <c r="IJ64" s="49"/>
      <c r="IK64" s="49"/>
      <c r="IL64" s="55"/>
      <c r="IM64" s="2"/>
      <c r="IN64" s="49"/>
      <c r="IO64" s="50"/>
      <c r="IP64" s="2"/>
      <c r="IQ64" s="52"/>
      <c r="IR64" s="2"/>
      <c r="IS64" s="2"/>
      <c r="IT64" s="2"/>
      <c r="IU64" s="2"/>
      <c r="IV64" s="53"/>
      <c r="IW64" s="2"/>
      <c r="IX64" s="2"/>
      <c r="IY64" s="2"/>
      <c r="IZ64" s="2"/>
      <c r="JA64" s="2"/>
      <c r="JB64" s="2"/>
    </row>
    <row r="65" spans="1:262" s="3" customFormat="1" ht="13.5" customHeight="1" x14ac:dyDescent="0.25">
      <c r="A65" s="42"/>
      <c r="B65" s="2"/>
      <c r="C65" s="4"/>
      <c r="E65" s="25"/>
      <c r="F65" s="43"/>
      <c r="G65" s="44"/>
      <c r="H65" s="2"/>
      <c r="I65" s="43"/>
      <c r="J65" s="44"/>
      <c r="K65" s="25"/>
      <c r="L65" s="44"/>
      <c r="M65" s="44"/>
      <c r="P65" s="45"/>
      <c r="Q65" s="25"/>
      <c r="R65" s="44"/>
      <c r="S65" s="44"/>
      <c r="U65" s="44"/>
      <c r="V65" s="44"/>
      <c r="W65" s="4"/>
      <c r="Y65" s="25"/>
      <c r="Z65" s="43"/>
      <c r="AA65" s="43"/>
      <c r="AB65" s="2"/>
      <c r="AC65" s="43"/>
      <c r="AD65" s="43"/>
      <c r="AE65" s="25"/>
      <c r="AF65" s="44"/>
      <c r="AG65" s="44"/>
      <c r="AJ65" s="45"/>
      <c r="AK65" s="25"/>
      <c r="AM65" s="44"/>
      <c r="AO65" s="44"/>
      <c r="AP65" s="44"/>
      <c r="AQ65" s="4"/>
      <c r="AS65" s="25"/>
      <c r="AT65" s="43"/>
      <c r="AU65" s="43"/>
      <c r="AV65" s="2"/>
      <c r="AW65" s="43"/>
      <c r="AX65" s="43"/>
      <c r="AY65" s="25"/>
      <c r="AZ65" s="44"/>
      <c r="BA65" s="44"/>
      <c r="BD65" s="45"/>
      <c r="BE65" s="25"/>
      <c r="BF65" s="44"/>
      <c r="BG65" s="44"/>
      <c r="BI65" s="44"/>
      <c r="BJ65" s="44"/>
      <c r="BK65" s="4"/>
      <c r="BM65" s="25"/>
      <c r="BN65" s="43"/>
      <c r="BO65" s="43"/>
      <c r="BP65" s="2"/>
      <c r="BQ65" s="43"/>
      <c r="BR65" s="43"/>
      <c r="BS65" s="25"/>
      <c r="BT65" s="44"/>
      <c r="BU65" s="44"/>
      <c r="BX65" s="45"/>
      <c r="BY65" s="25"/>
      <c r="BZ65" s="44"/>
      <c r="CA65" s="44"/>
      <c r="CC65" s="44"/>
      <c r="CD65" s="44"/>
      <c r="CE65" s="25"/>
      <c r="CG65" s="25"/>
      <c r="CH65" s="43"/>
      <c r="CI65" s="43"/>
      <c r="CJ65" s="2"/>
      <c r="CK65" s="43"/>
      <c r="CL65" s="43"/>
      <c r="CM65" s="25"/>
      <c r="CN65" s="44"/>
      <c r="CO65" s="44"/>
      <c r="CR65" s="45"/>
      <c r="CS65" s="25"/>
      <c r="CT65" s="44"/>
      <c r="CU65" s="44"/>
      <c r="CW65" s="44"/>
      <c r="CX65" s="44"/>
      <c r="CY65" s="4"/>
      <c r="DA65" s="25"/>
      <c r="DB65" s="43"/>
      <c r="DC65" s="43"/>
      <c r="DD65" s="2"/>
      <c r="DE65" s="43"/>
      <c r="DF65" s="43"/>
      <c r="DG65" s="25"/>
      <c r="DH65" s="44"/>
      <c r="DI65" s="44"/>
      <c r="DL65" s="45"/>
      <c r="DM65" s="25"/>
      <c r="DN65" s="44"/>
      <c r="DO65" s="44"/>
      <c r="DQ65" s="44"/>
      <c r="DR65" s="44"/>
      <c r="DS65" s="4"/>
      <c r="DU65" s="25"/>
      <c r="DV65" s="43"/>
      <c r="DW65" s="43"/>
      <c r="DX65" s="2"/>
      <c r="DY65" s="43"/>
      <c r="DZ65" s="43"/>
      <c r="EA65" s="25"/>
      <c r="EC65" s="46"/>
      <c r="EF65" s="45"/>
      <c r="EG65" s="25"/>
      <c r="EH65" s="44"/>
      <c r="EI65" s="44"/>
      <c r="EK65" s="44"/>
      <c r="EL65" s="44"/>
      <c r="EM65" s="4"/>
      <c r="EO65" s="25"/>
      <c r="EP65" s="43"/>
      <c r="EQ65" s="43"/>
      <c r="ER65" s="2"/>
      <c r="ES65" s="43"/>
      <c r="ET65" s="43"/>
      <c r="EU65" s="25"/>
      <c r="EV65" s="44"/>
      <c r="EW65" s="44"/>
      <c r="EZ65" s="45"/>
      <c r="FA65" s="25"/>
      <c r="FB65" s="44"/>
      <c r="FC65" s="44"/>
      <c r="FE65" s="44"/>
      <c r="FF65" s="44"/>
      <c r="FG65" s="4"/>
      <c r="FI65" s="25"/>
      <c r="FJ65" s="43"/>
      <c r="FK65" s="43"/>
      <c r="FL65" s="2"/>
      <c r="FM65" s="43"/>
      <c r="FN65" s="43"/>
      <c r="FO65" s="25"/>
      <c r="FP65" s="44"/>
      <c r="FQ65" s="44"/>
      <c r="FT65" s="45"/>
      <c r="FU65" s="25"/>
      <c r="FV65" s="44"/>
      <c r="FW65" s="44"/>
      <c r="FY65" s="44"/>
      <c r="FZ65" s="44"/>
      <c r="GA65" s="56"/>
      <c r="GB65" s="49"/>
      <c r="GC65" s="50"/>
      <c r="GD65" s="51"/>
      <c r="GE65" s="50"/>
      <c r="GF65" s="49"/>
      <c r="GG65" s="50"/>
      <c r="GH65" s="50"/>
      <c r="GI65" s="57"/>
      <c r="GJ65" s="50"/>
      <c r="GN65" s="45"/>
      <c r="GS65" s="51"/>
      <c r="GT65" s="50"/>
      <c r="GU65" s="56"/>
      <c r="GV65" s="49"/>
      <c r="GW65" s="50"/>
      <c r="GX65" s="51"/>
      <c r="GY65" s="50"/>
      <c r="GZ65" s="49"/>
      <c r="HA65" s="50"/>
      <c r="HB65" s="50"/>
      <c r="HC65" s="57"/>
      <c r="HD65" s="50"/>
      <c r="HH65" s="45"/>
      <c r="HM65" s="51"/>
      <c r="HN65" s="50"/>
      <c r="HO65" s="56"/>
      <c r="HP65" s="49"/>
      <c r="HQ65" s="50"/>
      <c r="HR65" s="51"/>
      <c r="HS65" s="50"/>
      <c r="HT65" s="49"/>
      <c r="HU65" s="50"/>
      <c r="HV65" s="50"/>
      <c r="HW65" s="57"/>
      <c r="HX65" s="50"/>
      <c r="IB65" s="45"/>
      <c r="IG65" s="51"/>
      <c r="IH65" s="50"/>
      <c r="II65" s="56"/>
      <c r="IJ65" s="49"/>
      <c r="IK65" s="50"/>
      <c r="IL65" s="51"/>
      <c r="IM65" s="50"/>
      <c r="IN65" s="49"/>
      <c r="IO65" s="50"/>
      <c r="IP65" s="50"/>
      <c r="IQ65" s="57"/>
      <c r="IR65" s="50"/>
      <c r="IV65" s="45"/>
      <c r="JA65" s="51"/>
      <c r="JB65" s="50"/>
    </row>
    <row r="66" spans="1:262" s="3" customFormat="1" ht="13.5" customHeight="1" x14ac:dyDescent="0.25">
      <c r="A66" s="42"/>
      <c r="B66" s="2"/>
      <c r="C66" s="4"/>
      <c r="E66" s="25"/>
      <c r="F66" s="43"/>
      <c r="G66" s="44"/>
      <c r="H66" s="2"/>
      <c r="I66" s="43"/>
      <c r="J66" s="44"/>
      <c r="K66" s="25"/>
      <c r="L66" s="44"/>
      <c r="M66" s="44"/>
      <c r="P66" s="45"/>
      <c r="Q66" s="25"/>
      <c r="R66" s="44"/>
      <c r="S66" s="44"/>
      <c r="U66" s="44"/>
      <c r="V66" s="44"/>
      <c r="W66" s="4"/>
      <c r="Y66" s="25"/>
      <c r="Z66" s="43"/>
      <c r="AA66" s="43"/>
      <c r="AB66" s="2"/>
      <c r="AC66" s="43"/>
      <c r="AD66" s="43"/>
      <c r="AE66" s="25"/>
      <c r="AF66" s="44"/>
      <c r="AG66" s="44"/>
      <c r="AJ66" s="45"/>
      <c r="AK66" s="25"/>
      <c r="AM66" s="44"/>
      <c r="AO66" s="44"/>
      <c r="AP66" s="44"/>
      <c r="AQ66" s="4"/>
      <c r="AS66" s="25"/>
      <c r="AT66" s="43"/>
      <c r="AU66" s="43"/>
      <c r="AV66" s="2"/>
      <c r="AW66" s="43"/>
      <c r="AX66" s="43"/>
      <c r="AY66" s="25"/>
      <c r="AZ66" s="44"/>
      <c r="BA66" s="44"/>
      <c r="BD66" s="45"/>
      <c r="BE66" s="25"/>
      <c r="BF66" s="44"/>
      <c r="BG66" s="44"/>
      <c r="BI66" s="44"/>
      <c r="BJ66" s="44"/>
      <c r="BK66" s="4"/>
      <c r="BM66" s="25"/>
      <c r="BN66" s="43"/>
      <c r="BO66" s="43"/>
      <c r="BP66" s="2"/>
      <c r="BQ66" s="43"/>
      <c r="BR66" s="43"/>
      <c r="BS66" s="25"/>
      <c r="BT66" s="44"/>
      <c r="BU66" s="44"/>
      <c r="BX66" s="45"/>
      <c r="BY66" s="25"/>
      <c r="BZ66" s="44"/>
      <c r="CA66" s="44"/>
      <c r="CC66" s="44"/>
      <c r="CD66" s="44"/>
      <c r="CE66" s="25"/>
      <c r="CG66" s="25"/>
      <c r="CH66" s="43"/>
      <c r="CI66" s="43"/>
      <c r="CJ66" s="2"/>
      <c r="CK66" s="43"/>
      <c r="CL66" s="43"/>
      <c r="CM66" s="25"/>
      <c r="CN66" s="44"/>
      <c r="CO66" s="44"/>
      <c r="CR66" s="45"/>
      <c r="CS66" s="25"/>
      <c r="CT66" s="44"/>
      <c r="CU66" s="44"/>
      <c r="CW66" s="44"/>
      <c r="CX66" s="44"/>
      <c r="CY66" s="4"/>
      <c r="DA66" s="25"/>
      <c r="DB66" s="43"/>
      <c r="DC66" s="43"/>
      <c r="DD66" s="2"/>
      <c r="DE66" s="43"/>
      <c r="DF66" s="43"/>
      <c r="DG66" s="25"/>
      <c r="DH66" s="44"/>
      <c r="DI66" s="44"/>
      <c r="DL66" s="45"/>
      <c r="DM66" s="25"/>
      <c r="DN66" s="44"/>
      <c r="DO66" s="44"/>
      <c r="DQ66" s="44"/>
      <c r="DR66" s="44"/>
      <c r="DS66" s="4"/>
      <c r="DU66" s="25"/>
      <c r="DV66" s="43"/>
      <c r="DW66" s="43"/>
      <c r="DX66" s="2"/>
      <c r="DY66" s="43"/>
      <c r="DZ66" s="43"/>
      <c r="EA66" s="25"/>
      <c r="EC66" s="46"/>
      <c r="EF66" s="45"/>
      <c r="EG66" s="25"/>
      <c r="EH66" s="44"/>
      <c r="EI66" s="44"/>
      <c r="EK66" s="44"/>
      <c r="EL66" s="44"/>
      <c r="EM66" s="4"/>
      <c r="EO66" s="25"/>
      <c r="EP66" s="43"/>
      <c r="EQ66" s="43"/>
      <c r="ER66" s="2"/>
      <c r="ES66" s="43"/>
      <c r="ET66" s="43"/>
      <c r="EU66" s="25"/>
      <c r="EV66" s="44"/>
      <c r="EW66" s="44"/>
      <c r="EZ66" s="45"/>
      <c r="FA66" s="25"/>
      <c r="FB66" s="44"/>
      <c r="FC66" s="44"/>
      <c r="FE66" s="44"/>
      <c r="FF66" s="44"/>
      <c r="FG66" s="4"/>
      <c r="FI66" s="25"/>
      <c r="FJ66" s="43"/>
      <c r="FK66" s="43"/>
      <c r="FL66" s="2"/>
      <c r="FM66" s="43"/>
      <c r="FN66" s="43"/>
      <c r="FO66" s="25"/>
      <c r="FP66" s="44"/>
      <c r="FQ66" s="44"/>
      <c r="FT66" s="45"/>
      <c r="FU66" s="25"/>
      <c r="FV66" s="44"/>
      <c r="FW66" s="44"/>
      <c r="FY66" s="44"/>
      <c r="FZ66" s="44"/>
      <c r="GA66" s="15"/>
      <c r="GB66" s="49"/>
      <c r="GC66" s="49"/>
      <c r="GD66" s="55"/>
      <c r="GE66" s="2"/>
      <c r="GF66" s="49"/>
      <c r="GG66" s="50"/>
      <c r="GH66" s="2"/>
      <c r="GI66" s="52"/>
      <c r="GJ66" s="2"/>
      <c r="GK66" s="2"/>
      <c r="GL66" s="2"/>
      <c r="GM66" s="2"/>
      <c r="GN66" s="53"/>
      <c r="GO66" s="2"/>
      <c r="GP66" s="2"/>
      <c r="GQ66" s="2"/>
      <c r="GR66" s="2"/>
      <c r="GS66" s="2"/>
      <c r="GT66" s="2"/>
      <c r="GU66" s="15"/>
      <c r="GV66" s="49"/>
      <c r="GW66" s="49"/>
      <c r="GX66" s="55"/>
      <c r="GY66" s="2"/>
      <c r="GZ66" s="49"/>
      <c r="HA66" s="50"/>
      <c r="HB66" s="2"/>
      <c r="HC66" s="52"/>
      <c r="HD66" s="2"/>
      <c r="HE66" s="2"/>
      <c r="HF66" s="2"/>
      <c r="HG66" s="2"/>
      <c r="HH66" s="53"/>
      <c r="HI66" s="2"/>
      <c r="HJ66" s="2"/>
      <c r="HK66" s="2"/>
      <c r="HL66" s="2"/>
      <c r="HM66" s="2"/>
      <c r="HN66" s="2"/>
      <c r="HO66" s="15"/>
      <c r="HP66" s="49"/>
      <c r="HQ66" s="49"/>
      <c r="HR66" s="55"/>
      <c r="HS66" s="2"/>
      <c r="HT66" s="49"/>
      <c r="HU66" s="50"/>
      <c r="HV66" s="2"/>
      <c r="HW66" s="52"/>
      <c r="HX66" s="2"/>
      <c r="HY66" s="2"/>
      <c r="HZ66" s="2"/>
      <c r="IA66" s="2"/>
      <c r="IB66" s="53"/>
      <c r="IC66" s="2"/>
      <c r="ID66" s="2"/>
      <c r="IE66" s="2"/>
      <c r="IF66" s="2"/>
      <c r="IG66" s="2"/>
      <c r="IH66" s="2"/>
      <c r="II66" s="15"/>
      <c r="IJ66" s="49"/>
      <c r="IK66" s="49"/>
      <c r="IL66" s="55"/>
      <c r="IM66" s="2"/>
      <c r="IN66" s="49"/>
      <c r="IO66" s="50"/>
      <c r="IP66" s="2"/>
      <c r="IQ66" s="52"/>
      <c r="IR66" s="2"/>
      <c r="IS66" s="2"/>
      <c r="IT66" s="2"/>
      <c r="IU66" s="2"/>
      <c r="IV66" s="53"/>
      <c r="IW66" s="2"/>
      <c r="IX66" s="2"/>
      <c r="IY66" s="2"/>
      <c r="IZ66" s="2"/>
      <c r="JA66" s="2"/>
      <c r="JB66" s="2"/>
    </row>
    <row r="67" spans="1:262" s="3" customFormat="1" ht="13.5" customHeight="1" x14ac:dyDescent="0.25">
      <c r="A67" s="42"/>
      <c r="B67" s="2"/>
      <c r="C67" s="4"/>
      <c r="E67" s="25"/>
      <c r="F67" s="43"/>
      <c r="G67" s="44"/>
      <c r="H67" s="2"/>
      <c r="I67" s="43"/>
      <c r="J67" s="44"/>
      <c r="K67" s="25"/>
      <c r="L67" s="44"/>
      <c r="M67" s="44"/>
      <c r="P67" s="45"/>
      <c r="Q67" s="25"/>
      <c r="R67" s="44"/>
      <c r="S67" s="44"/>
      <c r="U67" s="44"/>
      <c r="V67" s="44"/>
      <c r="W67" s="4"/>
      <c r="Y67" s="25"/>
      <c r="Z67" s="43"/>
      <c r="AA67" s="43"/>
      <c r="AB67" s="2"/>
      <c r="AC67" s="43"/>
      <c r="AD67" s="43"/>
      <c r="AE67" s="25"/>
      <c r="AF67" s="44"/>
      <c r="AG67" s="44"/>
      <c r="AJ67" s="45"/>
      <c r="AK67" s="25"/>
      <c r="AM67" s="44"/>
      <c r="AO67" s="44"/>
      <c r="AP67" s="44"/>
      <c r="AQ67" s="4"/>
      <c r="AS67" s="25"/>
      <c r="AT67" s="43"/>
      <c r="AU67" s="43"/>
      <c r="AV67" s="2"/>
      <c r="AW67" s="43"/>
      <c r="AX67" s="43"/>
      <c r="AY67" s="25"/>
      <c r="AZ67" s="44"/>
      <c r="BA67" s="44"/>
      <c r="BD67" s="45"/>
      <c r="BE67" s="25"/>
      <c r="BF67" s="44"/>
      <c r="BG67" s="44"/>
      <c r="BI67" s="44"/>
      <c r="BJ67" s="44"/>
      <c r="BK67" s="4"/>
      <c r="BM67" s="25"/>
      <c r="BN67" s="43"/>
      <c r="BO67" s="43"/>
      <c r="BP67" s="2"/>
      <c r="BQ67" s="43"/>
      <c r="BR67" s="43"/>
      <c r="BS67" s="25"/>
      <c r="BT67" s="44"/>
      <c r="BU67" s="44"/>
      <c r="BX67" s="45"/>
      <c r="BY67" s="25"/>
      <c r="BZ67" s="44"/>
      <c r="CA67" s="44"/>
      <c r="CC67" s="44"/>
      <c r="CD67" s="44"/>
      <c r="CE67" s="25"/>
      <c r="CG67" s="25"/>
      <c r="CH67" s="43"/>
      <c r="CI67" s="43"/>
      <c r="CJ67" s="2"/>
      <c r="CK67" s="43"/>
      <c r="CL67" s="43"/>
      <c r="CM67" s="25"/>
      <c r="CN67" s="44"/>
      <c r="CO67" s="44"/>
      <c r="CR67" s="45"/>
      <c r="CS67" s="25"/>
      <c r="CT67" s="44"/>
      <c r="CU67" s="44"/>
      <c r="CW67" s="44"/>
      <c r="CX67" s="44"/>
      <c r="CY67" s="4"/>
      <c r="DA67" s="25"/>
      <c r="DB67" s="43"/>
      <c r="DC67" s="43"/>
      <c r="DD67" s="2"/>
      <c r="DE67" s="43"/>
      <c r="DF67" s="43"/>
      <c r="DG67" s="25"/>
      <c r="DH67" s="44"/>
      <c r="DI67" s="44"/>
      <c r="DL67" s="45"/>
      <c r="DM67" s="25"/>
      <c r="DN67" s="44"/>
      <c r="DO67" s="44"/>
      <c r="DQ67" s="44"/>
      <c r="DR67" s="44"/>
      <c r="DS67" s="4"/>
      <c r="DU67" s="25"/>
      <c r="DV67" s="43"/>
      <c r="DW67" s="43"/>
      <c r="DX67" s="2"/>
      <c r="DY67" s="43"/>
      <c r="DZ67" s="43"/>
      <c r="EA67" s="25"/>
      <c r="EC67" s="46"/>
      <c r="EF67" s="45"/>
      <c r="EG67" s="25"/>
      <c r="EH67" s="44"/>
      <c r="EI67" s="44"/>
      <c r="EK67" s="44"/>
      <c r="EL67" s="44"/>
      <c r="EM67" s="4"/>
      <c r="EO67" s="25"/>
      <c r="EP67" s="43"/>
      <c r="EQ67" s="43"/>
      <c r="ER67" s="2"/>
      <c r="ES67" s="43"/>
      <c r="ET67" s="43"/>
      <c r="EU67" s="25"/>
      <c r="EV67" s="44"/>
      <c r="EW67" s="44"/>
      <c r="EZ67" s="45"/>
      <c r="FA67" s="25"/>
      <c r="FB67" s="44"/>
      <c r="FC67" s="44"/>
      <c r="FE67" s="44"/>
      <c r="FF67" s="44"/>
      <c r="FG67" s="4"/>
      <c r="FI67" s="25"/>
      <c r="FJ67" s="43"/>
      <c r="FK67" s="43"/>
      <c r="FL67" s="2"/>
      <c r="FM67" s="43"/>
      <c r="FN67" s="43"/>
      <c r="FO67" s="25"/>
      <c r="FP67" s="44"/>
      <c r="FQ67" s="44"/>
      <c r="FT67" s="45"/>
      <c r="FU67" s="25"/>
      <c r="FV67" s="44"/>
      <c r="FW67" s="44"/>
      <c r="FY67" s="44"/>
      <c r="FZ67" s="44"/>
      <c r="GA67" s="15"/>
      <c r="GB67" s="49"/>
      <c r="GC67" s="49"/>
      <c r="GD67" s="55"/>
      <c r="GE67" s="55"/>
      <c r="GF67" s="49"/>
      <c r="GG67" s="50"/>
      <c r="GH67" s="2"/>
      <c r="GI67" s="52"/>
      <c r="GJ67" s="2"/>
      <c r="GK67" s="2"/>
      <c r="GL67" s="2"/>
      <c r="GM67" s="2"/>
      <c r="GN67" s="53"/>
      <c r="GO67" s="2"/>
      <c r="GP67" s="2"/>
      <c r="GQ67" s="2"/>
      <c r="GR67" s="2"/>
      <c r="GS67" s="2"/>
      <c r="GT67" s="2"/>
      <c r="GU67" s="15"/>
      <c r="GV67" s="49"/>
      <c r="GW67" s="49"/>
      <c r="GX67" s="55"/>
      <c r="GY67" s="55"/>
      <c r="GZ67" s="49"/>
      <c r="HA67" s="50"/>
      <c r="HB67" s="2"/>
      <c r="HC67" s="52"/>
      <c r="HD67" s="2"/>
      <c r="HE67" s="2"/>
      <c r="HF67" s="2"/>
      <c r="HG67" s="2"/>
      <c r="HH67" s="53"/>
      <c r="HI67" s="2"/>
      <c r="HJ67" s="2"/>
      <c r="HK67" s="2"/>
      <c r="HL67" s="2"/>
      <c r="HM67" s="2"/>
      <c r="HN67" s="2"/>
      <c r="HO67" s="15"/>
      <c r="HP67" s="49"/>
      <c r="HQ67" s="49"/>
      <c r="HR67" s="55"/>
      <c r="HS67" s="55"/>
      <c r="HT67" s="49"/>
      <c r="HU67" s="50"/>
      <c r="HV67" s="2"/>
      <c r="HW67" s="52"/>
      <c r="HX67" s="2"/>
      <c r="HY67" s="2"/>
      <c r="HZ67" s="2"/>
      <c r="IA67" s="2"/>
      <c r="IB67" s="53"/>
      <c r="IC67" s="2"/>
      <c r="ID67" s="2"/>
      <c r="IE67" s="2"/>
      <c r="IF67" s="2"/>
      <c r="IG67" s="2"/>
      <c r="IH67" s="2"/>
      <c r="II67" s="15"/>
      <c r="IJ67" s="49"/>
      <c r="IK67" s="49"/>
      <c r="IL67" s="55"/>
      <c r="IM67" s="55"/>
      <c r="IN67" s="49"/>
      <c r="IO67" s="50"/>
      <c r="IP67" s="2"/>
      <c r="IQ67" s="52"/>
      <c r="IR67" s="2"/>
      <c r="IS67" s="2"/>
      <c r="IT67" s="2"/>
      <c r="IU67" s="2"/>
      <c r="IV67" s="53"/>
      <c r="IW67" s="2"/>
      <c r="IX67" s="2"/>
      <c r="IY67" s="2"/>
      <c r="IZ67" s="2"/>
      <c r="JA67" s="2"/>
      <c r="JB67" s="2"/>
    </row>
    <row r="68" spans="1:262" s="3" customFormat="1" ht="13.5" customHeight="1" x14ac:dyDescent="0.25">
      <c r="A68" s="58"/>
      <c r="B68" s="2"/>
      <c r="C68" s="4"/>
      <c r="E68" s="25"/>
      <c r="F68" s="43"/>
      <c r="G68" s="44"/>
      <c r="H68" s="2"/>
      <c r="I68" s="43"/>
      <c r="J68" s="44"/>
      <c r="K68" s="25"/>
      <c r="L68" s="44"/>
      <c r="M68" s="44"/>
      <c r="P68" s="45"/>
      <c r="Q68" s="25"/>
      <c r="R68" s="44"/>
      <c r="S68" s="44"/>
      <c r="U68" s="44"/>
      <c r="V68" s="44"/>
      <c r="W68" s="4"/>
      <c r="Y68" s="25"/>
      <c r="Z68" s="43"/>
      <c r="AA68" s="43"/>
      <c r="AB68" s="2"/>
      <c r="AC68" s="43"/>
      <c r="AD68" s="43"/>
      <c r="AE68" s="25"/>
      <c r="AF68" s="44"/>
      <c r="AG68" s="44"/>
      <c r="AJ68" s="45"/>
      <c r="AK68" s="25"/>
      <c r="AM68" s="44"/>
      <c r="AO68" s="44"/>
      <c r="AP68" s="44"/>
      <c r="AQ68" s="4"/>
      <c r="AS68" s="25"/>
      <c r="AT68" s="43"/>
      <c r="AU68" s="43"/>
      <c r="AV68" s="2"/>
      <c r="AW68" s="43"/>
      <c r="AX68" s="43"/>
      <c r="AY68" s="25"/>
      <c r="AZ68" s="44"/>
      <c r="BA68" s="44"/>
      <c r="BD68" s="45"/>
      <c r="BE68" s="25"/>
      <c r="BF68" s="44"/>
      <c r="BG68" s="44"/>
      <c r="BI68" s="44"/>
      <c r="BJ68" s="44"/>
      <c r="BK68" s="4"/>
      <c r="BM68" s="25"/>
      <c r="BN68" s="43"/>
      <c r="BO68" s="43"/>
      <c r="BP68" s="2"/>
      <c r="BQ68" s="43"/>
      <c r="BR68" s="43"/>
      <c r="BS68" s="25"/>
      <c r="BT68" s="44"/>
      <c r="BU68" s="44"/>
      <c r="BX68" s="45"/>
      <c r="BY68" s="25"/>
      <c r="BZ68" s="44"/>
      <c r="CA68" s="44"/>
      <c r="CC68" s="44"/>
      <c r="CD68" s="44"/>
      <c r="CE68" s="25"/>
      <c r="CG68" s="25"/>
      <c r="CH68" s="43"/>
      <c r="CI68" s="43"/>
      <c r="CJ68" s="2"/>
      <c r="CK68" s="43"/>
      <c r="CL68" s="43"/>
      <c r="CM68" s="25"/>
      <c r="CN68" s="44"/>
      <c r="CO68" s="44"/>
      <c r="CR68" s="45"/>
      <c r="CS68" s="25"/>
      <c r="CT68" s="44"/>
      <c r="CU68" s="44"/>
      <c r="CW68" s="44"/>
      <c r="CX68" s="44"/>
      <c r="CY68" s="4"/>
      <c r="DA68" s="25"/>
      <c r="DB68" s="43"/>
      <c r="DC68" s="43"/>
      <c r="DD68" s="2"/>
      <c r="DE68" s="43"/>
      <c r="DF68" s="43"/>
      <c r="DG68" s="25"/>
      <c r="DH68" s="44"/>
      <c r="DI68" s="44"/>
      <c r="DL68" s="45"/>
      <c r="DM68" s="25"/>
      <c r="DN68" s="44"/>
      <c r="DO68" s="44"/>
      <c r="DQ68" s="44"/>
      <c r="DR68" s="44"/>
      <c r="DS68" s="4"/>
      <c r="DU68" s="25"/>
      <c r="DV68" s="43"/>
      <c r="DW68" s="43"/>
      <c r="DX68" s="2"/>
      <c r="DY68" s="43"/>
      <c r="DZ68" s="43"/>
      <c r="EA68" s="25"/>
      <c r="EC68" s="46"/>
      <c r="EF68" s="45"/>
      <c r="EG68" s="25"/>
      <c r="EH68" s="44"/>
      <c r="EI68" s="44"/>
      <c r="EK68" s="44"/>
      <c r="EL68" s="44"/>
      <c r="EM68" s="4"/>
      <c r="EO68" s="25"/>
      <c r="EP68" s="43"/>
      <c r="EQ68" s="43"/>
      <c r="ER68" s="2"/>
      <c r="ES68" s="43"/>
      <c r="ET68" s="43"/>
      <c r="EU68" s="25"/>
      <c r="EV68" s="44"/>
      <c r="EW68" s="44"/>
      <c r="EZ68" s="45"/>
      <c r="FA68" s="25"/>
      <c r="FB68" s="44"/>
      <c r="FC68" s="44"/>
      <c r="FE68" s="44"/>
      <c r="FF68" s="44"/>
      <c r="FG68" s="4"/>
      <c r="FI68" s="25"/>
      <c r="FJ68" s="43"/>
      <c r="FK68" s="43"/>
      <c r="FL68" s="2"/>
      <c r="FM68" s="43"/>
      <c r="FN68" s="43"/>
      <c r="FO68" s="25"/>
      <c r="FP68" s="44"/>
      <c r="FQ68" s="44"/>
      <c r="FT68" s="45"/>
      <c r="FU68" s="25"/>
      <c r="FV68" s="44"/>
      <c r="FW68" s="44"/>
      <c r="FY68" s="44"/>
      <c r="FZ68" s="44"/>
      <c r="GA68" s="4"/>
      <c r="GG68" s="44"/>
      <c r="GI68" s="47"/>
      <c r="GN68" s="45"/>
      <c r="GU68" s="4"/>
      <c r="HA68" s="44"/>
      <c r="HC68" s="47"/>
      <c r="HH68" s="45"/>
      <c r="HO68" s="4"/>
      <c r="HU68" s="44"/>
      <c r="HW68" s="47"/>
      <c r="IB68" s="45"/>
      <c r="II68" s="4"/>
      <c r="IO68" s="44"/>
      <c r="IQ68" s="47"/>
      <c r="IV68" s="45"/>
    </row>
    <row r="69" spans="1:262" s="3" customFormat="1" ht="13.5" customHeight="1" x14ac:dyDescent="0.25">
      <c r="A69" s="58"/>
      <c r="B69" s="2"/>
      <c r="C69" s="4"/>
      <c r="E69" s="25"/>
      <c r="F69" s="43"/>
      <c r="G69" s="44"/>
      <c r="H69" s="2"/>
      <c r="I69" s="43"/>
      <c r="J69" s="44"/>
      <c r="K69" s="25"/>
      <c r="L69" s="44"/>
      <c r="M69" s="44"/>
      <c r="P69" s="45"/>
      <c r="Q69" s="25"/>
      <c r="R69" s="44"/>
      <c r="S69" s="44"/>
      <c r="U69" s="44"/>
      <c r="V69" s="44"/>
      <c r="W69" s="4"/>
      <c r="Y69" s="25"/>
      <c r="Z69" s="43"/>
      <c r="AA69" s="43"/>
      <c r="AB69" s="2"/>
      <c r="AC69" s="43"/>
      <c r="AD69" s="43"/>
      <c r="AE69" s="25"/>
      <c r="AF69" s="44"/>
      <c r="AG69" s="44"/>
      <c r="AJ69" s="45"/>
      <c r="AK69" s="25"/>
      <c r="AM69" s="44"/>
      <c r="AO69" s="44"/>
      <c r="AP69" s="44"/>
      <c r="AQ69" s="4"/>
      <c r="AS69" s="25"/>
      <c r="AT69" s="43"/>
      <c r="AU69" s="43"/>
      <c r="AV69" s="2"/>
      <c r="AW69" s="43"/>
      <c r="AX69" s="43"/>
      <c r="AY69" s="25"/>
      <c r="AZ69" s="44"/>
      <c r="BA69" s="44"/>
      <c r="BD69" s="45"/>
      <c r="BE69" s="25"/>
      <c r="BF69" s="44"/>
      <c r="BG69" s="44"/>
      <c r="BI69" s="44"/>
      <c r="BJ69" s="44"/>
      <c r="BK69" s="4"/>
      <c r="BM69" s="25"/>
      <c r="BN69" s="43"/>
      <c r="BO69" s="43"/>
      <c r="BP69" s="2"/>
      <c r="BQ69" s="43"/>
      <c r="BR69" s="43"/>
      <c r="BS69" s="25"/>
      <c r="BT69" s="44"/>
      <c r="BU69" s="44"/>
      <c r="BX69" s="45"/>
      <c r="BY69" s="25"/>
      <c r="BZ69" s="44"/>
      <c r="CA69" s="44"/>
      <c r="CC69" s="44"/>
      <c r="CD69" s="44"/>
      <c r="CE69" s="25"/>
      <c r="CG69" s="25"/>
      <c r="CH69" s="43"/>
      <c r="CI69" s="43"/>
      <c r="CJ69" s="2"/>
      <c r="CK69" s="43"/>
      <c r="CL69" s="43"/>
      <c r="CM69" s="25"/>
      <c r="CN69" s="44"/>
      <c r="CO69" s="44"/>
      <c r="CR69" s="45"/>
      <c r="CS69" s="25"/>
      <c r="CT69" s="44"/>
      <c r="CU69" s="44"/>
      <c r="CW69" s="44"/>
      <c r="CX69" s="44"/>
      <c r="CY69" s="4"/>
      <c r="DA69" s="25"/>
      <c r="DB69" s="43"/>
      <c r="DC69" s="43"/>
      <c r="DD69" s="2"/>
      <c r="DE69" s="43"/>
      <c r="DF69" s="43"/>
      <c r="DG69" s="25"/>
      <c r="DH69" s="44"/>
      <c r="DI69" s="44"/>
      <c r="DL69" s="45"/>
      <c r="DM69" s="25"/>
      <c r="DN69" s="44"/>
      <c r="DO69" s="44"/>
      <c r="DQ69" s="44"/>
      <c r="DR69" s="44"/>
      <c r="DS69" s="4"/>
      <c r="DU69" s="25"/>
      <c r="DV69" s="43"/>
      <c r="DW69" s="43"/>
      <c r="DX69" s="2"/>
      <c r="DY69" s="43"/>
      <c r="DZ69" s="43"/>
      <c r="EA69" s="25"/>
      <c r="EC69" s="46"/>
      <c r="EF69" s="45"/>
      <c r="EG69" s="25"/>
      <c r="EH69" s="44"/>
      <c r="EI69" s="44"/>
      <c r="EK69" s="44"/>
      <c r="EL69" s="44"/>
      <c r="EM69" s="4"/>
      <c r="EO69" s="25"/>
      <c r="EP69" s="43"/>
      <c r="EQ69" s="43"/>
      <c r="ER69" s="2"/>
      <c r="ES69" s="43"/>
      <c r="ET69" s="43"/>
      <c r="EU69" s="25"/>
      <c r="EV69" s="44"/>
      <c r="EW69" s="44"/>
      <c r="EZ69" s="45"/>
      <c r="FA69" s="25"/>
      <c r="FB69" s="44"/>
      <c r="FC69" s="44"/>
      <c r="FE69" s="44"/>
      <c r="FF69" s="44"/>
      <c r="FG69" s="4"/>
      <c r="FI69" s="25"/>
      <c r="FJ69" s="43"/>
      <c r="FK69" s="43"/>
      <c r="FL69" s="2"/>
      <c r="FM69" s="43"/>
      <c r="FN69" s="43"/>
      <c r="FO69" s="25"/>
      <c r="FP69" s="44"/>
      <c r="FQ69" s="44"/>
      <c r="FT69" s="45"/>
      <c r="FU69" s="25"/>
      <c r="FV69" s="44"/>
      <c r="FW69" s="44"/>
      <c r="FY69" s="44"/>
      <c r="FZ69" s="44"/>
      <c r="GA69" s="4"/>
      <c r="GG69" s="44"/>
      <c r="GI69" s="47"/>
      <c r="GN69" s="45"/>
      <c r="GU69" s="4"/>
      <c r="HA69" s="44"/>
      <c r="HC69" s="47"/>
      <c r="HH69" s="45"/>
      <c r="HO69" s="4"/>
      <c r="HU69" s="44"/>
      <c r="HW69" s="47"/>
      <c r="IB69" s="45"/>
      <c r="II69" s="4"/>
      <c r="IO69" s="44"/>
      <c r="IQ69" s="47"/>
      <c r="IV69" s="45"/>
    </row>
    <row r="70" spans="1:262" s="3" customFormat="1" ht="13.5" customHeight="1" x14ac:dyDescent="0.25">
      <c r="A70" s="58"/>
      <c r="B70" s="2"/>
      <c r="C70" s="4"/>
      <c r="E70" s="25"/>
      <c r="F70" s="43"/>
      <c r="G70" s="44"/>
      <c r="H70" s="2"/>
      <c r="I70" s="43"/>
      <c r="J70" s="44"/>
      <c r="K70" s="25"/>
      <c r="L70" s="44"/>
      <c r="M70" s="44"/>
      <c r="P70" s="45"/>
      <c r="Q70" s="25"/>
      <c r="R70" s="44"/>
      <c r="S70" s="44"/>
      <c r="U70" s="44"/>
      <c r="V70" s="44"/>
      <c r="W70" s="4"/>
      <c r="Y70" s="25"/>
      <c r="Z70" s="43"/>
      <c r="AA70" s="43"/>
      <c r="AB70" s="2"/>
      <c r="AC70" s="43"/>
      <c r="AD70" s="43"/>
      <c r="AE70" s="25"/>
      <c r="AF70" s="44"/>
      <c r="AG70" s="44"/>
      <c r="AJ70" s="45"/>
      <c r="AK70" s="25"/>
      <c r="AM70" s="44"/>
      <c r="AO70" s="44"/>
      <c r="AP70" s="44"/>
      <c r="AQ70" s="4"/>
      <c r="AS70" s="25"/>
      <c r="AT70" s="43"/>
      <c r="AU70" s="43"/>
      <c r="AV70" s="2"/>
      <c r="AW70" s="43"/>
      <c r="AX70" s="43"/>
      <c r="AY70" s="25"/>
      <c r="AZ70" s="44"/>
      <c r="BA70" s="44"/>
      <c r="BD70" s="45"/>
      <c r="BE70" s="25"/>
      <c r="BF70" s="44"/>
      <c r="BG70" s="44"/>
      <c r="BI70" s="44"/>
      <c r="BJ70" s="44"/>
      <c r="BK70" s="4"/>
      <c r="BM70" s="25"/>
      <c r="BN70" s="43"/>
      <c r="BO70" s="43"/>
      <c r="BP70" s="2"/>
      <c r="BQ70" s="43"/>
      <c r="BR70" s="43"/>
      <c r="BS70" s="25"/>
      <c r="BT70" s="44"/>
      <c r="BU70" s="44"/>
      <c r="BX70" s="45"/>
      <c r="BY70" s="25"/>
      <c r="BZ70" s="44"/>
      <c r="CA70" s="44"/>
      <c r="CC70" s="44"/>
      <c r="CD70" s="44"/>
      <c r="CE70" s="25"/>
      <c r="CG70" s="25"/>
      <c r="CH70" s="43"/>
      <c r="CI70" s="43"/>
      <c r="CJ70" s="2"/>
      <c r="CK70" s="43"/>
      <c r="CL70" s="43"/>
      <c r="CM70" s="25"/>
      <c r="CN70" s="44"/>
      <c r="CO70" s="44"/>
      <c r="CR70" s="45"/>
      <c r="CS70" s="25"/>
      <c r="CT70" s="44"/>
      <c r="CU70" s="44"/>
      <c r="CW70" s="44"/>
      <c r="CX70" s="44"/>
      <c r="CY70" s="4"/>
      <c r="DA70" s="25"/>
      <c r="DB70" s="43"/>
      <c r="DC70" s="43"/>
      <c r="DD70" s="2"/>
      <c r="DE70" s="43"/>
      <c r="DF70" s="43"/>
      <c r="DG70" s="25"/>
      <c r="DH70" s="44"/>
      <c r="DI70" s="44"/>
      <c r="DL70" s="45"/>
      <c r="DM70" s="25"/>
      <c r="DN70" s="44"/>
      <c r="DO70" s="44"/>
      <c r="DQ70" s="44"/>
      <c r="DR70" s="44"/>
      <c r="DS70" s="4"/>
      <c r="DU70" s="25"/>
      <c r="DV70" s="43"/>
      <c r="DW70" s="43"/>
      <c r="DX70" s="2"/>
      <c r="DY70" s="43"/>
      <c r="DZ70" s="43"/>
      <c r="EA70" s="25"/>
      <c r="EC70" s="46"/>
      <c r="EF70" s="45"/>
      <c r="EG70" s="25"/>
      <c r="EH70" s="44"/>
      <c r="EI70" s="44"/>
      <c r="EK70" s="44"/>
      <c r="EL70" s="44"/>
      <c r="EM70" s="4"/>
      <c r="EO70" s="25"/>
      <c r="EP70" s="43"/>
      <c r="EQ70" s="43"/>
      <c r="ER70" s="2"/>
      <c r="ES70" s="43"/>
      <c r="ET70" s="43"/>
      <c r="EU70" s="25"/>
      <c r="EV70" s="44"/>
      <c r="EW70" s="44"/>
      <c r="EZ70" s="45"/>
      <c r="FA70" s="25"/>
      <c r="FB70" s="44"/>
      <c r="FC70" s="44"/>
      <c r="FE70" s="44"/>
      <c r="FF70" s="44"/>
      <c r="FG70" s="4"/>
      <c r="FI70" s="25"/>
      <c r="FJ70" s="43"/>
      <c r="FK70" s="43"/>
      <c r="FL70" s="2"/>
      <c r="FM70" s="43"/>
      <c r="FN70" s="43"/>
      <c r="FO70" s="25"/>
      <c r="FP70" s="44"/>
      <c r="FQ70" s="44"/>
      <c r="FT70" s="45"/>
      <c r="FU70" s="25"/>
      <c r="FV70" s="44"/>
      <c r="FW70" s="44"/>
      <c r="FY70" s="44"/>
      <c r="FZ70" s="44"/>
      <c r="GA70" s="4"/>
      <c r="GG70" s="44"/>
      <c r="GI70" s="47"/>
      <c r="GN70" s="45"/>
      <c r="GU70" s="4"/>
      <c r="HA70" s="44"/>
      <c r="HC70" s="47"/>
      <c r="HH70" s="45"/>
      <c r="HO70" s="4"/>
      <c r="HU70" s="44"/>
      <c r="HW70" s="47"/>
      <c r="IB70" s="45"/>
      <c r="II70" s="4"/>
      <c r="IO70" s="44"/>
      <c r="IQ70" s="47"/>
      <c r="IV70" s="45"/>
    </row>
    <row r="71" spans="1:262" s="3" customFormat="1" ht="13.5" customHeight="1" x14ac:dyDescent="0.25">
      <c r="A71" s="58"/>
      <c r="B71" s="2"/>
      <c r="C71" s="4"/>
      <c r="E71" s="25"/>
      <c r="F71" s="43"/>
      <c r="G71" s="44"/>
      <c r="H71" s="2"/>
      <c r="I71" s="43"/>
      <c r="J71" s="44"/>
      <c r="K71" s="25"/>
      <c r="L71" s="44"/>
      <c r="M71" s="44"/>
      <c r="P71" s="45"/>
      <c r="Q71" s="25"/>
      <c r="R71" s="44"/>
      <c r="S71" s="44"/>
      <c r="U71" s="44"/>
      <c r="V71" s="44"/>
      <c r="W71" s="4"/>
      <c r="Y71" s="25"/>
      <c r="Z71" s="43"/>
      <c r="AA71" s="43"/>
      <c r="AB71" s="2"/>
      <c r="AC71" s="43"/>
      <c r="AD71" s="43"/>
      <c r="AE71" s="25"/>
      <c r="AF71" s="44"/>
      <c r="AG71" s="44"/>
      <c r="AJ71" s="45"/>
      <c r="AK71" s="25"/>
      <c r="AM71" s="44"/>
      <c r="AO71" s="44"/>
      <c r="AP71" s="44"/>
      <c r="AQ71" s="4"/>
      <c r="AS71" s="25"/>
      <c r="AT71" s="43"/>
      <c r="AU71" s="43"/>
      <c r="AV71" s="2"/>
      <c r="AW71" s="43"/>
      <c r="AX71" s="43"/>
      <c r="AY71" s="25"/>
      <c r="AZ71" s="44"/>
      <c r="BA71" s="44"/>
      <c r="BD71" s="45"/>
      <c r="BE71" s="25"/>
      <c r="BF71" s="44"/>
      <c r="BG71" s="44"/>
      <c r="BI71" s="44"/>
      <c r="BJ71" s="44"/>
      <c r="BK71" s="4"/>
      <c r="BM71" s="25"/>
      <c r="BN71" s="43"/>
      <c r="BO71" s="43"/>
      <c r="BP71" s="2"/>
      <c r="BQ71" s="43"/>
      <c r="BR71" s="43"/>
      <c r="BS71" s="25"/>
      <c r="BT71" s="44"/>
      <c r="BU71" s="44"/>
      <c r="BX71" s="45"/>
      <c r="BY71" s="25"/>
      <c r="BZ71" s="44"/>
      <c r="CA71" s="44"/>
      <c r="CC71" s="44"/>
      <c r="CD71" s="44"/>
      <c r="CE71" s="25"/>
      <c r="CG71" s="25"/>
      <c r="CH71" s="43"/>
      <c r="CI71" s="43"/>
      <c r="CJ71" s="2"/>
      <c r="CK71" s="43"/>
      <c r="CL71" s="43"/>
      <c r="CM71" s="25"/>
      <c r="CN71" s="44"/>
      <c r="CO71" s="44"/>
      <c r="CR71" s="45"/>
      <c r="CS71" s="25"/>
      <c r="CT71" s="44"/>
      <c r="CU71" s="44"/>
      <c r="CW71" s="44"/>
      <c r="CX71" s="44"/>
      <c r="CY71" s="4"/>
      <c r="DA71" s="25"/>
      <c r="DB71" s="43"/>
      <c r="DC71" s="43"/>
      <c r="DD71" s="2"/>
      <c r="DE71" s="43"/>
      <c r="DF71" s="43"/>
      <c r="DG71" s="25"/>
      <c r="DH71" s="44"/>
      <c r="DI71" s="44"/>
      <c r="DL71" s="45"/>
      <c r="DM71" s="25"/>
      <c r="DN71" s="44"/>
      <c r="DO71" s="44"/>
      <c r="DQ71" s="44"/>
      <c r="DR71" s="44"/>
      <c r="DS71" s="4"/>
      <c r="DU71" s="25"/>
      <c r="DV71" s="43"/>
      <c r="DW71" s="43"/>
      <c r="DX71" s="2"/>
      <c r="DY71" s="43"/>
      <c r="DZ71" s="43"/>
      <c r="EA71" s="25"/>
      <c r="EC71" s="46"/>
      <c r="EF71" s="45"/>
      <c r="EG71" s="25"/>
      <c r="EH71" s="44"/>
      <c r="EI71" s="44"/>
      <c r="EK71" s="44"/>
      <c r="EL71" s="44"/>
      <c r="EM71" s="4"/>
      <c r="EO71" s="25"/>
      <c r="EP71" s="43"/>
      <c r="EQ71" s="43"/>
      <c r="ER71" s="2"/>
      <c r="ES71" s="43"/>
      <c r="ET71" s="43"/>
      <c r="EU71" s="25"/>
      <c r="EV71" s="44"/>
      <c r="EW71" s="44"/>
      <c r="EZ71" s="45"/>
      <c r="FA71" s="25"/>
      <c r="FB71" s="44"/>
      <c r="FC71" s="44"/>
      <c r="FE71" s="44"/>
      <c r="FF71" s="44"/>
      <c r="FG71" s="4"/>
      <c r="FI71" s="25"/>
      <c r="FJ71" s="43"/>
      <c r="FK71" s="43"/>
      <c r="FL71" s="2"/>
      <c r="FM71" s="43"/>
      <c r="FN71" s="43"/>
      <c r="FO71" s="25"/>
      <c r="FP71" s="44"/>
      <c r="FQ71" s="44"/>
      <c r="FT71" s="45"/>
      <c r="FU71" s="25"/>
      <c r="FV71" s="44"/>
      <c r="FW71" s="44"/>
      <c r="FY71" s="44"/>
      <c r="FZ71" s="44"/>
      <c r="GA71" s="4"/>
      <c r="GG71" s="44"/>
      <c r="GI71" s="47"/>
      <c r="GN71" s="45"/>
      <c r="GU71" s="4"/>
      <c r="HA71" s="44"/>
      <c r="HC71" s="47"/>
      <c r="HH71" s="45"/>
      <c r="HO71" s="4"/>
      <c r="HU71" s="44"/>
      <c r="HW71" s="47"/>
      <c r="IB71" s="45"/>
      <c r="II71" s="4"/>
      <c r="IO71" s="44"/>
      <c r="IQ71" s="47"/>
      <c r="IV71" s="45"/>
    </row>
    <row r="72" spans="1:262" s="3" customFormat="1" ht="13.5" customHeight="1" x14ac:dyDescent="0.25">
      <c r="A72" s="58"/>
      <c r="B72" s="2"/>
      <c r="C72" s="4"/>
      <c r="E72" s="25"/>
      <c r="F72" s="43"/>
      <c r="G72" s="44"/>
      <c r="H72" s="2"/>
      <c r="I72" s="43"/>
      <c r="J72" s="44"/>
      <c r="K72" s="25"/>
      <c r="L72" s="44"/>
      <c r="M72" s="44"/>
      <c r="P72" s="45"/>
      <c r="Q72" s="25"/>
      <c r="R72" s="44"/>
      <c r="S72" s="44"/>
      <c r="U72" s="44"/>
      <c r="V72" s="44"/>
      <c r="W72" s="4"/>
      <c r="Y72" s="25"/>
      <c r="Z72" s="43"/>
      <c r="AA72" s="43"/>
      <c r="AB72" s="2"/>
      <c r="AC72" s="43"/>
      <c r="AD72" s="43"/>
      <c r="AE72" s="25"/>
      <c r="AF72" s="44"/>
      <c r="AG72" s="44"/>
      <c r="AJ72" s="45"/>
      <c r="AK72" s="25"/>
      <c r="AM72" s="44"/>
      <c r="AO72" s="44"/>
      <c r="AP72" s="44"/>
      <c r="AQ72" s="4"/>
      <c r="AS72" s="25"/>
      <c r="AT72" s="43"/>
      <c r="AU72" s="43"/>
      <c r="AV72" s="2"/>
      <c r="AW72" s="43"/>
      <c r="AX72" s="43"/>
      <c r="AY72" s="25"/>
      <c r="AZ72" s="44"/>
      <c r="BA72" s="44"/>
      <c r="BD72" s="45"/>
      <c r="BE72" s="25"/>
      <c r="BF72" s="44"/>
      <c r="BG72" s="44"/>
      <c r="BI72" s="44"/>
      <c r="BJ72" s="44"/>
      <c r="BK72" s="4"/>
      <c r="BM72" s="25"/>
      <c r="BN72" s="43"/>
      <c r="BO72" s="43"/>
      <c r="BP72" s="2"/>
      <c r="BQ72" s="43"/>
      <c r="BR72" s="43"/>
      <c r="BS72" s="25"/>
      <c r="BT72" s="44"/>
      <c r="BU72" s="44"/>
      <c r="BX72" s="45"/>
      <c r="BY72" s="25"/>
      <c r="BZ72" s="44"/>
      <c r="CA72" s="44"/>
      <c r="CC72" s="44"/>
      <c r="CD72" s="44"/>
      <c r="CE72" s="25"/>
      <c r="CG72" s="25"/>
      <c r="CH72" s="43"/>
      <c r="CI72" s="43"/>
      <c r="CJ72" s="2"/>
      <c r="CK72" s="43"/>
      <c r="CL72" s="43"/>
      <c r="CM72" s="25"/>
      <c r="CN72" s="44"/>
      <c r="CO72" s="44"/>
      <c r="CR72" s="45"/>
      <c r="CS72" s="25"/>
      <c r="CT72" s="44"/>
      <c r="CU72" s="44"/>
      <c r="CW72" s="44"/>
      <c r="CX72" s="44"/>
      <c r="CY72" s="4"/>
      <c r="DA72" s="25"/>
      <c r="DB72" s="43"/>
      <c r="DC72" s="43"/>
      <c r="DD72" s="2"/>
      <c r="DE72" s="43"/>
      <c r="DF72" s="43"/>
      <c r="DG72" s="25"/>
      <c r="DH72" s="44"/>
      <c r="DI72" s="44"/>
      <c r="DL72" s="45"/>
      <c r="DM72" s="25"/>
      <c r="DN72" s="44"/>
      <c r="DO72" s="44"/>
      <c r="DQ72" s="44"/>
      <c r="DR72" s="44"/>
      <c r="DS72" s="4"/>
      <c r="DU72" s="25"/>
      <c r="DV72" s="43"/>
      <c r="DW72" s="43"/>
      <c r="DX72" s="2"/>
      <c r="DY72" s="43"/>
      <c r="DZ72" s="43"/>
      <c r="EA72" s="25"/>
      <c r="EC72" s="46"/>
      <c r="EF72" s="45"/>
      <c r="EG72" s="25"/>
      <c r="EH72" s="44"/>
      <c r="EI72" s="44"/>
      <c r="EK72" s="44"/>
      <c r="EL72" s="44"/>
      <c r="EM72" s="4"/>
      <c r="EO72" s="25"/>
      <c r="EP72" s="43"/>
      <c r="EQ72" s="43"/>
      <c r="ER72" s="2"/>
      <c r="ES72" s="43"/>
      <c r="ET72" s="43"/>
      <c r="EU72" s="25"/>
      <c r="EV72" s="44"/>
      <c r="EW72" s="44"/>
      <c r="EZ72" s="45"/>
      <c r="FA72" s="25"/>
      <c r="FB72" s="44"/>
      <c r="FC72" s="44"/>
      <c r="FE72" s="44"/>
      <c r="FF72" s="44"/>
      <c r="FG72" s="4"/>
      <c r="FI72" s="25"/>
      <c r="FJ72" s="43"/>
      <c r="FK72" s="43"/>
      <c r="FL72" s="2"/>
      <c r="FM72" s="43"/>
      <c r="FN72" s="43"/>
      <c r="FO72" s="25"/>
      <c r="FP72" s="44"/>
      <c r="FQ72" s="44"/>
      <c r="FT72" s="45"/>
      <c r="FU72" s="25"/>
      <c r="FV72" s="44"/>
      <c r="FW72" s="44"/>
      <c r="FY72" s="44"/>
      <c r="FZ72" s="44"/>
      <c r="GA72" s="4"/>
      <c r="GG72" s="44"/>
      <c r="GI72" s="47"/>
      <c r="GN72" s="45"/>
      <c r="GU72" s="4"/>
      <c r="HA72" s="44"/>
      <c r="HC72" s="47"/>
      <c r="HH72" s="45"/>
      <c r="HO72" s="4"/>
      <c r="HU72" s="44"/>
      <c r="HW72" s="47"/>
      <c r="IB72" s="45"/>
      <c r="II72" s="4"/>
      <c r="IO72" s="44"/>
      <c r="IQ72" s="47"/>
      <c r="IV72" s="45"/>
    </row>
    <row r="73" spans="1:262" s="3" customFormat="1" ht="13.5" customHeight="1" x14ac:dyDescent="0.25">
      <c r="A73" s="58"/>
      <c r="B73" s="2"/>
      <c r="C73" s="4"/>
      <c r="E73" s="25"/>
      <c r="F73" s="43"/>
      <c r="G73" s="44"/>
      <c r="H73" s="2"/>
      <c r="I73" s="43"/>
      <c r="J73" s="44"/>
      <c r="K73" s="25"/>
      <c r="L73" s="44"/>
      <c r="M73" s="44"/>
      <c r="P73" s="45"/>
      <c r="Q73" s="25"/>
      <c r="R73" s="44"/>
      <c r="S73" s="44"/>
      <c r="U73" s="44"/>
      <c r="V73" s="44"/>
      <c r="W73" s="4"/>
      <c r="Y73" s="25"/>
      <c r="Z73" s="43"/>
      <c r="AA73" s="43"/>
      <c r="AB73" s="2"/>
      <c r="AC73" s="43"/>
      <c r="AD73" s="43"/>
      <c r="AE73" s="25"/>
      <c r="AF73" s="44"/>
      <c r="AG73" s="44"/>
      <c r="AJ73" s="45"/>
      <c r="AK73" s="25"/>
      <c r="AM73" s="44"/>
      <c r="AO73" s="44"/>
      <c r="AP73" s="44"/>
      <c r="AQ73" s="4"/>
      <c r="AS73" s="25"/>
      <c r="AT73" s="43"/>
      <c r="AU73" s="43"/>
      <c r="AV73" s="2"/>
      <c r="AW73" s="43"/>
      <c r="AX73" s="43"/>
      <c r="AY73" s="25"/>
      <c r="AZ73" s="44"/>
      <c r="BA73" s="44"/>
      <c r="BD73" s="45"/>
      <c r="BE73" s="25"/>
      <c r="BF73" s="44"/>
      <c r="BG73" s="44"/>
      <c r="BI73" s="44"/>
      <c r="BJ73" s="44"/>
      <c r="BK73" s="4"/>
      <c r="BM73" s="25"/>
      <c r="BN73" s="43"/>
      <c r="BO73" s="43"/>
      <c r="BP73" s="2"/>
      <c r="BQ73" s="43"/>
      <c r="BR73" s="43"/>
      <c r="BS73" s="25"/>
      <c r="BT73" s="44"/>
      <c r="BU73" s="44"/>
      <c r="BX73" s="45"/>
      <c r="BY73" s="25"/>
      <c r="BZ73" s="44"/>
      <c r="CA73" s="44"/>
      <c r="CC73" s="44"/>
      <c r="CD73" s="44"/>
      <c r="CE73" s="25"/>
      <c r="CG73" s="25"/>
      <c r="CH73" s="43"/>
      <c r="CI73" s="43"/>
      <c r="CJ73" s="2"/>
      <c r="CK73" s="43"/>
      <c r="CL73" s="43"/>
      <c r="CM73" s="25"/>
      <c r="CN73" s="44"/>
      <c r="CO73" s="44"/>
      <c r="CR73" s="45"/>
      <c r="CS73" s="25"/>
      <c r="CT73" s="44"/>
      <c r="CU73" s="44"/>
      <c r="CW73" s="44"/>
      <c r="CX73" s="44"/>
      <c r="CY73" s="4"/>
      <c r="DA73" s="25"/>
      <c r="DB73" s="43"/>
      <c r="DC73" s="43"/>
      <c r="DD73" s="2"/>
      <c r="DE73" s="43"/>
      <c r="DF73" s="43"/>
      <c r="DG73" s="25"/>
      <c r="DH73" s="44"/>
      <c r="DI73" s="44"/>
      <c r="DL73" s="45"/>
      <c r="DM73" s="25"/>
      <c r="DN73" s="44"/>
      <c r="DO73" s="44"/>
      <c r="DQ73" s="44"/>
      <c r="DR73" s="44"/>
      <c r="DS73" s="4"/>
      <c r="DU73" s="25"/>
      <c r="DV73" s="43"/>
      <c r="DW73" s="43"/>
      <c r="DX73" s="2"/>
      <c r="DY73" s="43"/>
      <c r="DZ73" s="43"/>
      <c r="EA73" s="25"/>
      <c r="EC73" s="46"/>
      <c r="EF73" s="45"/>
      <c r="EG73" s="25"/>
      <c r="EH73" s="44"/>
      <c r="EI73" s="44"/>
      <c r="EK73" s="44"/>
      <c r="EL73" s="44"/>
      <c r="EM73" s="4"/>
      <c r="EO73" s="25"/>
      <c r="EP73" s="43"/>
      <c r="EQ73" s="43"/>
      <c r="ER73" s="2"/>
      <c r="ES73" s="43"/>
      <c r="ET73" s="43"/>
      <c r="EU73" s="25"/>
      <c r="EV73" s="44"/>
      <c r="EW73" s="44"/>
      <c r="EZ73" s="45"/>
      <c r="FA73" s="25"/>
      <c r="FB73" s="44"/>
      <c r="FC73" s="44"/>
      <c r="FE73" s="44"/>
      <c r="FF73" s="44"/>
      <c r="FG73" s="4"/>
      <c r="FI73" s="25"/>
      <c r="FJ73" s="43"/>
      <c r="FK73" s="43"/>
      <c r="FL73" s="2"/>
      <c r="FM73" s="43"/>
      <c r="FN73" s="43"/>
      <c r="FO73" s="25"/>
      <c r="FP73" s="44"/>
      <c r="FQ73" s="44"/>
      <c r="FT73" s="45"/>
      <c r="FU73" s="25"/>
      <c r="FV73" s="44"/>
      <c r="FW73" s="44"/>
      <c r="FY73" s="44"/>
      <c r="FZ73" s="44"/>
      <c r="GA73" s="4"/>
      <c r="GG73" s="44"/>
      <c r="GI73" s="47"/>
      <c r="GN73" s="45"/>
      <c r="GU73" s="4"/>
      <c r="HA73" s="44"/>
      <c r="HC73" s="47"/>
      <c r="HH73" s="45"/>
      <c r="HO73" s="4"/>
      <c r="HU73" s="44"/>
      <c r="HW73" s="47"/>
      <c r="IB73" s="45"/>
      <c r="II73" s="4"/>
      <c r="IO73" s="44"/>
      <c r="IQ73" s="47"/>
      <c r="IV73" s="45"/>
    </row>
    <row r="74" spans="1:262" s="3" customFormat="1" ht="13.5" customHeight="1" x14ac:dyDescent="0.25">
      <c r="A74" s="58"/>
      <c r="B74" s="2"/>
      <c r="C74" s="4"/>
      <c r="E74" s="25"/>
      <c r="F74" s="43"/>
      <c r="G74" s="44"/>
      <c r="H74" s="2"/>
      <c r="I74" s="43"/>
      <c r="J74" s="44"/>
      <c r="K74" s="25"/>
      <c r="L74" s="44"/>
      <c r="M74" s="44"/>
      <c r="P74" s="45"/>
      <c r="Q74" s="25"/>
      <c r="R74" s="44"/>
      <c r="S74" s="44"/>
      <c r="U74" s="44"/>
      <c r="V74" s="44"/>
      <c r="W74" s="4"/>
      <c r="Y74" s="25"/>
      <c r="Z74" s="43"/>
      <c r="AA74" s="43"/>
      <c r="AB74" s="2"/>
      <c r="AC74" s="43"/>
      <c r="AD74" s="43"/>
      <c r="AE74" s="25"/>
      <c r="AF74" s="44"/>
      <c r="AG74" s="44"/>
      <c r="AJ74" s="45"/>
      <c r="AK74" s="25"/>
      <c r="AM74" s="44"/>
      <c r="AO74" s="44"/>
      <c r="AP74" s="44"/>
      <c r="AQ74" s="4"/>
      <c r="AS74" s="25"/>
      <c r="AT74" s="43"/>
      <c r="AU74" s="43"/>
      <c r="AV74" s="2"/>
      <c r="AW74" s="43"/>
      <c r="AX74" s="43"/>
      <c r="AY74" s="25"/>
      <c r="AZ74" s="44"/>
      <c r="BA74" s="44"/>
      <c r="BD74" s="45"/>
      <c r="BE74" s="25"/>
      <c r="BF74" s="44"/>
      <c r="BG74" s="44"/>
      <c r="BI74" s="44"/>
      <c r="BJ74" s="44"/>
      <c r="BK74" s="4"/>
      <c r="BM74" s="25"/>
      <c r="BN74" s="43"/>
      <c r="BO74" s="43"/>
      <c r="BP74" s="2"/>
      <c r="BQ74" s="43"/>
      <c r="BR74" s="43"/>
      <c r="BS74" s="25"/>
      <c r="BT74" s="44"/>
      <c r="BU74" s="44"/>
      <c r="BX74" s="45"/>
      <c r="BY74" s="25"/>
      <c r="BZ74" s="44"/>
      <c r="CA74" s="44"/>
      <c r="CC74" s="44"/>
      <c r="CD74" s="44"/>
      <c r="CE74" s="25"/>
      <c r="CG74" s="25"/>
      <c r="CH74" s="43"/>
      <c r="CI74" s="43"/>
      <c r="CJ74" s="2"/>
      <c r="CK74" s="43"/>
      <c r="CL74" s="43"/>
      <c r="CM74" s="25"/>
      <c r="CN74" s="44"/>
      <c r="CO74" s="44"/>
      <c r="CR74" s="45"/>
      <c r="CS74" s="25"/>
      <c r="CT74" s="44"/>
      <c r="CU74" s="44"/>
      <c r="CW74" s="44"/>
      <c r="CX74" s="44"/>
      <c r="CY74" s="4"/>
      <c r="DA74" s="25"/>
      <c r="DB74" s="43"/>
      <c r="DC74" s="43"/>
      <c r="DD74" s="2"/>
      <c r="DE74" s="43"/>
      <c r="DF74" s="43"/>
      <c r="DG74" s="25"/>
      <c r="DH74" s="44"/>
      <c r="DI74" s="44"/>
      <c r="DL74" s="45"/>
      <c r="DM74" s="25"/>
      <c r="DN74" s="44"/>
      <c r="DO74" s="44"/>
      <c r="DQ74" s="44"/>
      <c r="DR74" s="44"/>
      <c r="DS74" s="4"/>
      <c r="DU74" s="25"/>
      <c r="DV74" s="43"/>
      <c r="DW74" s="43"/>
      <c r="DX74" s="2"/>
      <c r="DY74" s="43"/>
      <c r="DZ74" s="43"/>
      <c r="EA74" s="25"/>
      <c r="EC74" s="46"/>
      <c r="EF74" s="45"/>
      <c r="EG74" s="25"/>
      <c r="EH74" s="44"/>
      <c r="EI74" s="44"/>
      <c r="EK74" s="44"/>
      <c r="EL74" s="44"/>
      <c r="EM74" s="4"/>
      <c r="EO74" s="25"/>
      <c r="EP74" s="43"/>
      <c r="EQ74" s="43"/>
      <c r="ER74" s="2"/>
      <c r="ES74" s="43"/>
      <c r="ET74" s="43"/>
      <c r="EU74" s="25"/>
      <c r="EV74" s="44"/>
      <c r="EW74" s="44"/>
      <c r="EZ74" s="45"/>
      <c r="FA74" s="25"/>
      <c r="FB74" s="44"/>
      <c r="FC74" s="44"/>
      <c r="FE74" s="44"/>
      <c r="FF74" s="44"/>
      <c r="FG74" s="4"/>
      <c r="FI74" s="25"/>
      <c r="FJ74" s="43"/>
      <c r="FK74" s="43"/>
      <c r="FL74" s="2"/>
      <c r="FM74" s="43"/>
      <c r="FN74" s="43"/>
      <c r="FO74" s="25"/>
      <c r="FP74" s="44"/>
      <c r="FQ74" s="44"/>
      <c r="FT74" s="45"/>
      <c r="FU74" s="25"/>
      <c r="FV74" s="44"/>
      <c r="FW74" s="44"/>
      <c r="FY74" s="44"/>
      <c r="FZ74" s="44"/>
      <c r="GA74" s="4"/>
      <c r="GG74" s="44"/>
      <c r="GI74" s="47"/>
      <c r="GN74" s="45"/>
      <c r="GU74" s="4"/>
      <c r="HA74" s="44"/>
      <c r="HC74" s="47"/>
      <c r="HH74" s="45"/>
      <c r="HO74" s="4"/>
      <c r="HU74" s="44"/>
      <c r="HW74" s="47"/>
      <c r="IB74" s="45"/>
      <c r="II74" s="4"/>
      <c r="IO74" s="44"/>
      <c r="IQ74" s="47"/>
      <c r="IV74" s="45"/>
    </row>
    <row r="75" spans="1:262" s="3" customFormat="1" ht="13.5" customHeight="1" x14ac:dyDescent="0.25">
      <c r="A75" s="58"/>
      <c r="B75" s="2"/>
      <c r="C75" s="4"/>
      <c r="E75" s="25"/>
      <c r="F75" s="43"/>
      <c r="G75" s="44"/>
      <c r="H75" s="2"/>
      <c r="I75" s="43"/>
      <c r="J75" s="44"/>
      <c r="K75" s="25"/>
      <c r="L75" s="44"/>
      <c r="M75" s="44"/>
      <c r="P75" s="45"/>
      <c r="Q75" s="25"/>
      <c r="R75" s="44"/>
      <c r="S75" s="44"/>
      <c r="U75" s="44"/>
      <c r="V75" s="44"/>
      <c r="W75" s="4"/>
      <c r="Y75" s="25"/>
      <c r="Z75" s="43"/>
      <c r="AA75" s="43"/>
      <c r="AB75" s="2"/>
      <c r="AC75" s="43"/>
      <c r="AD75" s="43"/>
      <c r="AE75" s="25"/>
      <c r="AF75" s="44"/>
      <c r="AG75" s="44"/>
      <c r="AJ75" s="45"/>
      <c r="AK75" s="25"/>
      <c r="AM75" s="44"/>
      <c r="AO75" s="44"/>
      <c r="AP75" s="44"/>
      <c r="AQ75" s="4"/>
      <c r="AS75" s="25"/>
      <c r="AT75" s="43"/>
      <c r="AU75" s="43"/>
      <c r="AV75" s="2"/>
      <c r="AW75" s="43"/>
      <c r="AX75" s="43"/>
      <c r="AY75" s="25"/>
      <c r="AZ75" s="44"/>
      <c r="BA75" s="44"/>
      <c r="BD75" s="45"/>
      <c r="BE75" s="25"/>
      <c r="BF75" s="44"/>
      <c r="BG75" s="44"/>
      <c r="BI75" s="44"/>
      <c r="BJ75" s="44"/>
      <c r="BK75" s="4"/>
      <c r="BM75" s="25"/>
      <c r="BN75" s="43"/>
      <c r="BO75" s="43"/>
      <c r="BP75" s="2"/>
      <c r="BQ75" s="43"/>
      <c r="BR75" s="43"/>
      <c r="BS75" s="25"/>
      <c r="BT75" s="44"/>
      <c r="BU75" s="44"/>
      <c r="BX75" s="45"/>
      <c r="BY75" s="25"/>
      <c r="BZ75" s="44"/>
      <c r="CA75" s="44"/>
      <c r="CC75" s="44"/>
      <c r="CD75" s="44"/>
      <c r="CE75" s="25"/>
      <c r="CG75" s="25"/>
      <c r="CH75" s="43"/>
      <c r="CI75" s="43"/>
      <c r="CJ75" s="2"/>
      <c r="CK75" s="43"/>
      <c r="CL75" s="43"/>
      <c r="CM75" s="25"/>
      <c r="CN75" s="44"/>
      <c r="CO75" s="44"/>
      <c r="CR75" s="45"/>
      <c r="CS75" s="25"/>
      <c r="CT75" s="44"/>
      <c r="CU75" s="44"/>
      <c r="CW75" s="44"/>
      <c r="CX75" s="44"/>
      <c r="CY75" s="4"/>
      <c r="DA75" s="25"/>
      <c r="DB75" s="43"/>
      <c r="DC75" s="43"/>
      <c r="DD75" s="2"/>
      <c r="DE75" s="43"/>
      <c r="DF75" s="43"/>
      <c r="DG75" s="25"/>
      <c r="DH75" s="44"/>
      <c r="DI75" s="44"/>
      <c r="DL75" s="45"/>
      <c r="DM75" s="25"/>
      <c r="DN75" s="44"/>
      <c r="DO75" s="44"/>
      <c r="DQ75" s="44"/>
      <c r="DR75" s="44"/>
      <c r="DS75" s="4"/>
      <c r="DU75" s="25"/>
      <c r="DV75" s="43"/>
      <c r="DW75" s="43"/>
      <c r="DX75" s="2"/>
      <c r="DY75" s="43"/>
      <c r="DZ75" s="43"/>
      <c r="EA75" s="25"/>
      <c r="EC75" s="46"/>
      <c r="EF75" s="45"/>
      <c r="EG75" s="25"/>
      <c r="EH75" s="44"/>
      <c r="EI75" s="44"/>
      <c r="EK75" s="44"/>
      <c r="EL75" s="44"/>
      <c r="EM75" s="4"/>
      <c r="EO75" s="25"/>
      <c r="EP75" s="43"/>
      <c r="EQ75" s="43"/>
      <c r="ER75" s="2"/>
      <c r="ES75" s="43"/>
      <c r="ET75" s="43"/>
      <c r="EU75" s="25"/>
      <c r="EV75" s="44"/>
      <c r="EW75" s="44"/>
      <c r="EZ75" s="45"/>
      <c r="FA75" s="25"/>
      <c r="FB75" s="44"/>
      <c r="FC75" s="44"/>
      <c r="FE75" s="44"/>
      <c r="FF75" s="44"/>
      <c r="FG75" s="4"/>
      <c r="FI75" s="25"/>
      <c r="FJ75" s="43"/>
      <c r="FK75" s="43"/>
      <c r="FL75" s="2"/>
      <c r="FM75" s="43"/>
      <c r="FN75" s="43"/>
      <c r="FO75" s="25"/>
      <c r="FP75" s="44"/>
      <c r="FQ75" s="44"/>
      <c r="FT75" s="45"/>
      <c r="FU75" s="25"/>
      <c r="FV75" s="44"/>
      <c r="FW75" s="44"/>
      <c r="FY75" s="44"/>
      <c r="FZ75" s="44"/>
      <c r="GA75" s="4"/>
      <c r="GG75" s="44"/>
      <c r="GI75" s="47"/>
      <c r="GN75" s="45"/>
      <c r="GU75" s="4"/>
      <c r="HA75" s="44"/>
      <c r="HC75" s="47"/>
      <c r="HH75" s="45"/>
      <c r="HO75" s="4"/>
      <c r="HU75" s="44"/>
      <c r="HW75" s="47"/>
      <c r="IB75" s="45"/>
      <c r="II75" s="4"/>
      <c r="IO75" s="44"/>
      <c r="IQ75" s="47"/>
      <c r="IV75" s="45"/>
    </row>
    <row r="76" spans="1:262" s="3" customFormat="1" ht="13.5" customHeight="1" x14ac:dyDescent="0.25">
      <c r="A76" s="58"/>
      <c r="B76" s="2"/>
      <c r="C76" s="4"/>
      <c r="E76" s="25"/>
      <c r="F76" s="43"/>
      <c r="G76" s="44"/>
      <c r="H76" s="2"/>
      <c r="I76" s="43"/>
      <c r="J76" s="44"/>
      <c r="K76" s="25"/>
      <c r="L76" s="44"/>
      <c r="M76" s="44"/>
      <c r="P76" s="45"/>
      <c r="Q76" s="25"/>
      <c r="R76" s="44"/>
      <c r="S76" s="44"/>
      <c r="U76" s="44"/>
      <c r="V76" s="44"/>
      <c r="W76" s="4"/>
      <c r="Y76" s="25"/>
      <c r="Z76" s="43"/>
      <c r="AA76" s="43"/>
      <c r="AB76" s="2"/>
      <c r="AC76" s="43"/>
      <c r="AD76" s="43"/>
      <c r="AE76" s="25"/>
      <c r="AF76" s="44"/>
      <c r="AG76" s="44"/>
      <c r="AJ76" s="45"/>
      <c r="AK76" s="25"/>
      <c r="AM76" s="44"/>
      <c r="AO76" s="44"/>
      <c r="AP76" s="44"/>
      <c r="AQ76" s="4"/>
      <c r="AS76" s="25"/>
      <c r="AT76" s="43"/>
      <c r="AU76" s="43"/>
      <c r="AV76" s="2"/>
      <c r="AW76" s="43"/>
      <c r="AX76" s="43"/>
      <c r="AY76" s="25"/>
      <c r="AZ76" s="44"/>
      <c r="BA76" s="44"/>
      <c r="BD76" s="45"/>
      <c r="BE76" s="25"/>
      <c r="BF76" s="44"/>
      <c r="BG76" s="44"/>
      <c r="BI76" s="44"/>
      <c r="BJ76" s="44"/>
      <c r="BK76" s="4"/>
      <c r="BM76" s="25"/>
      <c r="BN76" s="43"/>
      <c r="BO76" s="43"/>
      <c r="BP76" s="2"/>
      <c r="BQ76" s="43"/>
      <c r="BR76" s="43"/>
      <c r="BS76" s="25"/>
      <c r="BT76" s="44"/>
      <c r="BU76" s="44"/>
      <c r="BX76" s="45"/>
      <c r="BY76" s="25"/>
      <c r="BZ76" s="44"/>
      <c r="CA76" s="44"/>
      <c r="CC76" s="44"/>
      <c r="CD76" s="44"/>
      <c r="CE76" s="25"/>
      <c r="CG76" s="25"/>
      <c r="CH76" s="43"/>
      <c r="CI76" s="43"/>
      <c r="CJ76" s="2"/>
      <c r="CK76" s="43"/>
      <c r="CL76" s="43"/>
      <c r="CM76" s="25"/>
      <c r="CN76" s="44"/>
      <c r="CO76" s="44"/>
      <c r="CR76" s="45"/>
      <c r="CS76" s="25"/>
      <c r="CT76" s="44"/>
      <c r="CU76" s="44"/>
      <c r="CW76" s="44"/>
      <c r="CX76" s="44"/>
      <c r="CY76" s="4"/>
      <c r="DA76" s="25"/>
      <c r="DB76" s="43"/>
      <c r="DC76" s="43"/>
      <c r="DD76" s="2"/>
      <c r="DE76" s="43"/>
      <c r="DF76" s="43"/>
      <c r="DG76" s="25"/>
      <c r="DH76" s="44"/>
      <c r="DI76" s="44"/>
      <c r="DL76" s="45"/>
      <c r="DM76" s="25"/>
      <c r="DN76" s="44"/>
      <c r="DO76" s="44"/>
      <c r="DQ76" s="44"/>
      <c r="DR76" s="44"/>
      <c r="DS76" s="4"/>
      <c r="DU76" s="25"/>
      <c r="DV76" s="43"/>
      <c r="DW76" s="43"/>
      <c r="DX76" s="2"/>
      <c r="DY76" s="43"/>
      <c r="DZ76" s="43"/>
      <c r="EA76" s="25"/>
      <c r="EC76" s="46"/>
      <c r="EF76" s="45"/>
      <c r="EG76" s="25"/>
      <c r="EH76" s="44"/>
      <c r="EI76" s="44"/>
      <c r="EK76" s="44"/>
      <c r="EL76" s="44"/>
      <c r="EM76" s="4"/>
      <c r="EO76" s="25"/>
      <c r="EP76" s="43"/>
      <c r="EQ76" s="43"/>
      <c r="ER76" s="2"/>
      <c r="ES76" s="43"/>
      <c r="ET76" s="43"/>
      <c r="EU76" s="25"/>
      <c r="EV76" s="44"/>
      <c r="EW76" s="44"/>
      <c r="EZ76" s="45"/>
      <c r="FA76" s="25"/>
      <c r="FB76" s="44"/>
      <c r="FC76" s="44"/>
      <c r="FE76" s="44"/>
      <c r="FF76" s="44"/>
      <c r="FG76" s="4"/>
      <c r="FI76" s="25"/>
      <c r="FJ76" s="43"/>
      <c r="FK76" s="43"/>
      <c r="FL76" s="2"/>
      <c r="FM76" s="43"/>
      <c r="FN76" s="43"/>
      <c r="FO76" s="25"/>
      <c r="FP76" s="44"/>
      <c r="FQ76" s="44"/>
      <c r="FT76" s="45"/>
      <c r="FU76" s="25"/>
      <c r="FV76" s="44"/>
      <c r="FW76" s="44"/>
      <c r="FY76" s="44"/>
      <c r="FZ76" s="44"/>
      <c r="GA76" s="4"/>
      <c r="GG76" s="44"/>
      <c r="GI76" s="47"/>
      <c r="GN76" s="45"/>
      <c r="GU76" s="4"/>
      <c r="HA76" s="44"/>
      <c r="HC76" s="47"/>
      <c r="HH76" s="45"/>
      <c r="HO76" s="4"/>
      <c r="HU76" s="44"/>
      <c r="HW76" s="47"/>
      <c r="IB76" s="45"/>
      <c r="II76" s="4"/>
      <c r="IO76" s="44"/>
      <c r="IQ76" s="47"/>
      <c r="IV76" s="45"/>
    </row>
    <row r="77" spans="1:262" s="3" customFormat="1" ht="13.5" customHeight="1" x14ac:dyDescent="0.25">
      <c r="A77" s="58"/>
      <c r="B77" s="2"/>
      <c r="C77" s="4"/>
      <c r="E77" s="25"/>
      <c r="F77" s="43"/>
      <c r="G77" s="44"/>
      <c r="H77" s="2"/>
      <c r="I77" s="43"/>
      <c r="J77" s="44"/>
      <c r="K77" s="25"/>
      <c r="L77" s="44"/>
      <c r="M77" s="44"/>
      <c r="P77" s="45"/>
      <c r="Q77" s="25"/>
      <c r="R77" s="44"/>
      <c r="S77" s="44"/>
      <c r="U77" s="44"/>
      <c r="V77" s="44"/>
      <c r="W77" s="4"/>
      <c r="Y77" s="25"/>
      <c r="Z77" s="43"/>
      <c r="AA77" s="43"/>
      <c r="AB77" s="2"/>
      <c r="AC77" s="43"/>
      <c r="AD77" s="43"/>
      <c r="AE77" s="25"/>
      <c r="AF77" s="44"/>
      <c r="AG77" s="44"/>
      <c r="AJ77" s="45"/>
      <c r="AK77" s="25"/>
      <c r="AM77" s="44"/>
      <c r="AO77" s="44"/>
      <c r="AP77" s="44"/>
      <c r="AQ77" s="4"/>
      <c r="AS77" s="25"/>
      <c r="AT77" s="43"/>
      <c r="AU77" s="43"/>
      <c r="AV77" s="2"/>
      <c r="AW77" s="43"/>
      <c r="AX77" s="43"/>
      <c r="AY77" s="25"/>
      <c r="AZ77" s="44"/>
      <c r="BA77" s="44"/>
      <c r="BD77" s="45"/>
      <c r="BE77" s="25"/>
      <c r="BF77" s="44"/>
      <c r="BG77" s="44"/>
      <c r="BI77" s="44"/>
      <c r="BJ77" s="44"/>
      <c r="BK77" s="4"/>
      <c r="BM77" s="25"/>
      <c r="BN77" s="43"/>
      <c r="BO77" s="43"/>
      <c r="BP77" s="2"/>
      <c r="BQ77" s="43"/>
      <c r="BR77" s="43"/>
      <c r="BS77" s="25"/>
      <c r="BT77" s="44"/>
      <c r="BU77" s="44"/>
      <c r="BX77" s="45"/>
      <c r="BY77" s="25"/>
      <c r="BZ77" s="44"/>
      <c r="CA77" s="44"/>
      <c r="CC77" s="44"/>
      <c r="CD77" s="44"/>
      <c r="CE77" s="25"/>
      <c r="CG77" s="25"/>
      <c r="CH77" s="43"/>
      <c r="CI77" s="43"/>
      <c r="CJ77" s="2"/>
      <c r="CK77" s="43"/>
      <c r="CL77" s="43"/>
      <c r="CM77" s="25"/>
      <c r="CN77" s="44"/>
      <c r="CO77" s="44"/>
      <c r="CR77" s="45"/>
      <c r="CS77" s="25"/>
      <c r="CT77" s="44"/>
      <c r="CU77" s="44"/>
      <c r="CW77" s="44"/>
      <c r="CX77" s="44"/>
      <c r="CY77" s="4"/>
      <c r="DA77" s="25"/>
      <c r="DB77" s="43"/>
      <c r="DC77" s="43"/>
      <c r="DD77" s="2"/>
      <c r="DE77" s="43"/>
      <c r="DF77" s="43"/>
      <c r="DG77" s="25"/>
      <c r="DH77" s="44"/>
      <c r="DI77" s="44"/>
      <c r="DL77" s="45"/>
      <c r="DM77" s="25"/>
      <c r="DN77" s="44"/>
      <c r="DO77" s="44"/>
      <c r="DQ77" s="44"/>
      <c r="DR77" s="44"/>
      <c r="DS77" s="4"/>
      <c r="DU77" s="25"/>
      <c r="DV77" s="43"/>
      <c r="DW77" s="43"/>
      <c r="DX77" s="2"/>
      <c r="DY77" s="43"/>
      <c r="DZ77" s="43"/>
      <c r="EA77" s="25"/>
      <c r="EC77" s="46"/>
      <c r="EF77" s="45"/>
      <c r="EG77" s="25"/>
      <c r="EH77" s="44"/>
      <c r="EI77" s="44"/>
      <c r="EK77" s="44"/>
      <c r="EL77" s="44"/>
      <c r="EM77" s="4"/>
      <c r="EO77" s="25"/>
      <c r="EP77" s="43"/>
      <c r="EQ77" s="43"/>
      <c r="ER77" s="2"/>
      <c r="ES77" s="43"/>
      <c r="ET77" s="43"/>
      <c r="EU77" s="25"/>
      <c r="EV77" s="44"/>
      <c r="EW77" s="44"/>
      <c r="EZ77" s="45"/>
      <c r="FA77" s="25"/>
      <c r="FB77" s="44"/>
      <c r="FC77" s="44"/>
      <c r="FE77" s="44"/>
      <c r="FF77" s="44"/>
      <c r="FG77" s="4"/>
      <c r="FI77" s="25"/>
      <c r="FJ77" s="43"/>
      <c r="FK77" s="43"/>
      <c r="FL77" s="2"/>
      <c r="FM77" s="43"/>
      <c r="FN77" s="43"/>
      <c r="FO77" s="25"/>
      <c r="FP77" s="44"/>
      <c r="FQ77" s="44"/>
      <c r="FT77" s="45"/>
      <c r="FU77" s="25"/>
      <c r="FV77" s="44"/>
      <c r="FW77" s="44"/>
      <c r="FY77" s="44"/>
      <c r="FZ77" s="44"/>
      <c r="GA77" s="4"/>
      <c r="GG77" s="44"/>
      <c r="GI77" s="47"/>
      <c r="GN77" s="45"/>
      <c r="GU77" s="4"/>
      <c r="HA77" s="44"/>
      <c r="HC77" s="47"/>
      <c r="HH77" s="45"/>
      <c r="HO77" s="4"/>
      <c r="HU77" s="44"/>
      <c r="HW77" s="47"/>
      <c r="IB77" s="45"/>
      <c r="II77" s="4"/>
      <c r="IO77" s="44"/>
      <c r="IQ77" s="47"/>
      <c r="IV77" s="45"/>
    </row>
    <row r="78" spans="1:262" s="3" customFormat="1" ht="13.5" customHeight="1" x14ac:dyDescent="0.25">
      <c r="A78" s="58"/>
      <c r="B78" s="2"/>
      <c r="C78" s="4"/>
      <c r="E78" s="25"/>
      <c r="F78" s="43"/>
      <c r="G78" s="44"/>
      <c r="H78" s="2"/>
      <c r="I78" s="43"/>
      <c r="J78" s="44"/>
      <c r="K78" s="25"/>
      <c r="L78" s="44"/>
      <c r="M78" s="44"/>
      <c r="P78" s="45"/>
      <c r="Q78" s="25"/>
      <c r="R78" s="44"/>
      <c r="S78" s="44"/>
      <c r="U78" s="44"/>
      <c r="V78" s="44"/>
      <c r="W78" s="4"/>
      <c r="Y78" s="25"/>
      <c r="Z78" s="43"/>
      <c r="AA78" s="43"/>
      <c r="AB78" s="2"/>
      <c r="AC78" s="43"/>
      <c r="AD78" s="43"/>
      <c r="AE78" s="25"/>
      <c r="AF78" s="44"/>
      <c r="AG78" s="44"/>
      <c r="AJ78" s="45"/>
      <c r="AK78" s="25"/>
      <c r="AM78" s="44"/>
      <c r="AO78" s="44"/>
      <c r="AP78" s="44"/>
      <c r="AQ78" s="4"/>
      <c r="AS78" s="25"/>
      <c r="AT78" s="43"/>
      <c r="AU78" s="43"/>
      <c r="AV78" s="2"/>
      <c r="AW78" s="43"/>
      <c r="AX78" s="43"/>
      <c r="AY78" s="25"/>
      <c r="AZ78" s="44"/>
      <c r="BA78" s="44"/>
      <c r="BD78" s="45"/>
      <c r="BE78" s="25"/>
      <c r="BF78" s="44"/>
      <c r="BG78" s="44"/>
      <c r="BI78" s="44"/>
      <c r="BJ78" s="44"/>
      <c r="BK78" s="4"/>
      <c r="BM78" s="25"/>
      <c r="BN78" s="43"/>
      <c r="BO78" s="43"/>
      <c r="BP78" s="2"/>
      <c r="BQ78" s="43"/>
      <c r="BR78" s="43"/>
      <c r="BS78" s="25"/>
      <c r="BT78" s="44"/>
      <c r="BU78" s="44"/>
      <c r="BX78" s="45"/>
      <c r="BY78" s="25"/>
      <c r="BZ78" s="44"/>
      <c r="CA78" s="44"/>
      <c r="CC78" s="44"/>
      <c r="CD78" s="44"/>
      <c r="CE78" s="25"/>
      <c r="CG78" s="25"/>
      <c r="CH78" s="43"/>
      <c r="CI78" s="43"/>
      <c r="CJ78" s="2"/>
      <c r="CK78" s="43"/>
      <c r="CL78" s="43"/>
      <c r="CM78" s="25"/>
      <c r="CN78" s="44"/>
      <c r="CO78" s="44"/>
      <c r="CR78" s="45"/>
      <c r="CS78" s="25"/>
      <c r="CT78" s="44"/>
      <c r="CU78" s="44"/>
      <c r="CW78" s="44"/>
      <c r="CX78" s="44"/>
      <c r="CY78" s="4"/>
      <c r="DA78" s="25"/>
      <c r="DB78" s="43"/>
      <c r="DC78" s="43"/>
      <c r="DD78" s="2"/>
      <c r="DE78" s="43"/>
      <c r="DF78" s="43"/>
      <c r="DG78" s="25"/>
      <c r="DH78" s="44"/>
      <c r="DI78" s="44"/>
      <c r="DL78" s="45"/>
      <c r="DM78" s="25"/>
      <c r="DN78" s="44"/>
      <c r="DO78" s="44"/>
      <c r="DQ78" s="44"/>
      <c r="DR78" s="44"/>
      <c r="DS78" s="4"/>
      <c r="DU78" s="25"/>
      <c r="DV78" s="43"/>
      <c r="DW78" s="43"/>
      <c r="DX78" s="2"/>
      <c r="DY78" s="43"/>
      <c r="DZ78" s="43"/>
      <c r="EA78" s="25"/>
      <c r="EC78" s="46"/>
      <c r="EF78" s="45"/>
      <c r="EG78" s="25"/>
      <c r="EH78" s="44"/>
      <c r="EI78" s="44"/>
      <c r="EK78" s="44"/>
      <c r="EL78" s="44"/>
      <c r="EM78" s="4"/>
      <c r="EO78" s="25"/>
      <c r="EP78" s="43"/>
      <c r="EQ78" s="43"/>
      <c r="ER78" s="2"/>
      <c r="ES78" s="43"/>
      <c r="ET78" s="43"/>
      <c r="EU78" s="25"/>
      <c r="EV78" s="44"/>
      <c r="EW78" s="44"/>
      <c r="EZ78" s="45"/>
      <c r="FA78" s="25"/>
      <c r="FB78" s="44"/>
      <c r="FC78" s="44"/>
      <c r="FE78" s="44"/>
      <c r="FF78" s="44"/>
      <c r="FG78" s="4"/>
      <c r="FI78" s="25"/>
      <c r="FJ78" s="43"/>
      <c r="FK78" s="43"/>
      <c r="FL78" s="2"/>
      <c r="FM78" s="43"/>
      <c r="FN78" s="43"/>
      <c r="FO78" s="25"/>
      <c r="FP78" s="44"/>
      <c r="FQ78" s="44"/>
      <c r="FT78" s="45"/>
      <c r="FU78" s="25"/>
      <c r="FV78" s="44"/>
      <c r="FW78" s="44"/>
      <c r="FY78" s="44"/>
      <c r="FZ78" s="44"/>
      <c r="GA78" s="4"/>
      <c r="GI78" s="47"/>
      <c r="GN78" s="45"/>
      <c r="GU78" s="4"/>
      <c r="HC78" s="47"/>
      <c r="HH78" s="45"/>
      <c r="HO78" s="4"/>
      <c r="HW78" s="47"/>
      <c r="IB78" s="45"/>
      <c r="II78" s="4"/>
      <c r="IQ78" s="47"/>
      <c r="IV78" s="45"/>
    </row>
    <row r="79" spans="1:262" s="3" customFormat="1" ht="13.5" customHeight="1" x14ac:dyDescent="0.25">
      <c r="A79" s="58"/>
      <c r="B79" s="2"/>
      <c r="C79" s="4"/>
      <c r="E79" s="25"/>
      <c r="F79" s="43"/>
      <c r="G79" s="44"/>
      <c r="H79" s="2"/>
      <c r="I79" s="43"/>
      <c r="J79" s="44"/>
      <c r="K79" s="25"/>
      <c r="L79" s="44"/>
      <c r="M79" s="44"/>
      <c r="P79" s="45"/>
      <c r="Q79" s="25"/>
      <c r="R79" s="44"/>
      <c r="S79" s="44"/>
      <c r="U79" s="44"/>
      <c r="V79" s="44"/>
      <c r="W79" s="4"/>
      <c r="Y79" s="25"/>
      <c r="Z79" s="43"/>
      <c r="AA79" s="43"/>
      <c r="AB79" s="2"/>
      <c r="AC79" s="43"/>
      <c r="AD79" s="43"/>
      <c r="AE79" s="25"/>
      <c r="AF79" s="44"/>
      <c r="AG79" s="44"/>
      <c r="AJ79" s="45"/>
      <c r="AK79" s="25"/>
      <c r="AM79" s="44"/>
      <c r="AO79" s="44"/>
      <c r="AP79" s="44"/>
      <c r="AQ79" s="4"/>
      <c r="AS79" s="25"/>
      <c r="AT79" s="43"/>
      <c r="AU79" s="43"/>
      <c r="AV79" s="2"/>
      <c r="AW79" s="43"/>
      <c r="AX79" s="43"/>
      <c r="AY79" s="25"/>
      <c r="AZ79" s="44"/>
      <c r="BA79" s="44"/>
      <c r="BD79" s="45"/>
      <c r="BE79" s="25"/>
      <c r="BF79" s="44"/>
      <c r="BG79" s="44"/>
      <c r="BI79" s="44"/>
      <c r="BJ79" s="44"/>
      <c r="BK79" s="4"/>
      <c r="BM79" s="25"/>
      <c r="BN79" s="43"/>
      <c r="BO79" s="43"/>
      <c r="BP79" s="2"/>
      <c r="BQ79" s="43"/>
      <c r="BR79" s="43"/>
      <c r="BS79" s="25"/>
      <c r="BT79" s="44"/>
      <c r="BU79" s="44"/>
      <c r="BX79" s="45"/>
      <c r="BY79" s="25"/>
      <c r="BZ79" s="44"/>
      <c r="CA79" s="44"/>
      <c r="CC79" s="44"/>
      <c r="CD79" s="44"/>
      <c r="CE79" s="25"/>
      <c r="CG79" s="25"/>
      <c r="CH79" s="43"/>
      <c r="CI79" s="43"/>
      <c r="CJ79" s="2"/>
      <c r="CK79" s="43"/>
      <c r="CL79" s="43"/>
      <c r="CM79" s="25"/>
      <c r="CN79" s="44"/>
      <c r="CO79" s="44"/>
      <c r="CR79" s="45"/>
      <c r="CS79" s="25"/>
      <c r="CT79" s="44"/>
      <c r="CU79" s="44"/>
      <c r="CW79" s="44"/>
      <c r="CX79" s="44"/>
      <c r="CY79" s="4"/>
      <c r="DA79" s="25"/>
      <c r="DB79" s="43"/>
      <c r="DC79" s="43"/>
      <c r="DD79" s="2"/>
      <c r="DE79" s="43"/>
      <c r="DF79" s="43"/>
      <c r="DG79" s="25"/>
      <c r="DH79" s="44"/>
      <c r="DI79" s="44"/>
      <c r="DL79" s="45"/>
      <c r="DM79" s="25"/>
      <c r="DN79" s="44"/>
      <c r="DO79" s="44"/>
      <c r="DQ79" s="44"/>
      <c r="DR79" s="44"/>
      <c r="DS79" s="4"/>
      <c r="DU79" s="25"/>
      <c r="DV79" s="43"/>
      <c r="DW79" s="43"/>
      <c r="DX79" s="2"/>
      <c r="DY79" s="43"/>
      <c r="DZ79" s="43"/>
      <c r="EA79" s="25"/>
      <c r="EC79" s="46"/>
      <c r="EF79" s="45"/>
      <c r="EG79" s="25"/>
      <c r="EH79" s="44"/>
      <c r="EI79" s="44"/>
      <c r="EK79" s="44"/>
      <c r="EL79" s="44"/>
      <c r="EM79" s="4"/>
      <c r="EO79" s="25"/>
      <c r="EP79" s="43"/>
      <c r="EQ79" s="43"/>
      <c r="ER79" s="2"/>
      <c r="ES79" s="43"/>
      <c r="ET79" s="43"/>
      <c r="EU79" s="25"/>
      <c r="EV79" s="44"/>
      <c r="EW79" s="44"/>
      <c r="EZ79" s="45"/>
      <c r="FA79" s="25"/>
      <c r="FB79" s="44"/>
      <c r="FC79" s="44"/>
      <c r="FE79" s="44"/>
      <c r="FF79" s="44"/>
      <c r="FG79" s="4"/>
      <c r="FI79" s="25"/>
      <c r="FJ79" s="43"/>
      <c r="FK79" s="43"/>
      <c r="FL79" s="2"/>
      <c r="FM79" s="43"/>
      <c r="FN79" s="43"/>
      <c r="FO79" s="25"/>
      <c r="FP79" s="44"/>
      <c r="FQ79" s="44"/>
      <c r="FT79" s="45"/>
      <c r="FU79" s="25"/>
      <c r="FV79" s="44"/>
      <c r="FW79" s="44"/>
      <c r="FY79" s="44"/>
      <c r="FZ79" s="44"/>
      <c r="GA79" s="4"/>
      <c r="GI79" s="47"/>
      <c r="GN79" s="45"/>
      <c r="GU79" s="4"/>
      <c r="HC79" s="47"/>
      <c r="HH79" s="45"/>
      <c r="HO79" s="4"/>
      <c r="HW79" s="47"/>
      <c r="IB79" s="45"/>
      <c r="II79" s="4"/>
      <c r="IQ79" s="47"/>
      <c r="IV79" s="45"/>
    </row>
    <row r="80" spans="1:262" s="3" customFormat="1" ht="13.5" customHeight="1" x14ac:dyDescent="0.25">
      <c r="A80" s="58"/>
      <c r="B80" s="2"/>
      <c r="C80" s="4"/>
      <c r="E80" s="25"/>
      <c r="F80" s="43"/>
      <c r="G80" s="44"/>
      <c r="H80" s="2"/>
      <c r="I80" s="43"/>
      <c r="J80" s="44"/>
      <c r="K80" s="25"/>
      <c r="L80" s="44"/>
      <c r="M80" s="44"/>
      <c r="P80" s="45"/>
      <c r="Q80" s="25"/>
      <c r="R80" s="44"/>
      <c r="S80" s="44"/>
      <c r="U80" s="44"/>
      <c r="V80" s="44"/>
      <c r="W80" s="4"/>
      <c r="Y80" s="25"/>
      <c r="Z80" s="43"/>
      <c r="AA80" s="43"/>
      <c r="AB80" s="2"/>
      <c r="AC80" s="43"/>
      <c r="AD80" s="43"/>
      <c r="AE80" s="25"/>
      <c r="AF80" s="44"/>
      <c r="AG80" s="44"/>
      <c r="AJ80" s="45"/>
      <c r="AK80" s="25"/>
      <c r="AM80" s="44"/>
      <c r="AO80" s="44"/>
      <c r="AP80" s="44"/>
      <c r="AQ80" s="4"/>
      <c r="AS80" s="25"/>
      <c r="AT80" s="43"/>
      <c r="AU80" s="43"/>
      <c r="AV80" s="2"/>
      <c r="AW80" s="43"/>
      <c r="AX80" s="43"/>
      <c r="AY80" s="25"/>
      <c r="AZ80" s="44"/>
      <c r="BA80" s="44"/>
      <c r="BD80" s="45"/>
      <c r="BE80" s="25"/>
      <c r="BF80" s="44"/>
      <c r="BG80" s="44"/>
      <c r="BI80" s="44"/>
      <c r="BJ80" s="44"/>
      <c r="BK80" s="4"/>
      <c r="BM80" s="25"/>
      <c r="BN80" s="43"/>
      <c r="BO80" s="43"/>
      <c r="BP80" s="2"/>
      <c r="BQ80" s="43"/>
      <c r="BR80" s="43"/>
      <c r="BS80" s="25"/>
      <c r="BT80" s="44"/>
      <c r="BU80" s="44"/>
      <c r="BX80" s="45"/>
      <c r="BY80" s="25"/>
      <c r="BZ80" s="44"/>
      <c r="CA80" s="44"/>
      <c r="CC80" s="44"/>
      <c r="CD80" s="44"/>
      <c r="CE80" s="25"/>
      <c r="CG80" s="25"/>
      <c r="CH80" s="43"/>
      <c r="CI80" s="43"/>
      <c r="CJ80" s="2"/>
      <c r="CK80" s="43"/>
      <c r="CL80" s="43"/>
      <c r="CM80" s="25"/>
      <c r="CN80" s="44"/>
      <c r="CO80" s="44"/>
      <c r="CR80" s="45"/>
      <c r="CS80" s="25"/>
      <c r="CT80" s="44"/>
      <c r="CU80" s="44"/>
      <c r="CW80" s="44"/>
      <c r="CX80" s="44"/>
      <c r="CY80" s="4"/>
      <c r="DA80" s="25"/>
      <c r="DB80" s="43"/>
      <c r="DC80" s="43"/>
      <c r="DD80" s="2"/>
      <c r="DE80" s="43"/>
      <c r="DF80" s="43"/>
      <c r="DG80" s="25"/>
      <c r="DH80" s="44"/>
      <c r="DI80" s="44"/>
      <c r="DL80" s="45"/>
      <c r="DM80" s="25"/>
      <c r="DN80" s="44"/>
      <c r="DO80" s="44"/>
      <c r="DQ80" s="44"/>
      <c r="DR80" s="44"/>
      <c r="DS80" s="4"/>
      <c r="DU80" s="25"/>
      <c r="DV80" s="43"/>
      <c r="DW80" s="43"/>
      <c r="DX80" s="2"/>
      <c r="DY80" s="43"/>
      <c r="DZ80" s="43"/>
      <c r="EA80" s="25"/>
      <c r="EC80" s="46"/>
      <c r="EF80" s="45"/>
      <c r="EG80" s="25"/>
      <c r="EH80" s="44"/>
      <c r="EI80" s="44"/>
      <c r="EK80" s="44"/>
      <c r="EL80" s="44"/>
      <c r="EM80" s="4"/>
      <c r="EO80" s="25"/>
      <c r="EP80" s="43"/>
      <c r="EQ80" s="43"/>
      <c r="ER80" s="2"/>
      <c r="ES80" s="43"/>
      <c r="ET80" s="43"/>
      <c r="EU80" s="25"/>
      <c r="EV80" s="44"/>
      <c r="EW80" s="44"/>
      <c r="EZ80" s="45"/>
      <c r="FA80" s="25"/>
      <c r="FB80" s="44"/>
      <c r="FC80" s="44"/>
      <c r="FE80" s="44"/>
      <c r="FF80" s="44"/>
      <c r="FG80" s="4"/>
      <c r="FI80" s="25"/>
      <c r="FJ80" s="43"/>
      <c r="FK80" s="43"/>
      <c r="FL80" s="2"/>
      <c r="FM80" s="43"/>
      <c r="FN80" s="43"/>
      <c r="FO80" s="25"/>
      <c r="FP80" s="44"/>
      <c r="FQ80" s="44"/>
      <c r="FT80" s="45"/>
      <c r="FU80" s="25"/>
      <c r="FV80" s="44"/>
      <c r="FW80" s="44"/>
      <c r="FY80" s="44"/>
      <c r="FZ80" s="44"/>
      <c r="GA80" s="4"/>
      <c r="GI80" s="47"/>
      <c r="GN80" s="45"/>
      <c r="GU80" s="4"/>
      <c r="HC80" s="47"/>
      <c r="HH80" s="45"/>
      <c r="HO80" s="4"/>
      <c r="HW80" s="47"/>
      <c r="IB80" s="45"/>
      <c r="II80" s="4"/>
      <c r="IQ80" s="47"/>
      <c r="IV80" s="45"/>
    </row>
    <row r="81" spans="1:256" s="3" customFormat="1" ht="13.5" customHeight="1" x14ac:dyDescent="0.25">
      <c r="A81" s="58"/>
      <c r="B81" s="2"/>
      <c r="C81" s="4"/>
      <c r="E81" s="25"/>
      <c r="F81" s="43"/>
      <c r="G81" s="44"/>
      <c r="H81" s="2"/>
      <c r="I81" s="43"/>
      <c r="J81" s="44"/>
      <c r="K81" s="25"/>
      <c r="L81" s="44"/>
      <c r="M81" s="44"/>
      <c r="P81" s="45"/>
      <c r="Q81" s="25"/>
      <c r="R81" s="44"/>
      <c r="S81" s="44"/>
      <c r="U81" s="44"/>
      <c r="V81" s="44"/>
      <c r="W81" s="4"/>
      <c r="Y81" s="25"/>
      <c r="Z81" s="43"/>
      <c r="AA81" s="43"/>
      <c r="AB81" s="2"/>
      <c r="AC81" s="43"/>
      <c r="AD81" s="43"/>
      <c r="AE81" s="25"/>
      <c r="AF81" s="44"/>
      <c r="AG81" s="44"/>
      <c r="AJ81" s="45"/>
      <c r="AK81" s="25"/>
      <c r="AM81" s="44"/>
      <c r="AO81" s="44"/>
      <c r="AP81" s="44"/>
      <c r="AQ81" s="4"/>
      <c r="AS81" s="25"/>
      <c r="AT81" s="43"/>
      <c r="AU81" s="43"/>
      <c r="AV81" s="2"/>
      <c r="AW81" s="43"/>
      <c r="AX81" s="43"/>
      <c r="AY81" s="25"/>
      <c r="AZ81" s="44"/>
      <c r="BA81" s="44"/>
      <c r="BD81" s="45"/>
      <c r="BE81" s="25"/>
      <c r="BF81" s="44"/>
      <c r="BG81" s="44"/>
      <c r="BI81" s="44"/>
      <c r="BJ81" s="44"/>
      <c r="BK81" s="4"/>
      <c r="BM81" s="25"/>
      <c r="BN81" s="43"/>
      <c r="BO81" s="43"/>
      <c r="BP81" s="2"/>
      <c r="BQ81" s="43"/>
      <c r="BR81" s="43"/>
      <c r="BS81" s="25"/>
      <c r="BT81" s="44"/>
      <c r="BU81" s="44"/>
      <c r="BX81" s="45"/>
      <c r="BY81" s="25"/>
      <c r="BZ81" s="44"/>
      <c r="CA81" s="44"/>
      <c r="CC81" s="44"/>
      <c r="CD81" s="44"/>
      <c r="CE81" s="25"/>
      <c r="CG81" s="25"/>
      <c r="CH81" s="43"/>
      <c r="CI81" s="43"/>
      <c r="CJ81" s="2"/>
      <c r="CK81" s="43"/>
      <c r="CL81" s="43"/>
      <c r="CM81" s="25"/>
      <c r="CN81" s="44"/>
      <c r="CO81" s="44"/>
      <c r="CR81" s="45"/>
      <c r="CS81" s="25"/>
      <c r="CT81" s="44"/>
      <c r="CU81" s="44"/>
      <c r="CW81" s="44"/>
      <c r="CX81" s="44"/>
      <c r="CY81" s="4"/>
      <c r="DA81" s="25"/>
      <c r="DB81" s="43"/>
      <c r="DC81" s="43"/>
      <c r="DD81" s="2"/>
      <c r="DE81" s="43"/>
      <c r="DF81" s="43"/>
      <c r="DG81" s="25"/>
      <c r="DH81" s="44"/>
      <c r="DI81" s="44"/>
      <c r="DL81" s="45"/>
      <c r="DM81" s="25"/>
      <c r="DN81" s="44"/>
      <c r="DO81" s="44"/>
      <c r="DQ81" s="44"/>
      <c r="DR81" s="44"/>
      <c r="DS81" s="4"/>
      <c r="DU81" s="25"/>
      <c r="DV81" s="43"/>
      <c r="DW81" s="43"/>
      <c r="DX81" s="2"/>
      <c r="DY81" s="43"/>
      <c r="DZ81" s="43"/>
      <c r="EA81" s="25"/>
      <c r="EC81" s="46"/>
      <c r="EF81" s="45"/>
      <c r="EG81" s="25"/>
      <c r="EH81" s="44"/>
      <c r="EI81" s="44"/>
      <c r="EK81" s="44"/>
      <c r="EL81" s="44"/>
      <c r="EM81" s="4"/>
      <c r="EO81" s="25"/>
      <c r="EP81" s="43"/>
      <c r="EQ81" s="43"/>
      <c r="ER81" s="2"/>
      <c r="ES81" s="43"/>
      <c r="ET81" s="43"/>
      <c r="EU81" s="25"/>
      <c r="EV81" s="44"/>
      <c r="EW81" s="44"/>
      <c r="EZ81" s="45"/>
      <c r="FA81" s="25"/>
      <c r="FB81" s="44"/>
      <c r="FC81" s="44"/>
      <c r="FE81" s="44"/>
      <c r="FF81" s="44"/>
      <c r="FG81" s="4"/>
      <c r="FI81" s="25"/>
      <c r="FJ81" s="43"/>
      <c r="FK81" s="43"/>
      <c r="FL81" s="2"/>
      <c r="FM81" s="43"/>
      <c r="FN81" s="43"/>
      <c r="FO81" s="25"/>
      <c r="FP81" s="44"/>
      <c r="FQ81" s="44"/>
      <c r="FT81" s="45"/>
      <c r="FU81" s="25"/>
      <c r="FV81" s="44"/>
      <c r="FW81" s="44"/>
      <c r="FY81" s="44"/>
      <c r="FZ81" s="44"/>
      <c r="GA81" s="4"/>
      <c r="GI81" s="47"/>
      <c r="GN81" s="45"/>
      <c r="GU81" s="4"/>
      <c r="HC81" s="47"/>
      <c r="HH81" s="45"/>
      <c r="HO81" s="4"/>
      <c r="HW81" s="47"/>
      <c r="IB81" s="45"/>
      <c r="II81" s="4"/>
      <c r="IQ81" s="47"/>
      <c r="IV81" s="45"/>
    </row>
    <row r="82" spans="1:256" s="3" customFormat="1" ht="13.5" customHeight="1" x14ac:dyDescent="0.25">
      <c r="A82" s="58"/>
      <c r="B82" s="2"/>
      <c r="C82" s="4"/>
      <c r="E82" s="25"/>
      <c r="F82" s="43"/>
      <c r="G82" s="44"/>
      <c r="H82" s="2"/>
      <c r="I82" s="43"/>
      <c r="J82" s="44"/>
      <c r="K82" s="25"/>
      <c r="L82" s="44"/>
      <c r="M82" s="44"/>
      <c r="P82" s="45"/>
      <c r="Q82" s="25"/>
      <c r="R82" s="44"/>
      <c r="S82" s="44"/>
      <c r="U82" s="44"/>
      <c r="V82" s="44"/>
      <c r="W82" s="4"/>
      <c r="Y82" s="25"/>
      <c r="Z82" s="43"/>
      <c r="AA82" s="43"/>
      <c r="AB82" s="2"/>
      <c r="AC82" s="43"/>
      <c r="AD82" s="43"/>
      <c r="AE82" s="25"/>
      <c r="AF82" s="44"/>
      <c r="AG82" s="44"/>
      <c r="AJ82" s="45"/>
      <c r="AK82" s="25"/>
      <c r="AM82" s="44"/>
      <c r="AO82" s="44"/>
      <c r="AP82" s="44"/>
      <c r="AQ82" s="4"/>
      <c r="AS82" s="25"/>
      <c r="AT82" s="43"/>
      <c r="AU82" s="43"/>
      <c r="AV82" s="2"/>
      <c r="AW82" s="43"/>
      <c r="AX82" s="43"/>
      <c r="AY82" s="25"/>
      <c r="AZ82" s="44"/>
      <c r="BA82" s="44"/>
      <c r="BD82" s="45"/>
      <c r="BE82" s="25"/>
      <c r="BF82" s="44"/>
      <c r="BG82" s="44"/>
      <c r="BI82" s="44"/>
      <c r="BJ82" s="44"/>
      <c r="BK82" s="4"/>
      <c r="BM82" s="25"/>
      <c r="BN82" s="43"/>
      <c r="BO82" s="43"/>
      <c r="BP82" s="2"/>
      <c r="BQ82" s="43"/>
      <c r="BR82" s="43"/>
      <c r="BS82" s="25"/>
      <c r="BT82" s="44"/>
      <c r="BU82" s="44"/>
      <c r="BX82" s="45"/>
      <c r="BY82" s="25"/>
      <c r="BZ82" s="44"/>
      <c r="CA82" s="44"/>
      <c r="CC82" s="44"/>
      <c r="CD82" s="44"/>
      <c r="CE82" s="25"/>
      <c r="CG82" s="25"/>
      <c r="CH82" s="43"/>
      <c r="CI82" s="43"/>
      <c r="CJ82" s="2"/>
      <c r="CK82" s="43"/>
      <c r="CL82" s="43"/>
      <c r="CM82" s="25"/>
      <c r="CN82" s="44"/>
      <c r="CO82" s="44"/>
      <c r="CR82" s="45"/>
      <c r="CS82" s="25"/>
      <c r="CT82" s="44"/>
      <c r="CU82" s="44"/>
      <c r="CW82" s="44"/>
      <c r="CX82" s="44"/>
      <c r="CY82" s="4"/>
      <c r="DA82" s="25"/>
      <c r="DB82" s="43"/>
      <c r="DC82" s="43"/>
      <c r="DD82" s="2"/>
      <c r="DE82" s="43"/>
      <c r="DF82" s="43"/>
      <c r="DG82" s="25"/>
      <c r="DH82" s="44"/>
      <c r="DI82" s="44"/>
      <c r="DL82" s="45"/>
      <c r="DM82" s="25"/>
      <c r="DN82" s="44"/>
      <c r="DO82" s="44"/>
      <c r="DQ82" s="44"/>
      <c r="DR82" s="44"/>
      <c r="DS82" s="4"/>
      <c r="DU82" s="25"/>
      <c r="DV82" s="43"/>
      <c r="DW82" s="43"/>
      <c r="DX82" s="2"/>
      <c r="DY82" s="43"/>
      <c r="DZ82" s="43"/>
      <c r="EA82" s="25"/>
      <c r="EC82" s="46"/>
      <c r="EF82" s="45"/>
      <c r="EG82" s="25"/>
      <c r="EH82" s="44"/>
      <c r="EI82" s="44"/>
      <c r="EK82" s="44"/>
      <c r="EL82" s="44"/>
      <c r="EM82" s="4"/>
      <c r="EO82" s="25"/>
      <c r="EP82" s="43"/>
      <c r="EQ82" s="43"/>
      <c r="ER82" s="2"/>
      <c r="ES82" s="43"/>
      <c r="ET82" s="43"/>
      <c r="EU82" s="25"/>
      <c r="EV82" s="44"/>
      <c r="EW82" s="44"/>
      <c r="EZ82" s="45"/>
      <c r="FA82" s="25"/>
      <c r="FB82" s="44"/>
      <c r="FC82" s="44"/>
      <c r="FE82" s="44"/>
      <c r="FF82" s="44"/>
      <c r="FG82" s="4"/>
      <c r="FI82" s="25"/>
      <c r="FJ82" s="43"/>
      <c r="FK82" s="43"/>
      <c r="FL82" s="2"/>
      <c r="FM82" s="43"/>
      <c r="FN82" s="43"/>
      <c r="FO82" s="25"/>
      <c r="FP82" s="44"/>
      <c r="FQ82" s="44"/>
      <c r="FT82" s="45"/>
      <c r="FU82" s="25"/>
      <c r="FV82" s="44"/>
      <c r="FW82" s="44"/>
      <c r="FY82" s="44"/>
      <c r="FZ82" s="44"/>
      <c r="GA82" s="4"/>
      <c r="GI82" s="47"/>
      <c r="GN82" s="45"/>
      <c r="GU82" s="4"/>
      <c r="HC82" s="47"/>
      <c r="HH82" s="45"/>
      <c r="HO82" s="4"/>
      <c r="HW82" s="47"/>
      <c r="IB82" s="45"/>
      <c r="II82" s="4"/>
      <c r="IQ82" s="47"/>
      <c r="IV82" s="45"/>
    </row>
    <row r="83" spans="1:256" s="3" customFormat="1" ht="13.5" customHeight="1" x14ac:dyDescent="0.25">
      <c r="A83" s="58"/>
      <c r="B83" s="2"/>
      <c r="C83" s="4"/>
      <c r="E83" s="25"/>
      <c r="F83" s="43"/>
      <c r="G83" s="44"/>
      <c r="H83" s="2"/>
      <c r="I83" s="43"/>
      <c r="J83" s="44"/>
      <c r="K83" s="25"/>
      <c r="L83" s="44"/>
      <c r="M83" s="44"/>
      <c r="P83" s="45"/>
      <c r="Q83" s="25"/>
      <c r="R83" s="44"/>
      <c r="S83" s="44"/>
      <c r="U83" s="44"/>
      <c r="V83" s="44"/>
      <c r="W83" s="4"/>
      <c r="Y83" s="25"/>
      <c r="Z83" s="43"/>
      <c r="AA83" s="43"/>
      <c r="AB83" s="2"/>
      <c r="AC83" s="43"/>
      <c r="AD83" s="43"/>
      <c r="AE83" s="25"/>
      <c r="AF83" s="44"/>
      <c r="AG83" s="44"/>
      <c r="AJ83" s="45"/>
      <c r="AK83" s="25"/>
      <c r="AM83" s="44"/>
      <c r="AO83" s="44"/>
      <c r="AP83" s="44"/>
      <c r="AQ83" s="4"/>
      <c r="AS83" s="25"/>
      <c r="AT83" s="43"/>
      <c r="AU83" s="43"/>
      <c r="AV83" s="2"/>
      <c r="AW83" s="43"/>
      <c r="AX83" s="43"/>
      <c r="AY83" s="25"/>
      <c r="AZ83" s="44"/>
      <c r="BA83" s="44"/>
      <c r="BD83" s="45"/>
      <c r="BE83" s="25"/>
      <c r="BF83" s="44"/>
      <c r="BG83" s="44"/>
      <c r="BI83" s="44"/>
      <c r="BJ83" s="44"/>
      <c r="BK83" s="4"/>
      <c r="BM83" s="25"/>
      <c r="BN83" s="43"/>
      <c r="BO83" s="43"/>
      <c r="BP83" s="2"/>
      <c r="BQ83" s="43"/>
      <c r="BR83" s="43"/>
      <c r="BS83" s="25"/>
      <c r="BT83" s="44"/>
      <c r="BU83" s="44"/>
      <c r="BX83" s="45"/>
      <c r="BY83" s="25"/>
      <c r="BZ83" s="44"/>
      <c r="CA83" s="44"/>
      <c r="CC83" s="44"/>
      <c r="CD83" s="44"/>
      <c r="CE83" s="25"/>
      <c r="CG83" s="25"/>
      <c r="CH83" s="43"/>
      <c r="CI83" s="43"/>
      <c r="CJ83" s="2"/>
      <c r="CK83" s="43"/>
      <c r="CL83" s="43"/>
      <c r="CM83" s="25"/>
      <c r="CN83" s="44"/>
      <c r="CO83" s="44"/>
      <c r="CR83" s="45"/>
      <c r="CS83" s="25"/>
      <c r="CT83" s="44"/>
      <c r="CU83" s="44"/>
      <c r="CW83" s="44"/>
      <c r="CX83" s="44"/>
      <c r="CY83" s="4"/>
      <c r="DA83" s="25"/>
      <c r="DB83" s="43"/>
      <c r="DC83" s="43"/>
      <c r="DD83" s="2"/>
      <c r="DE83" s="43"/>
      <c r="DF83" s="43"/>
      <c r="DG83" s="25"/>
      <c r="DH83" s="44"/>
      <c r="DI83" s="44"/>
      <c r="DL83" s="45"/>
      <c r="DM83" s="25"/>
      <c r="DN83" s="44"/>
      <c r="DO83" s="44"/>
      <c r="DQ83" s="44"/>
      <c r="DR83" s="44"/>
      <c r="DS83" s="4"/>
      <c r="DU83" s="25"/>
      <c r="DV83" s="43"/>
      <c r="DW83" s="43"/>
      <c r="DX83" s="2"/>
      <c r="DY83" s="43"/>
      <c r="DZ83" s="43"/>
      <c r="EA83" s="25"/>
      <c r="EC83" s="46"/>
      <c r="EF83" s="45"/>
      <c r="EG83" s="25"/>
      <c r="EH83" s="44"/>
      <c r="EI83" s="44"/>
      <c r="EK83" s="44"/>
      <c r="EL83" s="44"/>
      <c r="EM83" s="4"/>
      <c r="EO83" s="25"/>
      <c r="EP83" s="43"/>
      <c r="EQ83" s="43"/>
      <c r="ER83" s="2"/>
      <c r="ES83" s="43"/>
      <c r="ET83" s="43"/>
      <c r="EU83" s="25"/>
      <c r="EV83" s="44"/>
      <c r="EW83" s="44"/>
      <c r="EZ83" s="45"/>
      <c r="FA83" s="25"/>
      <c r="FB83" s="44"/>
      <c r="FC83" s="44"/>
      <c r="FE83" s="44"/>
      <c r="FF83" s="44"/>
      <c r="FG83" s="4"/>
      <c r="FI83" s="25"/>
      <c r="FJ83" s="43"/>
      <c r="FK83" s="43"/>
      <c r="FL83" s="2"/>
      <c r="FM83" s="43"/>
      <c r="FN83" s="43"/>
      <c r="FO83" s="25"/>
      <c r="FP83" s="44"/>
      <c r="FQ83" s="44"/>
      <c r="FT83" s="45"/>
      <c r="FU83" s="25"/>
      <c r="FV83" s="44"/>
      <c r="FW83" s="44"/>
      <c r="FY83" s="44"/>
      <c r="FZ83" s="44"/>
      <c r="GA83" s="4"/>
      <c r="GI83" s="47"/>
      <c r="GN83" s="45"/>
      <c r="GU83" s="4"/>
      <c r="HC83" s="47"/>
      <c r="HH83" s="45"/>
      <c r="HO83" s="4"/>
      <c r="HW83" s="47"/>
      <c r="IB83" s="45"/>
      <c r="II83" s="4"/>
      <c r="IQ83" s="47"/>
      <c r="IV83" s="45"/>
    </row>
    <row r="84" spans="1:256" s="3" customFormat="1" ht="13.5" customHeight="1" x14ac:dyDescent="0.25">
      <c r="A84" s="58"/>
      <c r="B84" s="2"/>
      <c r="C84" s="4"/>
      <c r="E84" s="25"/>
      <c r="F84" s="43"/>
      <c r="G84" s="44"/>
      <c r="H84" s="2"/>
      <c r="I84" s="43"/>
      <c r="J84" s="44"/>
      <c r="K84" s="25"/>
      <c r="L84" s="44"/>
      <c r="M84" s="44"/>
      <c r="P84" s="45"/>
      <c r="Q84" s="25"/>
      <c r="R84" s="44"/>
      <c r="S84" s="44"/>
      <c r="U84" s="44"/>
      <c r="V84" s="44"/>
      <c r="W84" s="4"/>
      <c r="Y84" s="25"/>
      <c r="Z84" s="43"/>
      <c r="AA84" s="43"/>
      <c r="AB84" s="2"/>
      <c r="AC84" s="43"/>
      <c r="AD84" s="43"/>
      <c r="AE84" s="25"/>
      <c r="AF84" s="44"/>
      <c r="AG84" s="44"/>
      <c r="AJ84" s="45"/>
      <c r="AK84" s="25"/>
      <c r="AM84" s="44"/>
      <c r="AO84" s="44"/>
      <c r="AP84" s="44"/>
      <c r="AQ84" s="4"/>
      <c r="AS84" s="25"/>
      <c r="AT84" s="43"/>
      <c r="AU84" s="43"/>
      <c r="AV84" s="2"/>
      <c r="AW84" s="43"/>
      <c r="AX84" s="43"/>
      <c r="AY84" s="25"/>
      <c r="AZ84" s="44"/>
      <c r="BA84" s="44"/>
      <c r="BD84" s="45"/>
      <c r="BE84" s="25"/>
      <c r="BF84" s="44"/>
      <c r="BG84" s="44"/>
      <c r="BI84" s="44"/>
      <c r="BJ84" s="44"/>
      <c r="BK84" s="4"/>
      <c r="BM84" s="25"/>
      <c r="BN84" s="43"/>
      <c r="BO84" s="43"/>
      <c r="BP84" s="2"/>
      <c r="BQ84" s="43"/>
      <c r="BR84" s="43"/>
      <c r="BS84" s="25"/>
      <c r="BT84" s="44"/>
      <c r="BU84" s="44"/>
      <c r="BX84" s="45"/>
      <c r="BY84" s="25"/>
      <c r="BZ84" s="44"/>
      <c r="CA84" s="44"/>
      <c r="CC84" s="44"/>
      <c r="CD84" s="44"/>
      <c r="CE84" s="25"/>
      <c r="CG84" s="25"/>
      <c r="CH84" s="43"/>
      <c r="CI84" s="43"/>
      <c r="CJ84" s="2"/>
      <c r="CK84" s="43"/>
      <c r="CL84" s="43"/>
      <c r="CM84" s="25"/>
      <c r="CN84" s="44"/>
      <c r="CO84" s="44"/>
      <c r="CR84" s="45"/>
      <c r="CS84" s="25"/>
      <c r="CT84" s="44"/>
      <c r="CU84" s="44"/>
      <c r="CW84" s="44"/>
      <c r="CX84" s="44"/>
      <c r="CY84" s="4"/>
      <c r="DA84" s="25"/>
      <c r="DB84" s="43"/>
      <c r="DC84" s="43"/>
      <c r="DD84" s="2"/>
      <c r="DE84" s="43"/>
      <c r="DF84" s="43"/>
      <c r="DG84" s="25"/>
      <c r="DH84" s="44"/>
      <c r="DI84" s="44"/>
      <c r="DL84" s="45"/>
      <c r="DM84" s="25"/>
      <c r="DN84" s="44"/>
      <c r="DO84" s="44"/>
      <c r="DQ84" s="44"/>
      <c r="DR84" s="44"/>
      <c r="DS84" s="4"/>
      <c r="DU84" s="25"/>
      <c r="DV84" s="43"/>
      <c r="DW84" s="43"/>
      <c r="DX84" s="2"/>
      <c r="DY84" s="43"/>
      <c r="DZ84" s="43"/>
      <c r="EA84" s="25"/>
      <c r="EC84" s="46"/>
      <c r="EF84" s="45"/>
      <c r="EG84" s="25"/>
      <c r="EH84" s="44"/>
      <c r="EI84" s="44"/>
      <c r="EK84" s="44"/>
      <c r="EL84" s="44"/>
      <c r="EM84" s="4"/>
      <c r="EO84" s="25"/>
      <c r="EP84" s="43"/>
      <c r="EQ84" s="43"/>
      <c r="ER84" s="2"/>
      <c r="ES84" s="43"/>
      <c r="ET84" s="43"/>
      <c r="EU84" s="25"/>
      <c r="EV84" s="44"/>
      <c r="EW84" s="44"/>
      <c r="EZ84" s="45"/>
      <c r="FA84" s="25"/>
      <c r="FB84" s="44"/>
      <c r="FC84" s="44"/>
      <c r="FE84" s="44"/>
      <c r="FF84" s="44"/>
      <c r="FG84" s="4"/>
      <c r="FI84" s="25"/>
      <c r="FJ84" s="43"/>
      <c r="FK84" s="43"/>
      <c r="FL84" s="2"/>
      <c r="FM84" s="43"/>
      <c r="FN84" s="43"/>
      <c r="FO84" s="25"/>
      <c r="FP84" s="44"/>
      <c r="FQ84" s="44"/>
      <c r="FT84" s="45"/>
      <c r="FU84" s="25"/>
      <c r="FV84" s="44"/>
      <c r="FW84" s="44"/>
      <c r="FY84" s="44"/>
      <c r="FZ84" s="44"/>
      <c r="GA84" s="4"/>
      <c r="GI84" s="47"/>
      <c r="GN84" s="45"/>
      <c r="GU84" s="4"/>
      <c r="HC84" s="47"/>
      <c r="HH84" s="45"/>
      <c r="HO84" s="4"/>
      <c r="HW84" s="47"/>
      <c r="IB84" s="45"/>
      <c r="II84" s="4"/>
      <c r="IQ84" s="47"/>
      <c r="IV84" s="45"/>
    </row>
    <row r="85" spans="1:256" s="3" customFormat="1" ht="13.5" customHeight="1" x14ac:dyDescent="0.25">
      <c r="A85" s="58"/>
      <c r="B85" s="2"/>
      <c r="C85" s="4"/>
      <c r="E85" s="25"/>
      <c r="F85" s="43"/>
      <c r="G85" s="44"/>
      <c r="H85" s="2"/>
      <c r="I85" s="43"/>
      <c r="J85" s="44"/>
      <c r="K85" s="25"/>
      <c r="L85" s="44"/>
      <c r="M85" s="44"/>
      <c r="P85" s="45"/>
      <c r="Q85" s="25"/>
      <c r="R85" s="44"/>
      <c r="S85" s="44"/>
      <c r="U85" s="44"/>
      <c r="V85" s="44"/>
      <c r="W85" s="4"/>
      <c r="Y85" s="25"/>
      <c r="Z85" s="43"/>
      <c r="AA85" s="43"/>
      <c r="AB85" s="2"/>
      <c r="AC85" s="43"/>
      <c r="AD85" s="43"/>
      <c r="AE85" s="25"/>
      <c r="AF85" s="44"/>
      <c r="AG85" s="44"/>
      <c r="AJ85" s="45"/>
      <c r="AK85" s="25"/>
      <c r="AM85" s="44"/>
      <c r="AO85" s="44"/>
      <c r="AP85" s="44"/>
      <c r="AQ85" s="4"/>
      <c r="AS85" s="25"/>
      <c r="AT85" s="43"/>
      <c r="AU85" s="43"/>
      <c r="AV85" s="2"/>
      <c r="AW85" s="43"/>
      <c r="AX85" s="43"/>
      <c r="AY85" s="25"/>
      <c r="AZ85" s="44"/>
      <c r="BA85" s="44"/>
      <c r="BD85" s="45"/>
      <c r="BE85" s="25"/>
      <c r="BF85" s="44"/>
      <c r="BG85" s="44"/>
      <c r="BI85" s="44"/>
      <c r="BJ85" s="44"/>
      <c r="BK85" s="4"/>
      <c r="BM85" s="25"/>
      <c r="BN85" s="43"/>
      <c r="BO85" s="43"/>
      <c r="BP85" s="2"/>
      <c r="BQ85" s="43"/>
      <c r="BR85" s="43"/>
      <c r="BS85" s="25"/>
      <c r="BT85" s="44"/>
      <c r="BU85" s="44"/>
      <c r="BX85" s="45"/>
      <c r="BY85" s="25"/>
      <c r="BZ85" s="44"/>
      <c r="CA85" s="44"/>
      <c r="CC85" s="44"/>
      <c r="CD85" s="44"/>
      <c r="CE85" s="25"/>
      <c r="CG85" s="25"/>
      <c r="CH85" s="43"/>
      <c r="CI85" s="43"/>
      <c r="CJ85" s="2"/>
      <c r="CK85" s="43"/>
      <c r="CL85" s="43"/>
      <c r="CM85" s="25"/>
      <c r="CN85" s="44"/>
      <c r="CO85" s="44"/>
      <c r="CR85" s="45"/>
      <c r="CS85" s="25"/>
      <c r="CT85" s="44"/>
      <c r="CU85" s="44"/>
      <c r="CW85" s="44"/>
      <c r="CX85" s="44"/>
      <c r="CY85" s="4"/>
      <c r="DA85" s="25"/>
      <c r="DB85" s="43"/>
      <c r="DC85" s="43"/>
      <c r="DD85" s="2"/>
      <c r="DE85" s="43"/>
      <c r="DF85" s="43"/>
      <c r="DG85" s="25"/>
      <c r="DH85" s="44"/>
      <c r="DI85" s="44"/>
      <c r="DL85" s="45"/>
      <c r="DM85" s="25"/>
      <c r="DN85" s="44"/>
      <c r="DO85" s="44"/>
      <c r="DQ85" s="44"/>
      <c r="DR85" s="44"/>
      <c r="DS85" s="4"/>
      <c r="DU85" s="25"/>
      <c r="DV85" s="43"/>
      <c r="DW85" s="43"/>
      <c r="DX85" s="2"/>
      <c r="DY85" s="43"/>
      <c r="DZ85" s="43"/>
      <c r="EA85" s="25"/>
      <c r="EC85" s="46"/>
      <c r="EF85" s="45"/>
      <c r="EG85" s="25"/>
      <c r="EH85" s="44"/>
      <c r="EI85" s="44"/>
      <c r="EK85" s="44"/>
      <c r="EL85" s="44"/>
      <c r="EM85" s="4"/>
      <c r="EO85" s="25"/>
      <c r="EP85" s="43"/>
      <c r="EQ85" s="43"/>
      <c r="ER85" s="2"/>
      <c r="ES85" s="43"/>
      <c r="ET85" s="43"/>
      <c r="EU85" s="25"/>
      <c r="EV85" s="44"/>
      <c r="EW85" s="44"/>
      <c r="EZ85" s="45"/>
      <c r="FA85" s="25"/>
      <c r="FB85" s="44"/>
      <c r="FC85" s="44"/>
      <c r="FE85" s="44"/>
      <c r="FF85" s="44"/>
      <c r="FG85" s="4"/>
      <c r="FI85" s="25"/>
      <c r="FJ85" s="43"/>
      <c r="FK85" s="43"/>
      <c r="FL85" s="2"/>
      <c r="FM85" s="43"/>
      <c r="FN85" s="43"/>
      <c r="FO85" s="25"/>
      <c r="FP85" s="44"/>
      <c r="FQ85" s="44"/>
      <c r="FT85" s="45"/>
      <c r="FU85" s="25"/>
      <c r="FV85" s="44"/>
      <c r="FW85" s="44"/>
      <c r="FY85" s="44"/>
      <c r="FZ85" s="44"/>
      <c r="GA85" s="4"/>
      <c r="GI85" s="47"/>
      <c r="GN85" s="45"/>
      <c r="GU85" s="4"/>
      <c r="HC85" s="47"/>
      <c r="HH85" s="45"/>
      <c r="HO85" s="4"/>
      <c r="HW85" s="47"/>
      <c r="IB85" s="45"/>
      <c r="II85" s="4"/>
      <c r="IQ85" s="47"/>
      <c r="IV85" s="45"/>
    </row>
    <row r="86" spans="1:256" s="3" customFormat="1" ht="13.5" customHeight="1" x14ac:dyDescent="0.25">
      <c r="A86" s="58"/>
      <c r="B86" s="2"/>
      <c r="C86" s="4"/>
      <c r="E86" s="25"/>
      <c r="F86" s="43"/>
      <c r="G86" s="44"/>
      <c r="H86" s="2"/>
      <c r="I86" s="43"/>
      <c r="J86" s="44"/>
      <c r="K86" s="25"/>
      <c r="L86" s="44"/>
      <c r="M86" s="44"/>
      <c r="P86" s="45"/>
      <c r="Q86" s="25"/>
      <c r="R86" s="44"/>
      <c r="S86" s="44"/>
      <c r="U86" s="44"/>
      <c r="V86" s="44"/>
      <c r="W86" s="4"/>
      <c r="Y86" s="25"/>
      <c r="Z86" s="43"/>
      <c r="AA86" s="43"/>
      <c r="AB86" s="2"/>
      <c r="AC86" s="43"/>
      <c r="AD86" s="43"/>
      <c r="AE86" s="25"/>
      <c r="AF86" s="44"/>
      <c r="AG86" s="44"/>
      <c r="AJ86" s="45"/>
      <c r="AK86" s="25"/>
      <c r="AM86" s="44"/>
      <c r="AO86" s="44"/>
      <c r="AP86" s="44"/>
      <c r="AQ86" s="4"/>
      <c r="AS86" s="25"/>
      <c r="AT86" s="43"/>
      <c r="AU86" s="43"/>
      <c r="AV86" s="2"/>
      <c r="AW86" s="43"/>
      <c r="AX86" s="43"/>
      <c r="AY86" s="25"/>
      <c r="AZ86" s="44"/>
      <c r="BA86" s="44"/>
      <c r="BD86" s="45"/>
      <c r="BE86" s="25"/>
      <c r="BF86" s="44"/>
      <c r="BG86" s="44"/>
      <c r="BI86" s="44"/>
      <c r="BJ86" s="44"/>
      <c r="BK86" s="4"/>
      <c r="BM86" s="25"/>
      <c r="BN86" s="43"/>
      <c r="BO86" s="43"/>
      <c r="BP86" s="2"/>
      <c r="BQ86" s="43"/>
      <c r="BR86" s="43"/>
      <c r="BS86" s="25"/>
      <c r="BT86" s="44"/>
      <c r="BU86" s="44"/>
      <c r="BX86" s="45"/>
      <c r="BY86" s="25"/>
      <c r="BZ86" s="44"/>
      <c r="CA86" s="44"/>
      <c r="CC86" s="44"/>
      <c r="CD86" s="44"/>
      <c r="CE86" s="25"/>
      <c r="CG86" s="25"/>
      <c r="CH86" s="43"/>
      <c r="CI86" s="43"/>
      <c r="CJ86" s="2"/>
      <c r="CK86" s="43"/>
      <c r="CL86" s="43"/>
      <c r="CM86" s="25"/>
      <c r="CN86" s="44"/>
      <c r="CO86" s="44"/>
      <c r="CR86" s="45"/>
      <c r="CS86" s="25"/>
      <c r="CT86" s="44"/>
      <c r="CU86" s="44"/>
      <c r="CW86" s="44"/>
      <c r="CX86" s="44"/>
      <c r="CY86" s="4"/>
      <c r="DA86" s="25"/>
      <c r="DB86" s="43"/>
      <c r="DC86" s="43"/>
      <c r="DD86" s="2"/>
      <c r="DE86" s="43"/>
      <c r="DF86" s="43"/>
      <c r="DG86" s="25"/>
      <c r="DH86" s="44"/>
      <c r="DI86" s="44"/>
      <c r="DL86" s="45"/>
      <c r="DM86" s="25"/>
      <c r="DN86" s="44"/>
      <c r="DO86" s="44"/>
      <c r="DQ86" s="44"/>
      <c r="DR86" s="44"/>
      <c r="DS86" s="4"/>
      <c r="DU86" s="25"/>
      <c r="DV86" s="43"/>
      <c r="DW86" s="43"/>
      <c r="DX86" s="2"/>
      <c r="DY86" s="43"/>
      <c r="DZ86" s="43"/>
      <c r="EA86" s="25"/>
      <c r="EC86" s="46"/>
      <c r="EF86" s="45"/>
      <c r="EG86" s="25"/>
      <c r="EH86" s="44"/>
      <c r="EI86" s="44"/>
      <c r="EK86" s="44"/>
      <c r="EL86" s="44"/>
      <c r="EM86" s="4"/>
      <c r="EO86" s="25"/>
      <c r="EP86" s="43"/>
      <c r="EQ86" s="43"/>
      <c r="ER86" s="2"/>
      <c r="ES86" s="43"/>
      <c r="ET86" s="43"/>
      <c r="EU86" s="25"/>
      <c r="EV86" s="44"/>
      <c r="EW86" s="44"/>
      <c r="EZ86" s="45"/>
      <c r="FA86" s="25"/>
      <c r="FB86" s="44"/>
      <c r="FC86" s="44"/>
      <c r="FE86" s="44"/>
      <c r="FF86" s="44"/>
      <c r="FG86" s="4"/>
      <c r="FI86" s="25"/>
      <c r="FJ86" s="43"/>
      <c r="FK86" s="43"/>
      <c r="FL86" s="2"/>
      <c r="FM86" s="43"/>
      <c r="FN86" s="43"/>
      <c r="FO86" s="25"/>
      <c r="FP86" s="44"/>
      <c r="FQ86" s="44"/>
      <c r="FT86" s="45"/>
      <c r="FU86" s="25"/>
      <c r="FV86" s="44"/>
      <c r="FW86" s="44"/>
      <c r="FY86" s="44"/>
      <c r="FZ86" s="44"/>
      <c r="GA86" s="4"/>
      <c r="GI86" s="47"/>
      <c r="GN86" s="45"/>
      <c r="GU86" s="4"/>
      <c r="HC86" s="47"/>
      <c r="HH86" s="45"/>
      <c r="HO86" s="4"/>
      <c r="HW86" s="47"/>
      <c r="IB86" s="45"/>
      <c r="II86" s="4"/>
      <c r="IQ86" s="47"/>
      <c r="IV86" s="45"/>
    </row>
    <row r="87" spans="1:256" s="3" customFormat="1" ht="13.5" customHeight="1" x14ac:dyDescent="0.25">
      <c r="A87" s="58"/>
      <c r="B87" s="2"/>
      <c r="C87" s="4"/>
      <c r="E87" s="25"/>
      <c r="F87" s="43"/>
      <c r="G87" s="44"/>
      <c r="H87" s="2"/>
      <c r="I87" s="43"/>
      <c r="J87" s="44"/>
      <c r="K87" s="25"/>
      <c r="L87" s="44"/>
      <c r="M87" s="44"/>
      <c r="P87" s="45"/>
      <c r="Q87" s="25"/>
      <c r="R87" s="44"/>
      <c r="S87" s="44"/>
      <c r="U87" s="44"/>
      <c r="V87" s="44"/>
      <c r="W87" s="4"/>
      <c r="Y87" s="25"/>
      <c r="Z87" s="43"/>
      <c r="AA87" s="43"/>
      <c r="AB87" s="2"/>
      <c r="AC87" s="43"/>
      <c r="AD87" s="43"/>
      <c r="AE87" s="25"/>
      <c r="AF87" s="44"/>
      <c r="AG87" s="44"/>
      <c r="AJ87" s="45"/>
      <c r="AK87" s="25"/>
      <c r="AM87" s="44"/>
      <c r="AO87" s="44"/>
      <c r="AP87" s="44"/>
      <c r="AQ87" s="4"/>
      <c r="AS87" s="25"/>
      <c r="AT87" s="43"/>
      <c r="AU87" s="43"/>
      <c r="AV87" s="2"/>
      <c r="AW87" s="43"/>
      <c r="AX87" s="43"/>
      <c r="AY87" s="25"/>
      <c r="AZ87" s="44"/>
      <c r="BA87" s="44"/>
      <c r="BD87" s="45"/>
      <c r="BE87" s="25"/>
      <c r="BF87" s="44"/>
      <c r="BG87" s="44"/>
      <c r="BI87" s="44"/>
      <c r="BJ87" s="44"/>
      <c r="BK87" s="4"/>
      <c r="BM87" s="25"/>
      <c r="BN87" s="43"/>
      <c r="BO87" s="43"/>
      <c r="BP87" s="2"/>
      <c r="BQ87" s="43"/>
      <c r="BR87" s="43"/>
      <c r="BS87" s="25"/>
      <c r="BT87" s="44"/>
      <c r="BU87" s="44"/>
      <c r="BX87" s="45"/>
      <c r="BY87" s="25"/>
      <c r="BZ87" s="44"/>
      <c r="CA87" s="44"/>
      <c r="CC87" s="44"/>
      <c r="CD87" s="44"/>
      <c r="CE87" s="25"/>
      <c r="CG87" s="25"/>
      <c r="CH87" s="43"/>
      <c r="CI87" s="43"/>
      <c r="CJ87" s="2"/>
      <c r="CK87" s="43"/>
      <c r="CL87" s="43"/>
      <c r="CM87" s="25"/>
      <c r="CN87" s="44"/>
      <c r="CO87" s="44"/>
      <c r="CR87" s="45"/>
      <c r="CS87" s="25"/>
      <c r="CT87" s="44"/>
      <c r="CU87" s="44"/>
      <c r="CW87" s="44"/>
      <c r="CX87" s="44"/>
      <c r="CY87" s="4"/>
      <c r="DA87" s="25"/>
      <c r="DB87" s="43"/>
      <c r="DC87" s="43"/>
      <c r="DD87" s="2"/>
      <c r="DE87" s="43"/>
      <c r="DF87" s="43"/>
      <c r="DG87" s="25"/>
      <c r="DH87" s="44"/>
      <c r="DI87" s="44"/>
      <c r="DL87" s="45"/>
      <c r="DM87" s="25"/>
      <c r="DN87" s="44"/>
      <c r="DO87" s="44"/>
      <c r="DQ87" s="44"/>
      <c r="DR87" s="44"/>
      <c r="DS87" s="4"/>
      <c r="DU87" s="25"/>
      <c r="DV87" s="43"/>
      <c r="DW87" s="43"/>
      <c r="DX87" s="2"/>
      <c r="DY87" s="43"/>
      <c r="DZ87" s="43"/>
      <c r="EA87" s="25"/>
      <c r="EC87" s="46"/>
      <c r="EF87" s="45"/>
      <c r="EG87" s="25"/>
      <c r="EH87" s="44"/>
      <c r="EI87" s="44"/>
      <c r="EK87" s="44"/>
      <c r="EL87" s="44"/>
      <c r="EM87" s="4"/>
      <c r="EO87" s="25"/>
      <c r="EP87" s="43"/>
      <c r="EQ87" s="43"/>
      <c r="ER87" s="2"/>
      <c r="ES87" s="43"/>
      <c r="ET87" s="43"/>
      <c r="EU87" s="25"/>
      <c r="EV87" s="44"/>
      <c r="EW87" s="44"/>
      <c r="EZ87" s="45"/>
      <c r="FA87" s="25"/>
      <c r="FB87" s="44"/>
      <c r="FC87" s="44"/>
      <c r="FE87" s="44"/>
      <c r="FF87" s="44"/>
      <c r="FG87" s="4"/>
      <c r="FI87" s="25"/>
      <c r="FJ87" s="43"/>
      <c r="FK87" s="43"/>
      <c r="FL87" s="2"/>
      <c r="FM87" s="43"/>
      <c r="FN87" s="43"/>
      <c r="FO87" s="25"/>
      <c r="FP87" s="44"/>
      <c r="FQ87" s="44"/>
      <c r="FT87" s="45"/>
      <c r="FU87" s="25"/>
      <c r="FV87" s="44"/>
      <c r="FW87" s="44"/>
      <c r="FY87" s="44"/>
      <c r="FZ87" s="44"/>
      <c r="GA87" s="4"/>
      <c r="GI87" s="47"/>
      <c r="GN87" s="45"/>
      <c r="GU87" s="4"/>
      <c r="HC87" s="47"/>
      <c r="HH87" s="45"/>
      <c r="HO87" s="4"/>
      <c r="HW87" s="47"/>
      <c r="IB87" s="45"/>
      <c r="II87" s="4"/>
      <c r="IQ87" s="47"/>
      <c r="IV87" s="45"/>
    </row>
    <row r="88" spans="1:256" s="3" customFormat="1" ht="13.5" customHeight="1" x14ac:dyDescent="0.25">
      <c r="A88" s="58"/>
      <c r="B88" s="2"/>
      <c r="C88" s="4"/>
      <c r="E88" s="25"/>
      <c r="F88" s="43"/>
      <c r="G88" s="44"/>
      <c r="H88" s="2"/>
      <c r="I88" s="43"/>
      <c r="J88" s="44"/>
      <c r="K88" s="25"/>
      <c r="L88" s="44"/>
      <c r="M88" s="44"/>
      <c r="P88" s="45"/>
      <c r="Q88" s="25"/>
      <c r="R88" s="44"/>
      <c r="S88" s="44"/>
      <c r="U88" s="44"/>
      <c r="V88" s="44"/>
      <c r="W88" s="4"/>
      <c r="Y88" s="25"/>
      <c r="Z88" s="43"/>
      <c r="AA88" s="43"/>
      <c r="AB88" s="2"/>
      <c r="AC88" s="43"/>
      <c r="AD88" s="43"/>
      <c r="AE88" s="25"/>
      <c r="AF88" s="44"/>
      <c r="AG88" s="44"/>
      <c r="AJ88" s="45"/>
      <c r="AK88" s="25"/>
      <c r="AM88" s="44"/>
      <c r="AO88" s="44"/>
      <c r="AP88" s="44"/>
      <c r="AQ88" s="4"/>
      <c r="AS88" s="25"/>
      <c r="AT88" s="43"/>
      <c r="AU88" s="43"/>
      <c r="AV88" s="2"/>
      <c r="AW88" s="43"/>
      <c r="AX88" s="43"/>
      <c r="AY88" s="25"/>
      <c r="AZ88" s="44"/>
      <c r="BA88" s="44"/>
      <c r="BD88" s="45"/>
      <c r="BE88" s="25"/>
      <c r="BF88" s="44"/>
      <c r="BG88" s="44"/>
      <c r="BI88" s="44"/>
      <c r="BJ88" s="44"/>
      <c r="BK88" s="4"/>
      <c r="BM88" s="25"/>
      <c r="BN88" s="43"/>
      <c r="BO88" s="43"/>
      <c r="BP88" s="2"/>
      <c r="BQ88" s="43"/>
      <c r="BR88" s="43"/>
      <c r="BS88" s="25"/>
      <c r="BT88" s="44"/>
      <c r="BU88" s="44"/>
      <c r="BX88" s="45"/>
      <c r="BY88" s="25"/>
      <c r="BZ88" s="44"/>
      <c r="CA88" s="44"/>
      <c r="CC88" s="44"/>
      <c r="CD88" s="44"/>
      <c r="CE88" s="25"/>
      <c r="CG88" s="25"/>
      <c r="CH88" s="43"/>
      <c r="CI88" s="43"/>
      <c r="CJ88" s="2"/>
      <c r="CK88" s="43"/>
      <c r="CL88" s="43"/>
      <c r="CM88" s="25"/>
      <c r="CN88" s="44"/>
      <c r="CO88" s="44"/>
      <c r="CR88" s="45"/>
      <c r="CS88" s="25"/>
      <c r="CT88" s="44"/>
      <c r="CU88" s="44"/>
      <c r="CW88" s="44"/>
      <c r="CX88" s="44"/>
      <c r="CY88" s="4"/>
      <c r="DA88" s="25"/>
      <c r="DB88" s="43"/>
      <c r="DC88" s="43"/>
      <c r="DD88" s="2"/>
      <c r="DE88" s="43"/>
      <c r="DF88" s="43"/>
      <c r="DG88" s="25"/>
      <c r="DH88" s="44"/>
      <c r="DI88" s="44"/>
      <c r="DL88" s="45"/>
      <c r="DM88" s="25"/>
      <c r="DN88" s="44"/>
      <c r="DO88" s="44"/>
      <c r="DQ88" s="44"/>
      <c r="DR88" s="44"/>
      <c r="DS88" s="4"/>
      <c r="DU88" s="25"/>
      <c r="DV88" s="43"/>
      <c r="DW88" s="43"/>
      <c r="DX88" s="2"/>
      <c r="DY88" s="43"/>
      <c r="DZ88" s="43"/>
      <c r="EA88" s="25"/>
      <c r="EC88" s="46"/>
      <c r="EF88" s="45"/>
      <c r="EG88" s="25"/>
      <c r="EH88" s="44"/>
      <c r="EI88" s="44"/>
      <c r="EK88" s="44"/>
      <c r="EL88" s="44"/>
      <c r="EM88" s="4"/>
      <c r="EO88" s="25"/>
      <c r="EP88" s="43"/>
      <c r="EQ88" s="43"/>
      <c r="ER88" s="2"/>
      <c r="ES88" s="43"/>
      <c r="ET88" s="43"/>
      <c r="EU88" s="25"/>
      <c r="EV88" s="44"/>
      <c r="EW88" s="44"/>
      <c r="EZ88" s="45"/>
      <c r="FA88" s="25"/>
      <c r="FB88" s="44"/>
      <c r="FC88" s="44"/>
      <c r="FE88" s="44"/>
      <c r="FF88" s="44"/>
      <c r="FG88" s="4"/>
      <c r="FI88" s="25"/>
      <c r="FJ88" s="43"/>
      <c r="FK88" s="43"/>
      <c r="FL88" s="2"/>
      <c r="FM88" s="43"/>
      <c r="FN88" s="43"/>
      <c r="FO88" s="25"/>
      <c r="FP88" s="44"/>
      <c r="FQ88" s="44"/>
      <c r="FT88" s="45"/>
      <c r="FU88" s="25"/>
      <c r="FV88" s="44"/>
      <c r="FW88" s="44"/>
      <c r="FY88" s="44"/>
      <c r="FZ88" s="44"/>
      <c r="GA88" s="4"/>
      <c r="GI88" s="47"/>
      <c r="GN88" s="45"/>
      <c r="GU88" s="4"/>
      <c r="HC88" s="47"/>
      <c r="HH88" s="45"/>
      <c r="HO88" s="4"/>
      <c r="HW88" s="47"/>
      <c r="IB88" s="45"/>
      <c r="II88" s="4"/>
      <c r="IQ88" s="47"/>
      <c r="IV88" s="45"/>
    </row>
    <row r="89" spans="1:256" s="3" customFormat="1" ht="13.5" customHeight="1" x14ac:dyDescent="0.25">
      <c r="A89" s="58"/>
      <c r="B89" s="2"/>
      <c r="C89" s="4"/>
      <c r="E89" s="25"/>
      <c r="F89" s="43"/>
      <c r="G89" s="44"/>
      <c r="H89" s="2"/>
      <c r="I89" s="43"/>
      <c r="J89" s="44"/>
      <c r="K89" s="25"/>
      <c r="L89" s="44"/>
      <c r="M89" s="44"/>
      <c r="P89" s="45"/>
      <c r="Q89" s="25"/>
      <c r="R89" s="44"/>
      <c r="S89" s="44"/>
      <c r="U89" s="44"/>
      <c r="V89" s="44"/>
      <c r="W89" s="4"/>
      <c r="Y89" s="25"/>
      <c r="Z89" s="43"/>
      <c r="AA89" s="43"/>
      <c r="AB89" s="2"/>
      <c r="AC89" s="43"/>
      <c r="AD89" s="43"/>
      <c r="AE89" s="25"/>
      <c r="AF89" s="44"/>
      <c r="AG89" s="44"/>
      <c r="AJ89" s="45"/>
      <c r="AK89" s="25"/>
      <c r="AM89" s="44"/>
      <c r="AO89" s="44"/>
      <c r="AP89" s="44"/>
      <c r="AQ89" s="4"/>
      <c r="AS89" s="25"/>
      <c r="AT89" s="43"/>
      <c r="AU89" s="43"/>
      <c r="AV89" s="2"/>
      <c r="AW89" s="43"/>
      <c r="AX89" s="43"/>
      <c r="AY89" s="25"/>
      <c r="AZ89" s="44"/>
      <c r="BA89" s="44"/>
      <c r="BD89" s="45"/>
      <c r="BE89" s="25"/>
      <c r="BF89" s="44"/>
      <c r="BG89" s="44"/>
      <c r="BI89" s="44"/>
      <c r="BJ89" s="44"/>
      <c r="BK89" s="4"/>
      <c r="BM89" s="25"/>
      <c r="BN89" s="43"/>
      <c r="BO89" s="43"/>
      <c r="BP89" s="2"/>
      <c r="BQ89" s="43"/>
      <c r="BR89" s="43"/>
      <c r="BS89" s="25"/>
      <c r="BT89" s="44"/>
      <c r="BU89" s="44"/>
      <c r="BX89" s="45"/>
      <c r="BY89" s="25"/>
      <c r="BZ89" s="44"/>
      <c r="CA89" s="44"/>
      <c r="CC89" s="44"/>
      <c r="CD89" s="44"/>
      <c r="CE89" s="25"/>
      <c r="CG89" s="25"/>
      <c r="CH89" s="43"/>
      <c r="CI89" s="43"/>
      <c r="CJ89" s="2"/>
      <c r="CK89" s="43"/>
      <c r="CL89" s="43"/>
      <c r="CM89" s="25"/>
      <c r="CN89" s="44"/>
      <c r="CO89" s="44"/>
      <c r="CR89" s="45"/>
      <c r="CS89" s="25"/>
      <c r="CT89" s="44"/>
      <c r="CU89" s="44"/>
      <c r="CW89" s="44"/>
      <c r="CX89" s="44"/>
      <c r="CY89" s="4"/>
      <c r="DA89" s="25"/>
      <c r="DB89" s="43"/>
      <c r="DC89" s="43"/>
      <c r="DD89" s="2"/>
      <c r="DE89" s="43"/>
      <c r="DF89" s="43"/>
      <c r="DG89" s="25"/>
      <c r="DH89" s="44"/>
      <c r="DI89" s="44"/>
      <c r="DL89" s="45"/>
      <c r="DM89" s="25"/>
      <c r="DN89" s="44"/>
      <c r="DO89" s="44"/>
      <c r="DQ89" s="44"/>
      <c r="DR89" s="44"/>
      <c r="DS89" s="4"/>
      <c r="DU89" s="25"/>
      <c r="DV89" s="43"/>
      <c r="DW89" s="43"/>
      <c r="DX89" s="2"/>
      <c r="DY89" s="43"/>
      <c r="DZ89" s="43"/>
      <c r="EA89" s="25"/>
      <c r="EC89" s="46"/>
      <c r="EF89" s="45"/>
      <c r="EG89" s="25"/>
      <c r="EH89" s="44"/>
      <c r="EI89" s="44"/>
      <c r="EK89" s="44"/>
      <c r="EL89" s="44"/>
      <c r="EM89" s="4"/>
      <c r="EO89" s="25"/>
      <c r="EP89" s="43"/>
      <c r="EQ89" s="43"/>
      <c r="ER89" s="2"/>
      <c r="ES89" s="43"/>
      <c r="ET89" s="43"/>
      <c r="EU89" s="25"/>
      <c r="EV89" s="44"/>
      <c r="EW89" s="44"/>
      <c r="EZ89" s="45"/>
      <c r="FA89" s="25"/>
      <c r="FB89" s="44"/>
      <c r="FC89" s="44"/>
      <c r="FE89" s="44"/>
      <c r="FF89" s="44"/>
      <c r="FG89" s="4"/>
      <c r="FI89" s="25"/>
      <c r="FJ89" s="43"/>
      <c r="FK89" s="43"/>
      <c r="FL89" s="2"/>
      <c r="FM89" s="43"/>
      <c r="FN89" s="43"/>
      <c r="FO89" s="25"/>
      <c r="FP89" s="44"/>
      <c r="FQ89" s="44"/>
      <c r="FT89" s="45"/>
      <c r="FU89" s="25"/>
      <c r="FV89" s="44"/>
      <c r="FW89" s="44"/>
      <c r="FY89" s="44"/>
      <c r="FZ89" s="44"/>
      <c r="GA89" s="4"/>
      <c r="GI89" s="47"/>
      <c r="GN89" s="45"/>
      <c r="GU89" s="4"/>
      <c r="HC89" s="47"/>
      <c r="HH89" s="45"/>
      <c r="HO89" s="4"/>
      <c r="HW89" s="47"/>
      <c r="IB89" s="45"/>
      <c r="II89" s="4"/>
      <c r="IQ89" s="47"/>
      <c r="IV89" s="45"/>
    </row>
    <row r="90" spans="1:256" s="3" customFormat="1" ht="13.5" customHeight="1" x14ac:dyDescent="0.25">
      <c r="A90" s="58"/>
      <c r="B90" s="2"/>
      <c r="C90" s="4"/>
      <c r="E90" s="25"/>
      <c r="F90" s="43"/>
      <c r="G90" s="44"/>
      <c r="H90" s="2"/>
      <c r="I90" s="43"/>
      <c r="J90" s="44"/>
      <c r="K90" s="25"/>
      <c r="L90" s="44"/>
      <c r="M90" s="44"/>
      <c r="P90" s="45"/>
      <c r="Q90" s="25"/>
      <c r="R90" s="44"/>
      <c r="S90" s="44"/>
      <c r="U90" s="44"/>
      <c r="V90" s="44"/>
      <c r="W90" s="4"/>
      <c r="Y90" s="25"/>
      <c r="Z90" s="43"/>
      <c r="AA90" s="43"/>
      <c r="AB90" s="2"/>
      <c r="AC90" s="43"/>
      <c r="AD90" s="43"/>
      <c r="AE90" s="25"/>
      <c r="AF90" s="44"/>
      <c r="AG90" s="44"/>
      <c r="AJ90" s="45"/>
      <c r="AK90" s="25"/>
      <c r="AM90" s="44"/>
      <c r="AO90" s="44"/>
      <c r="AP90" s="44"/>
      <c r="AQ90" s="4"/>
      <c r="AS90" s="25"/>
      <c r="AT90" s="43"/>
      <c r="AU90" s="43"/>
      <c r="AV90" s="2"/>
      <c r="AW90" s="43"/>
      <c r="AX90" s="43"/>
      <c r="AY90" s="25"/>
      <c r="AZ90" s="44"/>
      <c r="BA90" s="44"/>
      <c r="BD90" s="45"/>
      <c r="BE90" s="25"/>
      <c r="BF90" s="44"/>
      <c r="BG90" s="44"/>
      <c r="BI90" s="44"/>
      <c r="BJ90" s="44"/>
      <c r="BK90" s="4"/>
      <c r="BM90" s="25"/>
      <c r="BN90" s="43"/>
      <c r="BO90" s="43"/>
      <c r="BP90" s="2"/>
      <c r="BQ90" s="43"/>
      <c r="BR90" s="43"/>
      <c r="BS90" s="25"/>
      <c r="BT90" s="44"/>
      <c r="BU90" s="44"/>
      <c r="BX90" s="45"/>
      <c r="BY90" s="25"/>
      <c r="BZ90" s="44"/>
      <c r="CA90" s="44"/>
      <c r="CC90" s="44"/>
      <c r="CD90" s="44"/>
      <c r="CE90" s="25"/>
      <c r="CG90" s="25"/>
      <c r="CH90" s="43"/>
      <c r="CI90" s="43"/>
      <c r="CJ90" s="2"/>
      <c r="CK90" s="43"/>
      <c r="CL90" s="43"/>
      <c r="CM90" s="25"/>
      <c r="CN90" s="44"/>
      <c r="CO90" s="44"/>
      <c r="CR90" s="45"/>
      <c r="CS90" s="25"/>
      <c r="CT90" s="44"/>
      <c r="CU90" s="44"/>
      <c r="CW90" s="44"/>
      <c r="CX90" s="44"/>
      <c r="CY90" s="4"/>
      <c r="DA90" s="25"/>
      <c r="DB90" s="43"/>
      <c r="DC90" s="43"/>
      <c r="DD90" s="2"/>
      <c r="DE90" s="43"/>
      <c r="DF90" s="43"/>
      <c r="DG90" s="25"/>
      <c r="DH90" s="44"/>
      <c r="DI90" s="44"/>
      <c r="DL90" s="45"/>
      <c r="DM90" s="25"/>
      <c r="DN90" s="44"/>
      <c r="DO90" s="44"/>
      <c r="DQ90" s="44"/>
      <c r="DR90" s="44"/>
      <c r="DS90" s="4"/>
      <c r="DU90" s="25"/>
      <c r="DV90" s="43"/>
      <c r="DW90" s="43"/>
      <c r="DX90" s="2"/>
      <c r="DY90" s="43"/>
      <c r="DZ90" s="43"/>
      <c r="EA90" s="25"/>
      <c r="EC90" s="46"/>
      <c r="EF90" s="45"/>
      <c r="EG90" s="25"/>
      <c r="EH90" s="44"/>
      <c r="EI90" s="44"/>
      <c r="EK90" s="44"/>
      <c r="EL90" s="44"/>
      <c r="EM90" s="4"/>
      <c r="EO90" s="25"/>
      <c r="EP90" s="43"/>
      <c r="EQ90" s="43"/>
      <c r="ER90" s="2"/>
      <c r="ES90" s="43"/>
      <c r="ET90" s="43"/>
      <c r="EU90" s="25"/>
      <c r="EV90" s="44"/>
      <c r="EW90" s="44"/>
      <c r="EZ90" s="45"/>
      <c r="FA90" s="25"/>
      <c r="FB90" s="44"/>
      <c r="FC90" s="44"/>
      <c r="FE90" s="44"/>
      <c r="FF90" s="44"/>
      <c r="FG90" s="4"/>
      <c r="FI90" s="25"/>
      <c r="FJ90" s="43"/>
      <c r="FK90" s="43"/>
      <c r="FL90" s="2"/>
      <c r="FM90" s="43"/>
      <c r="FN90" s="43"/>
      <c r="FO90" s="25"/>
      <c r="FP90" s="44"/>
      <c r="FQ90" s="44"/>
      <c r="FT90" s="45"/>
      <c r="FU90" s="25"/>
      <c r="FV90" s="44"/>
      <c r="FW90" s="44"/>
      <c r="FY90" s="44"/>
      <c r="FZ90" s="44"/>
      <c r="GA90" s="4"/>
      <c r="GI90" s="47"/>
      <c r="GN90" s="45"/>
      <c r="GU90" s="4"/>
      <c r="HC90" s="47"/>
      <c r="HH90" s="45"/>
      <c r="HO90" s="4"/>
      <c r="HW90" s="47"/>
      <c r="IB90" s="45"/>
      <c r="II90" s="4"/>
      <c r="IQ90" s="47"/>
      <c r="IV90" s="45"/>
    </row>
    <row r="91" spans="1:256" s="3" customFormat="1" ht="13.5" customHeight="1" x14ac:dyDescent="0.25">
      <c r="A91" s="58"/>
      <c r="B91" s="2"/>
      <c r="C91" s="4"/>
      <c r="E91" s="25"/>
      <c r="F91" s="43"/>
      <c r="G91" s="44"/>
      <c r="H91" s="2"/>
      <c r="I91" s="43"/>
      <c r="J91" s="44"/>
      <c r="K91" s="25"/>
      <c r="L91" s="44"/>
      <c r="M91" s="44"/>
      <c r="P91" s="45"/>
      <c r="Q91" s="25"/>
      <c r="R91" s="44"/>
      <c r="S91" s="44"/>
      <c r="U91" s="44"/>
      <c r="V91" s="44"/>
      <c r="W91" s="4"/>
      <c r="Y91" s="25"/>
      <c r="Z91" s="43"/>
      <c r="AA91" s="43"/>
      <c r="AB91" s="2"/>
      <c r="AC91" s="43"/>
      <c r="AD91" s="43"/>
      <c r="AE91" s="25"/>
      <c r="AF91" s="44"/>
      <c r="AG91" s="44"/>
      <c r="AJ91" s="45"/>
      <c r="AK91" s="25"/>
      <c r="AM91" s="44"/>
      <c r="AO91" s="44"/>
      <c r="AP91" s="44"/>
      <c r="AQ91" s="4"/>
      <c r="AS91" s="25"/>
      <c r="AT91" s="43"/>
      <c r="AU91" s="43"/>
      <c r="AV91" s="2"/>
      <c r="AW91" s="43"/>
      <c r="AX91" s="43"/>
      <c r="AY91" s="25"/>
      <c r="AZ91" s="44"/>
      <c r="BA91" s="44"/>
      <c r="BD91" s="45"/>
      <c r="BE91" s="25"/>
      <c r="BF91" s="44"/>
      <c r="BG91" s="44"/>
      <c r="BI91" s="44"/>
      <c r="BJ91" s="44"/>
      <c r="BK91" s="4"/>
      <c r="BM91" s="25"/>
      <c r="BN91" s="43"/>
      <c r="BO91" s="43"/>
      <c r="BP91" s="2"/>
      <c r="BQ91" s="43"/>
      <c r="BR91" s="43"/>
      <c r="BS91" s="25"/>
      <c r="BT91" s="44"/>
      <c r="BU91" s="44"/>
      <c r="BX91" s="45"/>
      <c r="BY91" s="25"/>
      <c r="BZ91" s="44"/>
      <c r="CA91" s="44"/>
      <c r="CC91" s="44"/>
      <c r="CD91" s="44"/>
      <c r="CE91" s="25"/>
      <c r="CG91" s="25"/>
      <c r="CH91" s="43"/>
      <c r="CI91" s="43"/>
      <c r="CJ91" s="2"/>
      <c r="CK91" s="43"/>
      <c r="CL91" s="43"/>
      <c r="CM91" s="25"/>
      <c r="CN91" s="44"/>
      <c r="CO91" s="44"/>
      <c r="CR91" s="45"/>
      <c r="CS91" s="25"/>
      <c r="CT91" s="44"/>
      <c r="CU91" s="44"/>
      <c r="CW91" s="44"/>
      <c r="CX91" s="44"/>
      <c r="CY91" s="4"/>
      <c r="DA91" s="25"/>
      <c r="DB91" s="43"/>
      <c r="DC91" s="43"/>
      <c r="DD91" s="2"/>
      <c r="DE91" s="43"/>
      <c r="DF91" s="43"/>
      <c r="DG91" s="25"/>
      <c r="DH91" s="44"/>
      <c r="DI91" s="44"/>
      <c r="DL91" s="45"/>
      <c r="DM91" s="25"/>
      <c r="DN91" s="44"/>
      <c r="DO91" s="44"/>
      <c r="DQ91" s="44"/>
      <c r="DR91" s="44"/>
      <c r="DS91" s="4"/>
      <c r="DU91" s="25"/>
      <c r="DV91" s="43"/>
      <c r="DW91" s="43"/>
      <c r="DX91" s="2"/>
      <c r="DY91" s="43"/>
      <c r="DZ91" s="43"/>
      <c r="EA91" s="25"/>
      <c r="EC91" s="46"/>
      <c r="EF91" s="45"/>
      <c r="EG91" s="25"/>
      <c r="EH91" s="44"/>
      <c r="EI91" s="44"/>
      <c r="EK91" s="44"/>
      <c r="EL91" s="44"/>
      <c r="EM91" s="4"/>
      <c r="EO91" s="25"/>
      <c r="EP91" s="43"/>
      <c r="EQ91" s="43"/>
      <c r="ER91" s="2"/>
      <c r="ES91" s="43"/>
      <c r="ET91" s="43"/>
      <c r="EU91" s="25"/>
      <c r="EV91" s="44"/>
      <c r="EW91" s="44"/>
      <c r="EZ91" s="45"/>
      <c r="FA91" s="25"/>
      <c r="FB91" s="44"/>
      <c r="FC91" s="44"/>
      <c r="FE91" s="44"/>
      <c r="FF91" s="44"/>
      <c r="FG91" s="4"/>
      <c r="FI91" s="25"/>
      <c r="FJ91" s="43"/>
      <c r="FK91" s="43"/>
      <c r="FL91" s="2"/>
      <c r="FM91" s="43"/>
      <c r="FN91" s="43"/>
      <c r="FO91" s="25"/>
      <c r="FP91" s="44"/>
      <c r="FQ91" s="44"/>
      <c r="FT91" s="45"/>
      <c r="FU91" s="25"/>
      <c r="FV91" s="44"/>
      <c r="FW91" s="44"/>
      <c r="FY91" s="44"/>
      <c r="FZ91" s="44"/>
      <c r="GA91" s="4"/>
      <c r="GI91" s="47"/>
      <c r="GN91" s="45"/>
      <c r="GU91" s="4"/>
      <c r="HC91" s="47"/>
      <c r="HH91" s="45"/>
      <c r="HO91" s="4"/>
      <c r="HW91" s="47"/>
      <c r="IB91" s="45"/>
      <c r="II91" s="4"/>
      <c r="IQ91" s="47"/>
      <c r="IV91" s="45"/>
    </row>
    <row r="92" spans="1:256" s="3" customFormat="1" ht="13.5" customHeight="1" x14ac:dyDescent="0.25">
      <c r="A92" s="58"/>
      <c r="B92" s="2"/>
      <c r="C92" s="4"/>
      <c r="E92" s="25"/>
      <c r="F92" s="43"/>
      <c r="G92" s="44"/>
      <c r="H92" s="2"/>
      <c r="I92" s="43"/>
      <c r="J92" s="44"/>
      <c r="K92" s="25"/>
      <c r="L92" s="44"/>
      <c r="M92" s="44"/>
      <c r="P92" s="45"/>
      <c r="Q92" s="25"/>
      <c r="R92" s="44"/>
      <c r="S92" s="44"/>
      <c r="U92" s="44"/>
      <c r="V92" s="44"/>
      <c r="W92" s="4"/>
      <c r="Y92" s="25"/>
      <c r="Z92" s="43"/>
      <c r="AA92" s="43"/>
      <c r="AB92" s="2"/>
      <c r="AC92" s="43"/>
      <c r="AD92" s="43"/>
      <c r="AE92" s="25"/>
      <c r="AF92" s="44"/>
      <c r="AG92" s="44"/>
      <c r="AJ92" s="45"/>
      <c r="AK92" s="25"/>
      <c r="AM92" s="44"/>
      <c r="AO92" s="44"/>
      <c r="AP92" s="44"/>
      <c r="AQ92" s="4"/>
      <c r="AS92" s="25"/>
      <c r="AT92" s="43"/>
      <c r="AU92" s="43"/>
      <c r="AV92" s="2"/>
      <c r="AW92" s="43"/>
      <c r="AX92" s="43"/>
      <c r="AY92" s="25"/>
      <c r="AZ92" s="44"/>
      <c r="BA92" s="44"/>
      <c r="BD92" s="45"/>
      <c r="BE92" s="25"/>
      <c r="BF92" s="44"/>
      <c r="BG92" s="44"/>
      <c r="BI92" s="44"/>
      <c r="BJ92" s="44"/>
      <c r="BK92" s="4"/>
      <c r="BM92" s="25"/>
      <c r="BN92" s="43"/>
      <c r="BO92" s="43"/>
      <c r="BP92" s="2"/>
      <c r="BQ92" s="43"/>
      <c r="BR92" s="43"/>
      <c r="BS92" s="25"/>
      <c r="BT92" s="44"/>
      <c r="BU92" s="44"/>
      <c r="BX92" s="45"/>
      <c r="BY92" s="25"/>
      <c r="BZ92" s="44"/>
      <c r="CA92" s="44"/>
      <c r="CC92" s="44"/>
      <c r="CD92" s="44"/>
      <c r="CE92" s="25"/>
      <c r="CG92" s="25"/>
      <c r="CH92" s="43"/>
      <c r="CI92" s="43"/>
      <c r="CJ92" s="2"/>
      <c r="CK92" s="43"/>
      <c r="CL92" s="43"/>
      <c r="CM92" s="25"/>
      <c r="CN92" s="44"/>
      <c r="CO92" s="44"/>
      <c r="CR92" s="45"/>
      <c r="CS92" s="25"/>
      <c r="CT92" s="44"/>
      <c r="CU92" s="44"/>
      <c r="CW92" s="44"/>
      <c r="CX92" s="44"/>
      <c r="CY92" s="4"/>
      <c r="DA92" s="25"/>
      <c r="DB92" s="43"/>
      <c r="DC92" s="43"/>
      <c r="DD92" s="2"/>
      <c r="DE92" s="43"/>
      <c r="DF92" s="43"/>
      <c r="DG92" s="25"/>
      <c r="DH92" s="44"/>
      <c r="DI92" s="44"/>
      <c r="DL92" s="45"/>
      <c r="DM92" s="25"/>
      <c r="DN92" s="44"/>
      <c r="DO92" s="44"/>
      <c r="DQ92" s="44"/>
      <c r="DR92" s="44"/>
      <c r="DS92" s="4"/>
      <c r="DU92" s="25"/>
      <c r="DV92" s="43"/>
      <c r="DW92" s="43"/>
      <c r="DX92" s="2"/>
      <c r="DY92" s="43"/>
      <c r="DZ92" s="43"/>
      <c r="EA92" s="25"/>
      <c r="EC92" s="46"/>
      <c r="EF92" s="45"/>
      <c r="EG92" s="25"/>
      <c r="EH92" s="44"/>
      <c r="EI92" s="44"/>
      <c r="EK92" s="44"/>
      <c r="EL92" s="44"/>
      <c r="EM92" s="4"/>
      <c r="EO92" s="25"/>
      <c r="EP92" s="43"/>
      <c r="EQ92" s="43"/>
      <c r="ER92" s="2"/>
      <c r="ES92" s="43"/>
      <c r="ET92" s="43"/>
      <c r="EU92" s="25"/>
      <c r="EV92" s="44"/>
      <c r="EW92" s="44"/>
      <c r="EZ92" s="45"/>
      <c r="FA92" s="25"/>
      <c r="FB92" s="44"/>
      <c r="FC92" s="44"/>
      <c r="FE92" s="44"/>
      <c r="FF92" s="44"/>
      <c r="FG92" s="4"/>
      <c r="FI92" s="25"/>
      <c r="FJ92" s="43"/>
      <c r="FK92" s="43"/>
      <c r="FL92" s="2"/>
      <c r="FM92" s="43"/>
      <c r="FN92" s="43"/>
      <c r="FO92" s="25"/>
      <c r="FP92" s="44"/>
      <c r="FQ92" s="44"/>
      <c r="FT92" s="45"/>
      <c r="FU92" s="25"/>
      <c r="FV92" s="44"/>
      <c r="FW92" s="44"/>
      <c r="FY92" s="44"/>
      <c r="FZ92" s="44"/>
      <c r="GA92" s="4"/>
      <c r="GI92" s="47"/>
      <c r="GN92" s="45"/>
      <c r="GU92" s="4"/>
      <c r="HC92" s="47"/>
      <c r="HH92" s="45"/>
      <c r="HO92" s="4"/>
      <c r="HW92" s="47"/>
      <c r="IB92" s="45"/>
      <c r="II92" s="4"/>
      <c r="IQ92" s="47"/>
      <c r="IV92" s="45"/>
    </row>
    <row r="93" spans="1:256" s="3" customFormat="1" ht="13.5" customHeight="1" x14ac:dyDescent="0.25">
      <c r="A93" s="58"/>
      <c r="B93" s="2"/>
      <c r="C93" s="4"/>
      <c r="E93" s="25"/>
      <c r="F93" s="43"/>
      <c r="G93" s="44"/>
      <c r="H93" s="2"/>
      <c r="I93" s="43"/>
      <c r="J93" s="44"/>
      <c r="K93" s="25"/>
      <c r="L93" s="44"/>
      <c r="M93" s="44"/>
      <c r="P93" s="45"/>
      <c r="Q93" s="25"/>
      <c r="R93" s="44"/>
      <c r="S93" s="44"/>
      <c r="U93" s="44"/>
      <c r="V93" s="44"/>
      <c r="W93" s="4"/>
      <c r="Y93" s="25"/>
      <c r="Z93" s="43"/>
      <c r="AA93" s="43"/>
      <c r="AB93" s="2"/>
      <c r="AC93" s="43"/>
      <c r="AD93" s="43"/>
      <c r="AE93" s="25"/>
      <c r="AF93" s="44"/>
      <c r="AG93" s="44"/>
      <c r="AJ93" s="45"/>
      <c r="AK93" s="25"/>
      <c r="AM93" s="44"/>
      <c r="AO93" s="44"/>
      <c r="AP93" s="44"/>
      <c r="AQ93" s="4"/>
      <c r="AS93" s="25"/>
      <c r="AT93" s="43"/>
      <c r="AU93" s="43"/>
      <c r="AV93" s="2"/>
      <c r="AW93" s="43"/>
      <c r="AX93" s="43"/>
      <c r="AY93" s="25"/>
      <c r="AZ93" s="44"/>
      <c r="BA93" s="44"/>
      <c r="BD93" s="45"/>
      <c r="BE93" s="25"/>
      <c r="BF93" s="44"/>
      <c r="BG93" s="44"/>
      <c r="BI93" s="44"/>
      <c r="BJ93" s="44"/>
      <c r="BK93" s="4"/>
      <c r="BM93" s="25"/>
      <c r="BN93" s="43"/>
      <c r="BO93" s="43"/>
      <c r="BP93" s="2"/>
      <c r="BQ93" s="43"/>
      <c r="BR93" s="43"/>
      <c r="BS93" s="25"/>
      <c r="BT93" s="44"/>
      <c r="BU93" s="44"/>
      <c r="BX93" s="45"/>
      <c r="BY93" s="25"/>
      <c r="BZ93" s="44"/>
      <c r="CA93" s="44"/>
      <c r="CC93" s="44"/>
      <c r="CD93" s="44"/>
      <c r="CE93" s="25"/>
      <c r="CG93" s="25"/>
      <c r="CH93" s="43"/>
      <c r="CI93" s="43"/>
      <c r="CJ93" s="2"/>
      <c r="CK93" s="43"/>
      <c r="CL93" s="43"/>
      <c r="CM93" s="25"/>
      <c r="CN93" s="44"/>
      <c r="CO93" s="44"/>
      <c r="CR93" s="45"/>
      <c r="CS93" s="25"/>
      <c r="CT93" s="44"/>
      <c r="CU93" s="44"/>
      <c r="CW93" s="44"/>
      <c r="CX93" s="44"/>
      <c r="CY93" s="4"/>
      <c r="DA93" s="25"/>
      <c r="DB93" s="43"/>
      <c r="DC93" s="43"/>
      <c r="DD93" s="2"/>
      <c r="DE93" s="43"/>
      <c r="DF93" s="43"/>
      <c r="DG93" s="25"/>
      <c r="DH93" s="44"/>
      <c r="DI93" s="44"/>
      <c r="DL93" s="45"/>
      <c r="DM93" s="25"/>
      <c r="DN93" s="44"/>
      <c r="DO93" s="44"/>
      <c r="DQ93" s="44"/>
      <c r="DR93" s="44"/>
      <c r="DS93" s="4"/>
      <c r="DU93" s="25"/>
      <c r="DV93" s="43"/>
      <c r="DW93" s="43"/>
      <c r="DX93" s="2"/>
      <c r="DY93" s="43"/>
      <c r="DZ93" s="43"/>
      <c r="EA93" s="25"/>
      <c r="EC93" s="46"/>
      <c r="EF93" s="45"/>
      <c r="EG93" s="25"/>
      <c r="EH93" s="44"/>
      <c r="EI93" s="44"/>
      <c r="EK93" s="44"/>
      <c r="EL93" s="44"/>
      <c r="EM93" s="4"/>
      <c r="EO93" s="25"/>
      <c r="EP93" s="43"/>
      <c r="EQ93" s="43"/>
      <c r="ER93" s="2"/>
      <c r="ES93" s="43"/>
      <c r="ET93" s="43"/>
      <c r="EU93" s="25"/>
      <c r="EV93" s="44"/>
      <c r="EW93" s="44"/>
      <c r="EZ93" s="45"/>
      <c r="FA93" s="25"/>
      <c r="FB93" s="44"/>
      <c r="FC93" s="44"/>
      <c r="FE93" s="44"/>
      <c r="FF93" s="44"/>
      <c r="FG93" s="4"/>
      <c r="FI93" s="25"/>
      <c r="FJ93" s="43"/>
      <c r="FK93" s="43"/>
      <c r="FL93" s="2"/>
      <c r="FM93" s="43"/>
      <c r="FN93" s="43"/>
      <c r="FO93" s="25"/>
      <c r="FP93" s="44"/>
      <c r="FQ93" s="44"/>
      <c r="FT93" s="45"/>
      <c r="FU93" s="25"/>
      <c r="FV93" s="44"/>
      <c r="FW93" s="44"/>
      <c r="FY93" s="44"/>
      <c r="FZ93" s="44"/>
      <c r="GA93" s="4"/>
      <c r="GI93" s="47"/>
      <c r="GN93" s="45"/>
      <c r="GU93" s="4"/>
      <c r="HC93" s="47"/>
      <c r="HH93" s="45"/>
      <c r="HO93" s="4"/>
      <c r="HW93" s="47"/>
      <c r="IB93" s="45"/>
      <c r="II93" s="4"/>
      <c r="IQ93" s="47"/>
      <c r="IV93" s="45"/>
    </row>
    <row r="94" spans="1:256" s="3" customFormat="1" ht="13.5" customHeight="1" x14ac:dyDescent="0.25">
      <c r="A94" s="58"/>
      <c r="B94" s="2"/>
      <c r="C94" s="4"/>
      <c r="E94" s="25"/>
      <c r="F94" s="43"/>
      <c r="G94" s="44"/>
      <c r="H94" s="2"/>
      <c r="I94" s="43"/>
      <c r="J94" s="44"/>
      <c r="K94" s="25"/>
      <c r="L94" s="44"/>
      <c r="M94" s="44"/>
      <c r="P94" s="45"/>
      <c r="Q94" s="25"/>
      <c r="R94" s="44"/>
      <c r="S94" s="44"/>
      <c r="U94" s="44"/>
      <c r="V94" s="44"/>
      <c r="W94" s="4"/>
      <c r="Y94" s="25"/>
      <c r="Z94" s="43"/>
      <c r="AA94" s="43"/>
      <c r="AB94" s="2"/>
      <c r="AC94" s="43"/>
      <c r="AD94" s="43"/>
      <c r="AE94" s="25"/>
      <c r="AF94" s="44"/>
      <c r="AG94" s="44"/>
      <c r="AJ94" s="45"/>
      <c r="AK94" s="25"/>
      <c r="AM94" s="44"/>
      <c r="AO94" s="44"/>
      <c r="AP94" s="44"/>
      <c r="AQ94" s="4"/>
      <c r="AS94" s="25"/>
      <c r="AT94" s="43"/>
      <c r="AU94" s="43"/>
      <c r="AV94" s="2"/>
      <c r="AW94" s="43"/>
      <c r="AX94" s="43"/>
      <c r="AY94" s="25"/>
      <c r="AZ94" s="44"/>
      <c r="BA94" s="44"/>
      <c r="BD94" s="45"/>
      <c r="BE94" s="25"/>
      <c r="BF94" s="44"/>
      <c r="BG94" s="44"/>
      <c r="BI94" s="44"/>
      <c r="BJ94" s="44"/>
      <c r="BK94" s="4"/>
      <c r="BM94" s="25"/>
      <c r="BN94" s="43"/>
      <c r="BO94" s="43"/>
      <c r="BP94" s="2"/>
      <c r="BQ94" s="43"/>
      <c r="BR94" s="43"/>
      <c r="BS94" s="25"/>
      <c r="BT94" s="44"/>
      <c r="BU94" s="44"/>
      <c r="BX94" s="45"/>
      <c r="BY94" s="25"/>
      <c r="BZ94" s="44"/>
      <c r="CA94" s="44"/>
      <c r="CC94" s="44"/>
      <c r="CD94" s="44"/>
      <c r="CE94" s="25"/>
      <c r="CG94" s="25"/>
      <c r="CH94" s="43"/>
      <c r="CI94" s="43"/>
      <c r="CJ94" s="2"/>
      <c r="CK94" s="43"/>
      <c r="CL94" s="43"/>
      <c r="CM94" s="25"/>
      <c r="CN94" s="44"/>
      <c r="CO94" s="44"/>
      <c r="CR94" s="45"/>
      <c r="CS94" s="25"/>
      <c r="CT94" s="44"/>
      <c r="CU94" s="44"/>
      <c r="CW94" s="44"/>
      <c r="CX94" s="44"/>
      <c r="CY94" s="4"/>
      <c r="DA94" s="25"/>
      <c r="DB94" s="43"/>
      <c r="DC94" s="43"/>
      <c r="DD94" s="2"/>
      <c r="DE94" s="43"/>
      <c r="DF94" s="43"/>
      <c r="DG94" s="25"/>
      <c r="DH94" s="44"/>
      <c r="DI94" s="44"/>
      <c r="DL94" s="45"/>
      <c r="DM94" s="25"/>
      <c r="DN94" s="44"/>
      <c r="DO94" s="44"/>
      <c r="DQ94" s="44"/>
      <c r="DR94" s="44"/>
      <c r="DS94" s="4"/>
      <c r="DU94" s="25"/>
      <c r="DV94" s="43"/>
      <c r="DW94" s="43"/>
      <c r="DX94" s="2"/>
      <c r="DY94" s="43"/>
      <c r="DZ94" s="43"/>
      <c r="EA94" s="25"/>
      <c r="EC94" s="46"/>
      <c r="EF94" s="45"/>
      <c r="EG94" s="25"/>
      <c r="EH94" s="44"/>
      <c r="EI94" s="44"/>
      <c r="EK94" s="44"/>
      <c r="EL94" s="44"/>
      <c r="EM94" s="4"/>
      <c r="EO94" s="25"/>
      <c r="EP94" s="43"/>
      <c r="EQ94" s="43"/>
      <c r="ER94" s="2"/>
      <c r="ES94" s="43"/>
      <c r="ET94" s="43"/>
      <c r="EU94" s="25"/>
      <c r="EV94" s="44"/>
      <c r="EW94" s="44"/>
      <c r="EZ94" s="45"/>
      <c r="FA94" s="25"/>
      <c r="FB94" s="44"/>
      <c r="FC94" s="44"/>
      <c r="FE94" s="44"/>
      <c r="FF94" s="44"/>
      <c r="FG94" s="4"/>
      <c r="FI94" s="25"/>
      <c r="FJ94" s="43"/>
      <c r="FK94" s="43"/>
      <c r="FL94" s="2"/>
      <c r="FM94" s="43"/>
      <c r="FN94" s="43"/>
      <c r="FO94" s="25"/>
      <c r="FP94" s="44"/>
      <c r="FQ94" s="44"/>
      <c r="FT94" s="45"/>
      <c r="FU94" s="25"/>
      <c r="FV94" s="44"/>
      <c r="FW94" s="44"/>
      <c r="FY94" s="44"/>
      <c r="FZ94" s="44"/>
      <c r="GA94" s="4"/>
      <c r="GI94" s="47"/>
      <c r="GN94" s="45"/>
      <c r="GU94" s="4"/>
      <c r="HC94" s="47"/>
      <c r="HH94" s="45"/>
      <c r="HO94" s="4"/>
      <c r="HW94" s="47"/>
      <c r="IB94" s="45"/>
      <c r="II94" s="4"/>
      <c r="IQ94" s="47"/>
      <c r="IV94" s="45"/>
    </row>
    <row r="95" spans="1:256" s="3" customFormat="1" ht="13.5" customHeight="1" x14ac:dyDescent="0.25">
      <c r="A95" s="58"/>
      <c r="B95" s="2"/>
      <c r="C95" s="4"/>
      <c r="E95" s="25"/>
      <c r="F95" s="43"/>
      <c r="G95" s="44"/>
      <c r="H95" s="2"/>
      <c r="I95" s="43"/>
      <c r="J95" s="44"/>
      <c r="K95" s="25"/>
      <c r="L95" s="44"/>
      <c r="M95" s="44"/>
      <c r="P95" s="45"/>
      <c r="Q95" s="25"/>
      <c r="R95" s="44"/>
      <c r="S95" s="44"/>
      <c r="U95" s="44"/>
      <c r="V95" s="44"/>
      <c r="W95" s="4"/>
      <c r="Y95" s="25"/>
      <c r="Z95" s="43"/>
      <c r="AA95" s="43"/>
      <c r="AB95" s="2"/>
      <c r="AC95" s="43"/>
      <c r="AD95" s="43"/>
      <c r="AE95" s="25"/>
      <c r="AF95" s="44"/>
      <c r="AG95" s="44"/>
      <c r="AJ95" s="45"/>
      <c r="AK95" s="25"/>
      <c r="AM95" s="44"/>
      <c r="AO95" s="44"/>
      <c r="AP95" s="44"/>
      <c r="AQ95" s="4"/>
      <c r="AS95" s="25"/>
      <c r="AT95" s="43"/>
      <c r="AU95" s="43"/>
      <c r="AV95" s="2"/>
      <c r="AW95" s="43"/>
      <c r="AX95" s="43"/>
      <c r="AY95" s="25"/>
      <c r="AZ95" s="44"/>
      <c r="BA95" s="44"/>
      <c r="BD95" s="45"/>
      <c r="BE95" s="25"/>
      <c r="BF95" s="44"/>
      <c r="BG95" s="44"/>
      <c r="BI95" s="44"/>
      <c r="BJ95" s="44"/>
      <c r="BK95" s="4"/>
      <c r="BM95" s="25"/>
      <c r="BN95" s="43"/>
      <c r="BO95" s="43"/>
      <c r="BP95" s="2"/>
      <c r="BQ95" s="43"/>
      <c r="BR95" s="43"/>
      <c r="BS95" s="25"/>
      <c r="BT95" s="44"/>
      <c r="BU95" s="44"/>
      <c r="BX95" s="45"/>
      <c r="BY95" s="25"/>
      <c r="BZ95" s="44"/>
      <c r="CA95" s="44"/>
      <c r="CC95" s="44"/>
      <c r="CD95" s="44"/>
      <c r="CE95" s="25"/>
      <c r="CG95" s="25"/>
      <c r="CH95" s="43"/>
      <c r="CI95" s="43"/>
      <c r="CJ95" s="2"/>
      <c r="CK95" s="43"/>
      <c r="CL95" s="43"/>
      <c r="CM95" s="25"/>
      <c r="CN95" s="44"/>
      <c r="CO95" s="44"/>
      <c r="CR95" s="45"/>
      <c r="CS95" s="25"/>
      <c r="CT95" s="44"/>
      <c r="CU95" s="44"/>
      <c r="CW95" s="44"/>
      <c r="CX95" s="44"/>
      <c r="CY95" s="4"/>
      <c r="DA95" s="25"/>
      <c r="DB95" s="43"/>
      <c r="DC95" s="43"/>
      <c r="DD95" s="2"/>
      <c r="DE95" s="43"/>
      <c r="DF95" s="43"/>
      <c r="DG95" s="25"/>
      <c r="DH95" s="44"/>
      <c r="DI95" s="44"/>
      <c r="DL95" s="45"/>
      <c r="DM95" s="25"/>
      <c r="DN95" s="44"/>
      <c r="DO95" s="44"/>
      <c r="DQ95" s="44"/>
      <c r="DR95" s="44"/>
      <c r="DS95" s="4"/>
      <c r="DU95" s="25"/>
      <c r="DV95" s="43"/>
      <c r="DW95" s="43"/>
      <c r="DX95" s="2"/>
      <c r="DY95" s="43"/>
      <c r="DZ95" s="43"/>
      <c r="EA95" s="25"/>
      <c r="EC95" s="46"/>
      <c r="EF95" s="45"/>
      <c r="EG95" s="25"/>
      <c r="EH95" s="44"/>
      <c r="EI95" s="44"/>
      <c r="EK95" s="44"/>
      <c r="EL95" s="44"/>
      <c r="EM95" s="4"/>
      <c r="EO95" s="25"/>
      <c r="EP95" s="43"/>
      <c r="EQ95" s="43"/>
      <c r="ER95" s="2"/>
      <c r="ES95" s="43"/>
      <c r="ET95" s="43"/>
      <c r="EU95" s="25"/>
      <c r="EV95" s="44"/>
      <c r="EW95" s="44"/>
      <c r="EZ95" s="45"/>
      <c r="FA95" s="25"/>
      <c r="FB95" s="44"/>
      <c r="FC95" s="44"/>
      <c r="FE95" s="44"/>
      <c r="FF95" s="44"/>
      <c r="FG95" s="4"/>
      <c r="FI95" s="25"/>
      <c r="FJ95" s="43"/>
      <c r="FK95" s="43"/>
      <c r="FL95" s="2"/>
      <c r="FM95" s="43"/>
      <c r="FN95" s="43"/>
      <c r="FO95" s="25"/>
      <c r="FP95" s="44"/>
      <c r="FQ95" s="44"/>
      <c r="FT95" s="45"/>
      <c r="FU95" s="25"/>
      <c r="FV95" s="44"/>
      <c r="FW95" s="44"/>
      <c r="FY95" s="44"/>
      <c r="FZ95" s="44"/>
      <c r="GA95" s="4"/>
      <c r="GI95" s="47"/>
      <c r="GN95" s="45"/>
      <c r="GU95" s="4"/>
      <c r="HC95" s="47"/>
      <c r="HH95" s="45"/>
      <c r="HO95" s="4"/>
      <c r="HW95" s="47"/>
      <c r="IB95" s="45"/>
      <c r="II95" s="4"/>
      <c r="IQ95" s="47"/>
      <c r="IV95" s="45"/>
    </row>
    <row r="96" spans="1:256" s="3" customFormat="1" ht="13.5" customHeight="1" x14ac:dyDescent="0.25">
      <c r="A96" s="58"/>
      <c r="B96" s="2"/>
      <c r="C96" s="4"/>
      <c r="E96" s="25"/>
      <c r="F96" s="43"/>
      <c r="G96" s="44"/>
      <c r="H96" s="2"/>
      <c r="I96" s="43"/>
      <c r="J96" s="44"/>
      <c r="K96" s="25"/>
      <c r="L96" s="44"/>
      <c r="M96" s="44"/>
      <c r="P96" s="45"/>
      <c r="Q96" s="25"/>
      <c r="R96" s="44"/>
      <c r="S96" s="44"/>
      <c r="U96" s="44"/>
      <c r="V96" s="44"/>
      <c r="W96" s="4"/>
      <c r="Y96" s="25"/>
      <c r="Z96" s="43"/>
      <c r="AA96" s="43"/>
      <c r="AB96" s="2"/>
      <c r="AC96" s="43"/>
      <c r="AD96" s="43"/>
      <c r="AE96" s="25"/>
      <c r="AF96" s="44"/>
      <c r="AG96" s="44"/>
      <c r="AJ96" s="45"/>
      <c r="AK96" s="25"/>
      <c r="AM96" s="44"/>
      <c r="AO96" s="44"/>
      <c r="AP96" s="44"/>
      <c r="AQ96" s="4"/>
      <c r="AS96" s="25"/>
      <c r="AT96" s="43"/>
      <c r="AU96" s="43"/>
      <c r="AV96" s="2"/>
      <c r="AW96" s="43"/>
      <c r="AX96" s="43"/>
      <c r="AY96" s="25"/>
      <c r="AZ96" s="44"/>
      <c r="BA96" s="44"/>
      <c r="BD96" s="45"/>
      <c r="BE96" s="25"/>
      <c r="BF96" s="44"/>
      <c r="BG96" s="44"/>
      <c r="BI96" s="44"/>
      <c r="BJ96" s="44"/>
      <c r="BK96" s="4"/>
      <c r="BM96" s="25"/>
      <c r="BN96" s="43"/>
      <c r="BO96" s="43"/>
      <c r="BP96" s="2"/>
      <c r="BQ96" s="43"/>
      <c r="BR96" s="43"/>
      <c r="BS96" s="25"/>
      <c r="BT96" s="44"/>
      <c r="BU96" s="44"/>
      <c r="BX96" s="45"/>
      <c r="BY96" s="25"/>
      <c r="BZ96" s="44"/>
      <c r="CA96" s="44"/>
      <c r="CC96" s="44"/>
      <c r="CD96" s="44"/>
      <c r="CE96" s="25"/>
      <c r="CG96" s="25"/>
      <c r="CH96" s="43"/>
      <c r="CI96" s="43"/>
      <c r="CJ96" s="2"/>
      <c r="CK96" s="43"/>
      <c r="CL96" s="43"/>
      <c r="CM96" s="25"/>
      <c r="CN96" s="44"/>
      <c r="CO96" s="44"/>
      <c r="CR96" s="45"/>
      <c r="CS96" s="25"/>
      <c r="CT96" s="44"/>
      <c r="CU96" s="44"/>
      <c r="CW96" s="44"/>
      <c r="CX96" s="44"/>
      <c r="CY96" s="4"/>
      <c r="DA96" s="25"/>
      <c r="DB96" s="43"/>
      <c r="DC96" s="43"/>
      <c r="DD96" s="2"/>
      <c r="DE96" s="43"/>
      <c r="DF96" s="43"/>
      <c r="DG96" s="25"/>
      <c r="DH96" s="44"/>
      <c r="DI96" s="44"/>
      <c r="DL96" s="45"/>
      <c r="DM96" s="25"/>
      <c r="DN96" s="44"/>
      <c r="DO96" s="44"/>
      <c r="DQ96" s="44"/>
      <c r="DR96" s="44"/>
      <c r="DS96" s="4"/>
      <c r="DU96" s="25"/>
      <c r="DV96" s="43"/>
      <c r="DW96" s="43"/>
      <c r="DX96" s="2"/>
      <c r="DY96" s="43"/>
      <c r="DZ96" s="43"/>
      <c r="EA96" s="25"/>
      <c r="EC96" s="46"/>
      <c r="EF96" s="45"/>
      <c r="EG96" s="25"/>
      <c r="EH96" s="44"/>
      <c r="EI96" s="44"/>
      <c r="EK96" s="44"/>
      <c r="EL96" s="44"/>
      <c r="EM96" s="4"/>
      <c r="EO96" s="25"/>
      <c r="EP96" s="43"/>
      <c r="EQ96" s="43"/>
      <c r="ER96" s="2"/>
      <c r="ES96" s="43"/>
      <c r="ET96" s="43"/>
      <c r="EU96" s="25"/>
      <c r="EV96" s="44"/>
      <c r="EW96" s="44"/>
      <c r="EZ96" s="45"/>
      <c r="FA96" s="25"/>
      <c r="FB96" s="44"/>
      <c r="FC96" s="44"/>
      <c r="FE96" s="44"/>
      <c r="FF96" s="44"/>
      <c r="FG96" s="4"/>
      <c r="FI96" s="25"/>
      <c r="FJ96" s="43"/>
      <c r="FK96" s="43"/>
      <c r="FL96" s="2"/>
      <c r="FM96" s="43"/>
      <c r="FN96" s="43"/>
      <c r="FO96" s="25"/>
      <c r="FP96" s="44"/>
      <c r="FQ96" s="44"/>
      <c r="FT96" s="45"/>
      <c r="FU96" s="25"/>
      <c r="FV96" s="44"/>
      <c r="FW96" s="44"/>
      <c r="FY96" s="44"/>
      <c r="FZ96" s="44"/>
      <c r="GA96" s="4"/>
      <c r="GI96" s="47"/>
      <c r="GN96" s="45"/>
      <c r="GU96" s="4"/>
      <c r="HC96" s="47"/>
      <c r="HH96" s="45"/>
      <c r="HO96" s="4"/>
      <c r="HW96" s="47"/>
      <c r="IB96" s="45"/>
      <c r="II96" s="4"/>
      <c r="IQ96" s="47"/>
      <c r="IV96" s="45"/>
    </row>
    <row r="97" spans="1:256" s="3" customFormat="1" ht="13.5" customHeight="1" x14ac:dyDescent="0.25">
      <c r="A97" s="58"/>
      <c r="B97" s="2"/>
      <c r="C97" s="4"/>
      <c r="E97" s="25"/>
      <c r="F97" s="43"/>
      <c r="G97" s="44"/>
      <c r="H97" s="2"/>
      <c r="I97" s="43"/>
      <c r="J97" s="44"/>
      <c r="K97" s="25"/>
      <c r="L97" s="44"/>
      <c r="M97" s="44"/>
      <c r="P97" s="45"/>
      <c r="Q97" s="25"/>
      <c r="R97" s="44"/>
      <c r="S97" s="44"/>
      <c r="U97" s="44"/>
      <c r="V97" s="44"/>
      <c r="W97" s="4"/>
      <c r="Y97" s="25"/>
      <c r="Z97" s="43"/>
      <c r="AA97" s="43"/>
      <c r="AB97" s="2"/>
      <c r="AC97" s="43"/>
      <c r="AD97" s="43"/>
      <c r="AE97" s="25"/>
      <c r="AF97" s="44"/>
      <c r="AG97" s="44"/>
      <c r="AJ97" s="45"/>
      <c r="AK97" s="25"/>
      <c r="AM97" s="44"/>
      <c r="AO97" s="44"/>
      <c r="AP97" s="44"/>
      <c r="AQ97" s="4"/>
      <c r="AS97" s="25"/>
      <c r="AT97" s="43"/>
      <c r="AU97" s="43"/>
      <c r="AV97" s="2"/>
      <c r="AW97" s="43"/>
      <c r="AX97" s="43"/>
      <c r="AY97" s="25"/>
      <c r="AZ97" s="44"/>
      <c r="BA97" s="44"/>
      <c r="BD97" s="45"/>
      <c r="BE97" s="25"/>
      <c r="BF97" s="44"/>
      <c r="BG97" s="44"/>
      <c r="BI97" s="44"/>
      <c r="BJ97" s="44"/>
      <c r="BK97" s="4"/>
      <c r="BM97" s="25"/>
      <c r="BN97" s="43"/>
      <c r="BO97" s="43"/>
      <c r="BP97" s="2"/>
      <c r="BQ97" s="43"/>
      <c r="BR97" s="43"/>
      <c r="BS97" s="25"/>
      <c r="BT97" s="44"/>
      <c r="BU97" s="44"/>
      <c r="BX97" s="45"/>
      <c r="BY97" s="25"/>
      <c r="BZ97" s="44"/>
      <c r="CA97" s="44"/>
      <c r="CC97" s="44"/>
      <c r="CD97" s="44"/>
      <c r="CE97" s="25"/>
      <c r="CG97" s="25"/>
      <c r="CH97" s="43"/>
      <c r="CI97" s="43"/>
      <c r="CJ97" s="2"/>
      <c r="CK97" s="43"/>
      <c r="CL97" s="43"/>
      <c r="CM97" s="25"/>
      <c r="CN97" s="44"/>
      <c r="CO97" s="44"/>
      <c r="CR97" s="45"/>
      <c r="CS97" s="25"/>
      <c r="CT97" s="44"/>
      <c r="CU97" s="44"/>
      <c r="CW97" s="44"/>
      <c r="CX97" s="44"/>
      <c r="CY97" s="4"/>
      <c r="DA97" s="25"/>
      <c r="DB97" s="43"/>
      <c r="DC97" s="43"/>
      <c r="DD97" s="2"/>
      <c r="DE97" s="43"/>
      <c r="DF97" s="43"/>
      <c r="DG97" s="25"/>
      <c r="DH97" s="44"/>
      <c r="DI97" s="44"/>
      <c r="DL97" s="45"/>
      <c r="DM97" s="25"/>
      <c r="DN97" s="44"/>
      <c r="DO97" s="44"/>
      <c r="DQ97" s="44"/>
      <c r="DR97" s="44"/>
      <c r="DS97" s="4"/>
      <c r="DU97" s="25"/>
      <c r="DV97" s="43"/>
      <c r="DW97" s="43"/>
      <c r="DX97" s="2"/>
      <c r="DY97" s="43"/>
      <c r="DZ97" s="43"/>
      <c r="EA97" s="25"/>
      <c r="EC97" s="46"/>
      <c r="EF97" s="45"/>
      <c r="EG97" s="25"/>
      <c r="EH97" s="44"/>
      <c r="EI97" s="44"/>
      <c r="EK97" s="44"/>
      <c r="EL97" s="44"/>
      <c r="EM97" s="4"/>
      <c r="EO97" s="25"/>
      <c r="EP97" s="43"/>
      <c r="EQ97" s="43"/>
      <c r="ER97" s="2"/>
      <c r="ES97" s="43"/>
      <c r="ET97" s="43"/>
      <c r="EU97" s="25"/>
      <c r="EV97" s="44"/>
      <c r="EW97" s="44"/>
      <c r="EZ97" s="45"/>
      <c r="FA97" s="25"/>
      <c r="FB97" s="44"/>
      <c r="FC97" s="44"/>
      <c r="FE97" s="44"/>
      <c r="FF97" s="44"/>
      <c r="FG97" s="4"/>
      <c r="FI97" s="25"/>
      <c r="FJ97" s="43"/>
      <c r="FK97" s="43"/>
      <c r="FL97" s="2"/>
      <c r="FM97" s="43"/>
      <c r="FN97" s="43"/>
      <c r="FO97" s="25"/>
      <c r="FP97" s="44"/>
      <c r="FQ97" s="44"/>
      <c r="FT97" s="45"/>
      <c r="FU97" s="25"/>
      <c r="FV97" s="44"/>
      <c r="FW97" s="44"/>
      <c r="FY97" s="44"/>
      <c r="FZ97" s="44"/>
      <c r="GA97" s="4"/>
      <c r="GI97" s="47"/>
      <c r="GN97" s="45"/>
      <c r="GU97" s="4"/>
      <c r="HC97" s="47"/>
      <c r="HH97" s="45"/>
      <c r="HO97" s="4"/>
      <c r="HW97" s="47"/>
      <c r="IB97" s="45"/>
      <c r="II97" s="4"/>
      <c r="IQ97" s="47"/>
      <c r="IV97" s="45"/>
    </row>
    <row r="98" spans="1:256" ht="13.5" customHeight="1" x14ac:dyDescent="0.25">
      <c r="A98" s="58"/>
      <c r="C98" s="4"/>
      <c r="D98" s="3"/>
      <c r="E98" s="25"/>
      <c r="F98" s="43"/>
      <c r="G98" s="44"/>
      <c r="I98" s="43"/>
      <c r="J98" s="44"/>
      <c r="K98" s="25"/>
      <c r="L98" s="44"/>
      <c r="M98" s="44"/>
      <c r="N98" s="3"/>
      <c r="O98" s="3"/>
      <c r="P98" s="45"/>
      <c r="Q98" s="25"/>
      <c r="R98" s="44"/>
      <c r="S98" s="44"/>
      <c r="T98" s="3"/>
      <c r="U98" s="44"/>
      <c r="V98" s="44"/>
      <c r="W98" s="4"/>
      <c r="X98" s="3"/>
      <c r="Y98" s="25"/>
      <c r="Z98" s="43"/>
      <c r="AA98" s="43"/>
      <c r="AC98" s="43"/>
      <c r="AD98" s="43"/>
      <c r="AE98" s="25"/>
      <c r="AF98" s="44"/>
      <c r="AG98" s="44"/>
      <c r="AH98" s="3"/>
      <c r="AI98" s="3"/>
      <c r="AJ98" s="45"/>
      <c r="AK98" s="25"/>
      <c r="AL98" s="3"/>
      <c r="AM98" s="44"/>
      <c r="AN98" s="3"/>
      <c r="AO98" s="44"/>
      <c r="AP98" s="44"/>
      <c r="AQ98" s="4"/>
      <c r="AR98" s="3"/>
      <c r="AS98" s="25"/>
      <c r="AT98" s="43"/>
      <c r="AU98" s="43"/>
      <c r="AW98" s="43"/>
      <c r="AX98" s="43"/>
      <c r="AY98" s="25"/>
      <c r="AZ98" s="44"/>
      <c r="BA98" s="44"/>
      <c r="BB98" s="3"/>
      <c r="BC98" s="3"/>
      <c r="BD98" s="45"/>
      <c r="BE98" s="25"/>
      <c r="BF98" s="44"/>
      <c r="BG98" s="44"/>
      <c r="BH98" s="3"/>
      <c r="BI98" s="44"/>
      <c r="BJ98" s="44"/>
      <c r="BK98" s="4"/>
      <c r="BL98" s="3"/>
      <c r="BM98" s="25"/>
      <c r="BN98" s="43"/>
      <c r="BO98" s="43"/>
      <c r="BQ98" s="43"/>
      <c r="BR98" s="43"/>
      <c r="BS98" s="25"/>
      <c r="BT98" s="44"/>
      <c r="BU98" s="44"/>
      <c r="BV98" s="3"/>
      <c r="BW98" s="3"/>
      <c r="BX98" s="45"/>
      <c r="BY98" s="25"/>
      <c r="BZ98" s="44"/>
      <c r="CA98" s="44"/>
      <c r="CB98" s="3"/>
      <c r="CC98" s="44"/>
      <c r="CD98" s="44"/>
      <c r="CE98" s="25"/>
      <c r="CF98" s="3"/>
      <c r="CG98" s="25"/>
      <c r="CH98" s="43"/>
      <c r="CI98" s="43"/>
      <c r="CK98" s="43"/>
      <c r="CL98" s="43"/>
      <c r="CM98" s="25"/>
      <c r="CN98" s="44"/>
      <c r="CO98" s="44"/>
      <c r="CP98" s="3"/>
      <c r="CQ98" s="3"/>
      <c r="CR98" s="45"/>
      <c r="CS98" s="25"/>
      <c r="CT98" s="44"/>
      <c r="CU98" s="44"/>
      <c r="CV98" s="3"/>
      <c r="CW98" s="44"/>
      <c r="CX98" s="44"/>
      <c r="CY98" s="4"/>
      <c r="CZ98" s="3"/>
      <c r="DA98" s="25"/>
      <c r="DB98" s="43"/>
      <c r="DC98" s="43"/>
      <c r="DE98" s="43"/>
      <c r="DF98" s="43"/>
      <c r="DG98" s="25"/>
      <c r="DH98" s="44"/>
      <c r="DI98" s="44"/>
      <c r="DJ98" s="3"/>
      <c r="DK98" s="3"/>
      <c r="DL98" s="45"/>
      <c r="DM98" s="25"/>
      <c r="DN98" s="44"/>
      <c r="DO98" s="44"/>
      <c r="DP98" s="3"/>
      <c r="DQ98" s="44"/>
      <c r="DR98" s="44"/>
      <c r="DS98" s="4"/>
      <c r="DT98" s="3"/>
      <c r="DU98" s="25"/>
      <c r="DV98" s="43"/>
      <c r="DW98" s="43"/>
      <c r="DY98" s="43"/>
      <c r="DZ98" s="43"/>
      <c r="EA98" s="25"/>
      <c r="EB98" s="3"/>
      <c r="EC98" s="46"/>
      <c r="ED98" s="3"/>
      <c r="EE98" s="3"/>
      <c r="EF98" s="45"/>
      <c r="EG98" s="25"/>
      <c r="EH98" s="44"/>
      <c r="EI98" s="44"/>
      <c r="EJ98" s="3"/>
      <c r="EK98" s="44"/>
      <c r="EL98" s="44"/>
      <c r="EM98" s="4"/>
      <c r="EN98" s="3"/>
      <c r="EO98" s="25"/>
      <c r="EP98" s="43"/>
      <c r="EQ98" s="43"/>
      <c r="ES98" s="43"/>
      <c r="ET98" s="43"/>
      <c r="EU98" s="25"/>
      <c r="EV98" s="44"/>
      <c r="EW98" s="44"/>
      <c r="EX98" s="3"/>
      <c r="EY98" s="3"/>
      <c r="EZ98" s="45"/>
      <c r="FA98" s="25"/>
      <c r="FB98" s="44"/>
      <c r="FC98" s="44"/>
      <c r="FD98" s="3"/>
      <c r="FE98" s="44"/>
      <c r="FF98" s="44"/>
      <c r="FG98" s="4"/>
      <c r="FH98" s="3"/>
      <c r="FI98" s="25"/>
      <c r="FJ98" s="43"/>
      <c r="FK98" s="43"/>
      <c r="FM98" s="43"/>
      <c r="FN98" s="43"/>
      <c r="FO98" s="25"/>
      <c r="FP98" s="44"/>
      <c r="FQ98" s="44"/>
      <c r="FR98" s="3"/>
      <c r="FS98" s="3"/>
      <c r="FT98" s="45"/>
      <c r="FU98" s="25"/>
      <c r="FV98" s="44"/>
      <c r="FW98" s="44"/>
      <c r="FX98" s="3"/>
      <c r="FY98" s="44"/>
      <c r="FZ98" s="44"/>
      <c r="GA98" s="15"/>
      <c r="GI98" s="52"/>
      <c r="GN98" s="53"/>
      <c r="GU98" s="15"/>
      <c r="HC98" s="52"/>
      <c r="HH98" s="53"/>
      <c r="HO98" s="15"/>
      <c r="HW98" s="52"/>
      <c r="IB98" s="53"/>
      <c r="II98" s="15"/>
      <c r="IQ98" s="52"/>
      <c r="IV98" s="53"/>
    </row>
    <row r="99" spans="1:256" ht="13.5" customHeight="1" x14ac:dyDescent="0.25">
      <c r="A99" s="58"/>
      <c r="C99" s="4"/>
      <c r="D99" s="3"/>
      <c r="E99" s="25"/>
      <c r="F99" s="43"/>
      <c r="G99" s="44"/>
      <c r="I99" s="43"/>
      <c r="J99" s="44"/>
      <c r="K99" s="25"/>
      <c r="L99" s="44"/>
      <c r="M99" s="44"/>
      <c r="N99" s="3"/>
      <c r="O99" s="3"/>
      <c r="P99" s="45"/>
      <c r="Q99" s="25"/>
      <c r="R99" s="44"/>
      <c r="S99" s="44"/>
      <c r="T99" s="3"/>
      <c r="U99" s="44"/>
      <c r="V99" s="44"/>
      <c r="W99" s="4"/>
      <c r="X99" s="3"/>
      <c r="Y99" s="25"/>
      <c r="Z99" s="43"/>
      <c r="AA99" s="43"/>
      <c r="AC99" s="43"/>
      <c r="AD99" s="43"/>
      <c r="AE99" s="25"/>
      <c r="AF99" s="44"/>
      <c r="AG99" s="44"/>
      <c r="AH99" s="3"/>
      <c r="AI99" s="3"/>
      <c r="AJ99" s="45"/>
      <c r="AK99" s="25"/>
      <c r="AL99" s="3"/>
      <c r="AM99" s="44"/>
      <c r="AN99" s="3"/>
      <c r="AO99" s="44"/>
      <c r="AP99" s="44"/>
      <c r="AQ99" s="4"/>
      <c r="AR99" s="3"/>
      <c r="AS99" s="25"/>
      <c r="AT99" s="43"/>
      <c r="AU99" s="43"/>
      <c r="AW99" s="43"/>
      <c r="AX99" s="43"/>
      <c r="AY99" s="25"/>
      <c r="AZ99" s="44"/>
      <c r="BA99" s="44"/>
      <c r="BB99" s="3"/>
      <c r="BC99" s="3"/>
      <c r="BD99" s="45"/>
      <c r="BE99" s="25"/>
      <c r="BF99" s="44"/>
      <c r="BG99" s="44"/>
      <c r="BH99" s="3"/>
      <c r="BI99" s="44"/>
      <c r="BJ99" s="44"/>
      <c r="BK99" s="4"/>
      <c r="BL99" s="3"/>
      <c r="BM99" s="25"/>
      <c r="BN99" s="43"/>
      <c r="BO99" s="43"/>
      <c r="BQ99" s="43"/>
      <c r="BR99" s="43"/>
      <c r="BS99" s="25"/>
      <c r="BT99" s="44"/>
      <c r="BU99" s="44"/>
      <c r="BV99" s="3"/>
      <c r="BW99" s="3"/>
      <c r="BX99" s="45"/>
      <c r="BY99" s="25"/>
      <c r="BZ99" s="44"/>
      <c r="CA99" s="44"/>
      <c r="CB99" s="3"/>
      <c r="CC99" s="44"/>
      <c r="CD99" s="44"/>
      <c r="CE99" s="25"/>
      <c r="CF99" s="3"/>
      <c r="CG99" s="25"/>
      <c r="CH99" s="43"/>
      <c r="CI99" s="43"/>
      <c r="CK99" s="43"/>
      <c r="CL99" s="43"/>
      <c r="CM99" s="25"/>
      <c r="CN99" s="44"/>
      <c r="CO99" s="44"/>
      <c r="CP99" s="3"/>
      <c r="CQ99" s="3"/>
      <c r="CR99" s="45"/>
      <c r="CS99" s="25"/>
      <c r="CT99" s="44"/>
      <c r="CU99" s="44"/>
      <c r="CV99" s="3"/>
      <c r="CW99" s="44"/>
      <c r="CX99" s="44"/>
      <c r="CY99" s="4"/>
      <c r="CZ99" s="3"/>
      <c r="DA99" s="25"/>
      <c r="DB99" s="43"/>
      <c r="DC99" s="43"/>
      <c r="DE99" s="43"/>
      <c r="DF99" s="43"/>
      <c r="DG99" s="25"/>
      <c r="DH99" s="44"/>
      <c r="DI99" s="44"/>
      <c r="DJ99" s="3"/>
      <c r="DK99" s="3"/>
      <c r="DL99" s="45"/>
      <c r="DM99" s="25"/>
      <c r="DN99" s="44"/>
      <c r="DO99" s="44"/>
      <c r="DP99" s="3"/>
      <c r="DQ99" s="44"/>
      <c r="DR99" s="44"/>
      <c r="DS99" s="4"/>
      <c r="DT99" s="3"/>
      <c r="DU99" s="25"/>
      <c r="DV99" s="43"/>
      <c r="DW99" s="43"/>
      <c r="DY99" s="43"/>
      <c r="DZ99" s="43"/>
      <c r="EA99" s="25"/>
      <c r="EB99" s="3"/>
      <c r="EC99" s="46"/>
      <c r="ED99" s="3"/>
      <c r="EE99" s="3"/>
      <c r="EF99" s="45"/>
      <c r="EG99" s="25"/>
      <c r="EH99" s="44"/>
      <c r="EI99" s="44"/>
      <c r="EJ99" s="3"/>
      <c r="EK99" s="44"/>
      <c r="EL99" s="44"/>
      <c r="EM99" s="4"/>
      <c r="EN99" s="3"/>
      <c r="EO99" s="25"/>
      <c r="EP99" s="43"/>
      <c r="EQ99" s="43"/>
      <c r="ES99" s="43"/>
      <c r="ET99" s="43"/>
      <c r="EU99" s="25"/>
      <c r="EV99" s="44"/>
      <c r="EW99" s="44"/>
      <c r="EX99" s="3"/>
      <c r="EY99" s="3"/>
      <c r="EZ99" s="45"/>
      <c r="FA99" s="25"/>
      <c r="FB99" s="44"/>
      <c r="FC99" s="44"/>
      <c r="FD99" s="3"/>
      <c r="FE99" s="44"/>
      <c r="FF99" s="44"/>
      <c r="FG99" s="4"/>
      <c r="FH99" s="3"/>
      <c r="FI99" s="25"/>
      <c r="FJ99" s="43"/>
      <c r="FK99" s="43"/>
      <c r="FM99" s="43"/>
      <c r="FN99" s="43"/>
      <c r="FO99" s="25"/>
      <c r="FP99" s="44"/>
      <c r="FQ99" s="44"/>
      <c r="FR99" s="3"/>
      <c r="FS99" s="3"/>
      <c r="FT99" s="45"/>
      <c r="FU99" s="25"/>
      <c r="FV99" s="44"/>
      <c r="FW99" s="44"/>
      <c r="FX99" s="3"/>
      <c r="FY99" s="44"/>
      <c r="FZ99" s="44"/>
      <c r="GA99" s="15"/>
      <c r="GI99" s="52"/>
      <c r="GN99" s="53"/>
      <c r="GU99" s="15"/>
      <c r="HC99" s="52"/>
      <c r="HH99" s="53"/>
      <c r="HO99" s="15"/>
      <c r="HW99" s="52"/>
      <c r="IB99" s="53"/>
      <c r="II99" s="15"/>
      <c r="IQ99" s="52"/>
      <c r="IV99" s="53"/>
    </row>
    <row r="100" spans="1:256" ht="13.5" customHeight="1" x14ac:dyDescent="0.25">
      <c r="A100" s="58"/>
      <c r="C100" s="4"/>
      <c r="D100" s="3"/>
      <c r="E100" s="25"/>
      <c r="F100" s="43"/>
      <c r="G100" s="44"/>
      <c r="I100" s="43"/>
      <c r="J100" s="44"/>
      <c r="K100" s="25"/>
      <c r="L100" s="44"/>
      <c r="M100" s="44"/>
      <c r="N100" s="3"/>
      <c r="O100" s="3"/>
      <c r="P100" s="45"/>
      <c r="Q100" s="25"/>
      <c r="R100" s="44"/>
      <c r="S100" s="44"/>
      <c r="T100" s="3"/>
      <c r="U100" s="44"/>
      <c r="V100" s="44"/>
      <c r="W100" s="4"/>
      <c r="X100" s="3"/>
      <c r="Y100" s="25"/>
      <c r="Z100" s="43"/>
      <c r="AA100" s="43"/>
      <c r="AC100" s="43"/>
      <c r="AD100" s="43"/>
      <c r="AE100" s="25"/>
      <c r="AF100" s="44"/>
      <c r="AG100" s="44"/>
      <c r="AH100" s="3"/>
      <c r="AI100" s="3"/>
      <c r="AJ100" s="45"/>
      <c r="AK100" s="25"/>
      <c r="AL100" s="3"/>
      <c r="AM100" s="44"/>
      <c r="AN100" s="3"/>
      <c r="AO100" s="44"/>
      <c r="AP100" s="44"/>
      <c r="AQ100" s="4"/>
      <c r="AR100" s="3"/>
      <c r="AS100" s="25"/>
      <c r="AT100" s="43"/>
      <c r="AU100" s="43"/>
      <c r="AW100" s="43"/>
      <c r="AX100" s="43"/>
      <c r="AY100" s="25"/>
      <c r="AZ100" s="44"/>
      <c r="BA100" s="44"/>
      <c r="BB100" s="3"/>
      <c r="BC100" s="3"/>
      <c r="BD100" s="45"/>
      <c r="BE100" s="25"/>
      <c r="BF100" s="44"/>
      <c r="BG100" s="44"/>
      <c r="BH100" s="3"/>
      <c r="BI100" s="44"/>
      <c r="BJ100" s="44"/>
      <c r="BK100" s="4"/>
      <c r="BL100" s="3"/>
      <c r="BM100" s="25"/>
      <c r="BN100" s="43"/>
      <c r="BO100" s="43"/>
      <c r="BQ100" s="43"/>
      <c r="BR100" s="43"/>
      <c r="BS100" s="25"/>
      <c r="BT100" s="44"/>
      <c r="BU100" s="44"/>
      <c r="BV100" s="3"/>
      <c r="BW100" s="3"/>
      <c r="BX100" s="45"/>
      <c r="BY100" s="25"/>
      <c r="BZ100" s="44"/>
      <c r="CA100" s="44"/>
      <c r="CB100" s="3"/>
      <c r="CC100" s="44"/>
      <c r="CD100" s="44"/>
      <c r="CE100" s="25"/>
      <c r="CF100" s="3"/>
      <c r="CG100" s="25"/>
      <c r="CH100" s="43"/>
      <c r="CI100" s="43"/>
      <c r="CK100" s="43"/>
      <c r="CL100" s="43"/>
      <c r="CM100" s="25"/>
      <c r="CN100" s="44"/>
      <c r="CO100" s="44"/>
      <c r="CP100" s="3"/>
      <c r="CQ100" s="3"/>
      <c r="CR100" s="45"/>
      <c r="CS100" s="25"/>
      <c r="CT100" s="44"/>
      <c r="CU100" s="44"/>
      <c r="CV100" s="3"/>
      <c r="CW100" s="44"/>
      <c r="CX100" s="44"/>
      <c r="CY100" s="4"/>
      <c r="CZ100" s="3"/>
      <c r="DA100" s="25"/>
      <c r="DB100" s="43"/>
      <c r="DC100" s="43"/>
      <c r="DE100" s="43"/>
      <c r="DF100" s="43"/>
      <c r="DG100" s="25"/>
      <c r="DH100" s="44"/>
      <c r="DI100" s="44"/>
      <c r="DJ100" s="3"/>
      <c r="DK100" s="3"/>
      <c r="DL100" s="45"/>
      <c r="DM100" s="25"/>
      <c r="DN100" s="44"/>
      <c r="DO100" s="44"/>
      <c r="DP100" s="3"/>
      <c r="DQ100" s="44"/>
      <c r="DR100" s="44"/>
      <c r="DS100" s="4"/>
      <c r="DT100" s="3"/>
      <c r="DU100" s="25"/>
      <c r="DV100" s="43"/>
      <c r="DW100" s="43"/>
      <c r="DY100" s="43"/>
      <c r="DZ100" s="43"/>
      <c r="EA100" s="25"/>
      <c r="EB100" s="3"/>
      <c r="EC100" s="46"/>
      <c r="ED100" s="3"/>
      <c r="EE100" s="3"/>
      <c r="EF100" s="45"/>
      <c r="EG100" s="25"/>
      <c r="EH100" s="44"/>
      <c r="EI100" s="44"/>
      <c r="EJ100" s="3"/>
      <c r="EK100" s="44"/>
      <c r="EL100" s="44"/>
      <c r="EM100" s="4"/>
      <c r="EN100" s="3"/>
      <c r="EO100" s="25"/>
      <c r="EP100" s="43"/>
      <c r="EQ100" s="43"/>
      <c r="ES100" s="43"/>
      <c r="ET100" s="43"/>
      <c r="EU100" s="25"/>
      <c r="EV100" s="44"/>
      <c r="EW100" s="44"/>
      <c r="EX100" s="3"/>
      <c r="EY100" s="3"/>
      <c r="EZ100" s="45"/>
      <c r="FA100" s="25"/>
      <c r="FB100" s="44"/>
      <c r="FC100" s="44"/>
      <c r="FD100" s="3"/>
      <c r="FE100" s="44"/>
      <c r="FF100" s="44"/>
      <c r="FG100" s="4"/>
      <c r="FH100" s="3"/>
      <c r="FI100" s="25"/>
      <c r="FJ100" s="43"/>
      <c r="FK100" s="43"/>
      <c r="FM100" s="43"/>
      <c r="FN100" s="43"/>
      <c r="FO100" s="25"/>
      <c r="FP100" s="44"/>
      <c r="FQ100" s="44"/>
      <c r="FR100" s="3"/>
      <c r="FS100" s="3"/>
      <c r="FT100" s="45"/>
      <c r="FU100" s="25"/>
      <c r="FV100" s="44"/>
      <c r="FW100" s="44"/>
      <c r="FX100" s="3"/>
      <c r="FY100" s="44"/>
      <c r="FZ100" s="44"/>
      <c r="GA100" s="15"/>
      <c r="GI100" s="52"/>
      <c r="GN100" s="53"/>
      <c r="GU100" s="15"/>
      <c r="HC100" s="52"/>
      <c r="HH100" s="53"/>
      <c r="HO100" s="15"/>
      <c r="HW100" s="52"/>
      <c r="IB100" s="53"/>
      <c r="II100" s="15"/>
      <c r="IQ100" s="52"/>
      <c r="IV100" s="53"/>
    </row>
    <row r="101" spans="1:256" ht="13.5" customHeight="1" x14ac:dyDescent="0.25">
      <c r="A101" s="58"/>
      <c r="C101" s="4"/>
      <c r="D101" s="3"/>
      <c r="E101" s="25"/>
      <c r="F101" s="43"/>
      <c r="G101" s="44"/>
      <c r="I101" s="43"/>
      <c r="J101" s="44"/>
      <c r="K101" s="25"/>
      <c r="L101" s="44"/>
      <c r="M101" s="44"/>
      <c r="N101" s="3"/>
      <c r="O101" s="3"/>
      <c r="P101" s="45"/>
      <c r="Q101" s="25"/>
      <c r="R101" s="44"/>
      <c r="S101" s="44"/>
      <c r="T101" s="3"/>
      <c r="U101" s="44"/>
      <c r="V101" s="44"/>
      <c r="W101" s="4"/>
      <c r="X101" s="3"/>
      <c r="Y101" s="25"/>
      <c r="Z101" s="43"/>
      <c r="AA101" s="43"/>
      <c r="AC101" s="43"/>
      <c r="AD101" s="43"/>
      <c r="AE101" s="25"/>
      <c r="AF101" s="44"/>
      <c r="AG101" s="44"/>
      <c r="AH101" s="3"/>
      <c r="AI101" s="3"/>
      <c r="AJ101" s="45"/>
      <c r="AK101" s="25"/>
      <c r="AL101" s="3"/>
      <c r="AM101" s="44"/>
      <c r="AN101" s="3"/>
      <c r="AO101" s="44"/>
      <c r="AP101" s="44"/>
      <c r="AQ101" s="4"/>
      <c r="AR101" s="3"/>
      <c r="AS101" s="25"/>
      <c r="AT101" s="43"/>
      <c r="AU101" s="43"/>
      <c r="AW101" s="43"/>
      <c r="AX101" s="43"/>
      <c r="AY101" s="25"/>
      <c r="AZ101" s="44"/>
      <c r="BA101" s="44"/>
      <c r="BB101" s="3"/>
      <c r="BC101" s="3"/>
      <c r="BD101" s="45"/>
      <c r="BE101" s="25"/>
      <c r="BF101" s="44"/>
      <c r="BG101" s="44"/>
      <c r="BH101" s="3"/>
      <c r="BI101" s="44"/>
      <c r="BJ101" s="44"/>
      <c r="BK101" s="4"/>
      <c r="BL101" s="3"/>
      <c r="BM101" s="25"/>
      <c r="BN101" s="43"/>
      <c r="BO101" s="43"/>
      <c r="BQ101" s="43"/>
      <c r="BR101" s="43"/>
      <c r="BS101" s="25"/>
      <c r="BT101" s="44"/>
      <c r="BU101" s="44"/>
      <c r="BV101" s="3"/>
      <c r="BW101" s="3"/>
      <c r="BX101" s="45"/>
      <c r="BY101" s="25"/>
      <c r="BZ101" s="44"/>
      <c r="CA101" s="44"/>
      <c r="CB101" s="3"/>
      <c r="CC101" s="44"/>
      <c r="CD101" s="44"/>
      <c r="CE101" s="25"/>
      <c r="CF101" s="3"/>
      <c r="CG101" s="25"/>
      <c r="CH101" s="43"/>
      <c r="CI101" s="43"/>
      <c r="CK101" s="43"/>
      <c r="CL101" s="43"/>
      <c r="CM101" s="25"/>
      <c r="CN101" s="44"/>
      <c r="CO101" s="44"/>
      <c r="CP101" s="3"/>
      <c r="CQ101" s="3"/>
      <c r="CR101" s="45"/>
      <c r="CS101" s="25"/>
      <c r="CT101" s="44"/>
      <c r="CU101" s="44"/>
      <c r="CV101" s="3"/>
      <c r="CW101" s="44"/>
      <c r="CX101" s="44"/>
      <c r="CY101" s="4"/>
      <c r="CZ101" s="3"/>
      <c r="DA101" s="25"/>
      <c r="DB101" s="43"/>
      <c r="DC101" s="43"/>
      <c r="DE101" s="43"/>
      <c r="DF101" s="43"/>
      <c r="DG101" s="25"/>
      <c r="DH101" s="44"/>
      <c r="DI101" s="44"/>
      <c r="DJ101" s="3"/>
      <c r="DK101" s="3"/>
      <c r="DL101" s="45"/>
      <c r="DM101" s="25"/>
      <c r="DN101" s="44"/>
      <c r="DO101" s="44"/>
      <c r="DP101" s="3"/>
      <c r="DQ101" s="44"/>
      <c r="DR101" s="44"/>
      <c r="DS101" s="4"/>
      <c r="DT101" s="3"/>
      <c r="DU101" s="25"/>
      <c r="DV101" s="43"/>
      <c r="DW101" s="43"/>
      <c r="DY101" s="43"/>
      <c r="DZ101" s="43"/>
      <c r="EA101" s="25"/>
      <c r="EB101" s="3"/>
      <c r="EC101" s="46"/>
      <c r="ED101" s="3"/>
      <c r="EE101" s="3"/>
      <c r="EF101" s="45"/>
      <c r="EG101" s="25"/>
      <c r="EH101" s="44"/>
      <c r="EI101" s="44"/>
      <c r="EJ101" s="3"/>
      <c r="EK101" s="44"/>
      <c r="EL101" s="44"/>
      <c r="EM101" s="4"/>
      <c r="EN101" s="3"/>
      <c r="EO101" s="25"/>
      <c r="EP101" s="43"/>
      <c r="EQ101" s="43"/>
      <c r="ES101" s="43"/>
      <c r="ET101" s="43"/>
      <c r="EU101" s="25"/>
      <c r="EV101" s="44"/>
      <c r="EW101" s="44"/>
      <c r="EX101" s="3"/>
      <c r="EY101" s="3"/>
      <c r="EZ101" s="45"/>
      <c r="FA101" s="25"/>
      <c r="FB101" s="44"/>
      <c r="FC101" s="44"/>
      <c r="FD101" s="3"/>
      <c r="FE101" s="44"/>
      <c r="FF101" s="44"/>
      <c r="FG101" s="4"/>
      <c r="FH101" s="3"/>
      <c r="FI101" s="25"/>
      <c r="FJ101" s="43"/>
      <c r="FK101" s="43"/>
      <c r="FM101" s="43"/>
      <c r="FN101" s="43"/>
      <c r="FO101" s="25"/>
      <c r="FP101" s="44"/>
      <c r="FQ101" s="44"/>
      <c r="FR101" s="3"/>
      <c r="FS101" s="3"/>
      <c r="FT101" s="45"/>
      <c r="FU101" s="25"/>
      <c r="FV101" s="44"/>
      <c r="FW101" s="44"/>
      <c r="FX101" s="3"/>
      <c r="FY101" s="44"/>
      <c r="FZ101" s="44"/>
      <c r="GA101" s="15"/>
      <c r="GI101" s="52"/>
      <c r="GN101" s="53"/>
      <c r="GU101" s="15"/>
      <c r="HC101" s="52"/>
      <c r="HH101" s="53"/>
      <c r="HO101" s="15"/>
      <c r="HW101" s="52"/>
      <c r="IB101" s="53"/>
      <c r="II101" s="15"/>
      <c r="IQ101" s="52"/>
      <c r="IV101" s="53"/>
    </row>
    <row r="102" spans="1:256" ht="13.5" customHeight="1" x14ac:dyDescent="0.25">
      <c r="A102" s="58"/>
      <c r="C102" s="4"/>
      <c r="D102" s="3"/>
      <c r="E102" s="25"/>
      <c r="F102" s="43"/>
      <c r="G102" s="44"/>
      <c r="I102" s="43"/>
      <c r="J102" s="44"/>
      <c r="K102" s="25"/>
      <c r="L102" s="44"/>
      <c r="M102" s="44"/>
      <c r="N102" s="3"/>
      <c r="O102" s="3"/>
      <c r="P102" s="45"/>
      <c r="Q102" s="25"/>
      <c r="R102" s="44"/>
      <c r="S102" s="44"/>
      <c r="T102" s="3"/>
      <c r="U102" s="44"/>
      <c r="V102" s="44"/>
      <c r="W102" s="4"/>
      <c r="X102" s="3"/>
      <c r="Y102" s="25"/>
      <c r="Z102" s="43"/>
      <c r="AA102" s="43"/>
      <c r="AC102" s="43"/>
      <c r="AD102" s="43"/>
      <c r="AE102" s="25"/>
      <c r="AF102" s="44"/>
      <c r="AG102" s="44"/>
      <c r="AH102" s="3"/>
      <c r="AI102" s="3"/>
      <c r="AJ102" s="45"/>
      <c r="AK102" s="25"/>
      <c r="AL102" s="3"/>
      <c r="AM102" s="44"/>
      <c r="AN102" s="3"/>
      <c r="AO102" s="44"/>
      <c r="AP102" s="44"/>
      <c r="AQ102" s="4"/>
      <c r="AR102" s="3"/>
      <c r="AS102" s="25"/>
      <c r="AT102" s="43"/>
      <c r="AU102" s="43"/>
      <c r="AW102" s="43"/>
      <c r="AX102" s="43"/>
      <c r="AY102" s="25"/>
      <c r="AZ102" s="44"/>
      <c r="BA102" s="44"/>
      <c r="BB102" s="3"/>
      <c r="BC102" s="3"/>
      <c r="BD102" s="45"/>
      <c r="BE102" s="25"/>
      <c r="BF102" s="44"/>
      <c r="BG102" s="44"/>
      <c r="BH102" s="3"/>
      <c r="BI102" s="44"/>
      <c r="BJ102" s="44"/>
      <c r="BK102" s="4"/>
      <c r="BL102" s="3"/>
      <c r="BM102" s="25"/>
      <c r="BN102" s="43"/>
      <c r="BO102" s="43"/>
      <c r="BQ102" s="43"/>
      <c r="BR102" s="43"/>
      <c r="BS102" s="25"/>
      <c r="BT102" s="44"/>
      <c r="BU102" s="44"/>
      <c r="BV102" s="3"/>
      <c r="BW102" s="3"/>
      <c r="BX102" s="45"/>
      <c r="BY102" s="25"/>
      <c r="BZ102" s="44"/>
      <c r="CA102" s="44"/>
      <c r="CB102" s="3"/>
      <c r="CC102" s="44"/>
      <c r="CD102" s="44"/>
      <c r="CE102" s="25"/>
      <c r="CF102" s="3"/>
      <c r="CG102" s="25"/>
      <c r="CH102" s="43"/>
      <c r="CI102" s="43"/>
      <c r="CK102" s="43"/>
      <c r="CL102" s="43"/>
      <c r="CM102" s="25"/>
      <c r="CN102" s="44"/>
      <c r="CO102" s="44"/>
      <c r="CP102" s="3"/>
      <c r="CQ102" s="3"/>
      <c r="CR102" s="45"/>
      <c r="CS102" s="25"/>
      <c r="CT102" s="44"/>
      <c r="CU102" s="44"/>
      <c r="CV102" s="3"/>
      <c r="CW102" s="44"/>
      <c r="CX102" s="44"/>
      <c r="CY102" s="4"/>
      <c r="CZ102" s="3"/>
      <c r="DA102" s="25"/>
      <c r="DB102" s="43"/>
      <c r="DC102" s="43"/>
      <c r="DE102" s="43"/>
      <c r="DF102" s="43"/>
      <c r="DG102" s="25"/>
      <c r="DH102" s="44"/>
      <c r="DI102" s="44"/>
      <c r="DJ102" s="3"/>
      <c r="DK102" s="3"/>
      <c r="DL102" s="45"/>
      <c r="DM102" s="25"/>
      <c r="DN102" s="44"/>
      <c r="DO102" s="44"/>
      <c r="DP102" s="3"/>
      <c r="DQ102" s="44"/>
      <c r="DR102" s="44"/>
      <c r="DS102" s="4"/>
      <c r="DT102" s="3"/>
      <c r="DU102" s="25"/>
      <c r="DV102" s="43"/>
      <c r="DW102" s="43"/>
      <c r="DY102" s="43"/>
      <c r="DZ102" s="43"/>
      <c r="EA102" s="25"/>
      <c r="EB102" s="3"/>
      <c r="EC102" s="46"/>
      <c r="ED102" s="3"/>
      <c r="EE102" s="3"/>
      <c r="EF102" s="45"/>
      <c r="EG102" s="25"/>
      <c r="EH102" s="44"/>
      <c r="EI102" s="44"/>
      <c r="EJ102" s="3"/>
      <c r="EK102" s="44"/>
      <c r="EL102" s="44"/>
      <c r="EM102" s="4"/>
      <c r="EN102" s="3"/>
      <c r="EO102" s="25"/>
      <c r="EP102" s="43"/>
      <c r="EQ102" s="43"/>
      <c r="ES102" s="43"/>
      <c r="ET102" s="43"/>
      <c r="EU102" s="25"/>
      <c r="EV102" s="44"/>
      <c r="EW102" s="44"/>
      <c r="EX102" s="3"/>
      <c r="EY102" s="3"/>
      <c r="EZ102" s="45"/>
      <c r="FA102" s="25"/>
      <c r="FB102" s="44"/>
      <c r="FC102" s="44"/>
      <c r="FD102" s="3"/>
      <c r="FE102" s="44"/>
      <c r="FF102" s="44"/>
      <c r="FG102" s="4"/>
      <c r="FH102" s="3"/>
      <c r="FI102" s="25"/>
      <c r="FJ102" s="43"/>
      <c r="FK102" s="43"/>
      <c r="FM102" s="43"/>
      <c r="FN102" s="43"/>
      <c r="FO102" s="25"/>
      <c r="FP102" s="44"/>
      <c r="FQ102" s="44"/>
      <c r="FR102" s="3"/>
      <c r="FS102" s="3"/>
      <c r="FT102" s="45"/>
      <c r="FU102" s="25"/>
      <c r="FV102" s="44"/>
      <c r="FW102" s="44"/>
      <c r="FX102" s="3"/>
      <c r="FY102" s="44"/>
      <c r="FZ102" s="44"/>
      <c r="GA102" s="15"/>
      <c r="GI102" s="52"/>
      <c r="GN102" s="53"/>
      <c r="GU102" s="15"/>
      <c r="HC102" s="52"/>
      <c r="HH102" s="53"/>
      <c r="HO102" s="15"/>
      <c r="HW102" s="52"/>
      <c r="IB102" s="53"/>
      <c r="II102" s="15"/>
      <c r="IQ102" s="52"/>
      <c r="IV102" s="53"/>
    </row>
    <row r="103" spans="1:256" ht="13.5" customHeight="1" x14ac:dyDescent="0.25">
      <c r="A103" s="58"/>
      <c r="C103" s="4"/>
      <c r="D103" s="3"/>
      <c r="E103" s="25"/>
      <c r="F103" s="43"/>
      <c r="G103" s="44"/>
      <c r="I103" s="43"/>
      <c r="J103" s="44"/>
      <c r="K103" s="25"/>
      <c r="L103" s="44"/>
      <c r="M103" s="44"/>
      <c r="N103" s="3"/>
      <c r="O103" s="3"/>
      <c r="P103" s="45"/>
      <c r="Q103" s="25"/>
      <c r="R103" s="44"/>
      <c r="S103" s="44"/>
      <c r="T103" s="3"/>
      <c r="U103" s="44"/>
      <c r="V103" s="44"/>
      <c r="W103" s="4"/>
      <c r="X103" s="3"/>
      <c r="Y103" s="25"/>
      <c r="Z103" s="43"/>
      <c r="AA103" s="43"/>
      <c r="AC103" s="43"/>
      <c r="AD103" s="43"/>
      <c r="AE103" s="25"/>
      <c r="AF103" s="44"/>
      <c r="AG103" s="44"/>
      <c r="AH103" s="3"/>
      <c r="AI103" s="3"/>
      <c r="AJ103" s="45"/>
      <c r="AK103" s="25"/>
      <c r="AL103" s="3"/>
      <c r="AM103" s="44"/>
      <c r="AN103" s="3"/>
      <c r="AO103" s="44"/>
      <c r="AP103" s="44"/>
      <c r="AQ103" s="4"/>
      <c r="AR103" s="3"/>
      <c r="AS103" s="25"/>
      <c r="AT103" s="43"/>
      <c r="AU103" s="43"/>
      <c r="AW103" s="43"/>
      <c r="AX103" s="43"/>
      <c r="AY103" s="25"/>
      <c r="AZ103" s="44"/>
      <c r="BA103" s="44"/>
      <c r="BB103" s="3"/>
      <c r="BC103" s="3"/>
      <c r="BD103" s="45"/>
      <c r="BE103" s="25"/>
      <c r="BF103" s="44"/>
      <c r="BG103" s="44"/>
      <c r="BH103" s="3"/>
      <c r="BI103" s="44"/>
      <c r="BJ103" s="44"/>
      <c r="BK103" s="4"/>
      <c r="BL103" s="3"/>
      <c r="BM103" s="25"/>
      <c r="BN103" s="43"/>
      <c r="BO103" s="43"/>
      <c r="BQ103" s="43"/>
      <c r="BR103" s="43"/>
      <c r="BS103" s="25"/>
      <c r="BT103" s="44"/>
      <c r="BU103" s="44"/>
      <c r="BV103" s="3"/>
      <c r="BW103" s="3"/>
      <c r="BX103" s="45"/>
      <c r="BY103" s="25"/>
      <c r="BZ103" s="44"/>
      <c r="CA103" s="44"/>
      <c r="CB103" s="3"/>
      <c r="CC103" s="44"/>
      <c r="CD103" s="44"/>
      <c r="CE103" s="25"/>
      <c r="CF103" s="3"/>
      <c r="CG103" s="25"/>
      <c r="CH103" s="43"/>
      <c r="CI103" s="43"/>
      <c r="CK103" s="43"/>
      <c r="CL103" s="43"/>
      <c r="CM103" s="25"/>
      <c r="CN103" s="44"/>
      <c r="CO103" s="44"/>
      <c r="CP103" s="3"/>
      <c r="CQ103" s="3"/>
      <c r="CR103" s="45"/>
      <c r="CS103" s="25"/>
      <c r="CT103" s="44"/>
      <c r="CU103" s="44"/>
      <c r="CV103" s="3"/>
      <c r="CW103" s="44"/>
      <c r="CX103" s="44"/>
      <c r="CY103" s="4"/>
      <c r="CZ103" s="3"/>
      <c r="DA103" s="25"/>
      <c r="DB103" s="43"/>
      <c r="DC103" s="43"/>
      <c r="DE103" s="43"/>
      <c r="DF103" s="43"/>
      <c r="DG103" s="25"/>
      <c r="DH103" s="44"/>
      <c r="DI103" s="44"/>
      <c r="DJ103" s="3"/>
      <c r="DK103" s="3"/>
      <c r="DL103" s="45"/>
      <c r="DM103" s="25"/>
      <c r="DN103" s="44"/>
      <c r="DO103" s="44"/>
      <c r="DP103" s="3"/>
      <c r="DQ103" s="44"/>
      <c r="DR103" s="44"/>
      <c r="DS103" s="4"/>
      <c r="DT103" s="3"/>
      <c r="DU103" s="25"/>
      <c r="DV103" s="43"/>
      <c r="DW103" s="43"/>
      <c r="DY103" s="43"/>
      <c r="DZ103" s="43"/>
      <c r="EA103" s="25"/>
      <c r="EB103" s="3"/>
      <c r="EC103" s="46"/>
      <c r="ED103" s="3"/>
      <c r="EE103" s="3"/>
      <c r="EF103" s="45"/>
      <c r="EG103" s="25"/>
      <c r="EH103" s="44"/>
      <c r="EI103" s="44"/>
      <c r="EJ103" s="3"/>
      <c r="EK103" s="44"/>
      <c r="EL103" s="44"/>
      <c r="EM103" s="4"/>
      <c r="EN103" s="3"/>
      <c r="EO103" s="25"/>
      <c r="EP103" s="43"/>
      <c r="EQ103" s="43"/>
      <c r="ES103" s="43"/>
      <c r="ET103" s="43"/>
      <c r="EU103" s="25"/>
      <c r="EV103" s="44"/>
      <c r="EW103" s="44"/>
      <c r="EX103" s="3"/>
      <c r="EY103" s="3"/>
      <c r="EZ103" s="45"/>
      <c r="FA103" s="25"/>
      <c r="FB103" s="44"/>
      <c r="FC103" s="44"/>
      <c r="FD103" s="3"/>
      <c r="FE103" s="44"/>
      <c r="FF103" s="44"/>
      <c r="FG103" s="4"/>
      <c r="FH103" s="3"/>
      <c r="FI103" s="25"/>
      <c r="FJ103" s="43"/>
      <c r="FK103" s="43"/>
      <c r="FM103" s="43"/>
      <c r="FN103" s="43"/>
      <c r="FO103" s="25"/>
      <c r="FP103" s="44"/>
      <c r="FQ103" s="44"/>
      <c r="FR103" s="3"/>
      <c r="FS103" s="3"/>
      <c r="FT103" s="45"/>
      <c r="FU103" s="25"/>
      <c r="FV103" s="44"/>
      <c r="FW103" s="44"/>
      <c r="FX103" s="3"/>
      <c r="FY103" s="44"/>
      <c r="FZ103" s="44"/>
      <c r="GA103" s="15"/>
      <c r="GI103" s="52"/>
      <c r="GN103" s="53"/>
      <c r="GU103" s="15"/>
      <c r="HC103" s="52"/>
      <c r="HH103" s="53"/>
      <c r="HO103" s="15"/>
      <c r="HW103" s="52"/>
      <c r="IB103" s="53"/>
      <c r="II103" s="15"/>
      <c r="IQ103" s="52"/>
      <c r="IV103" s="53"/>
    </row>
    <row r="104" spans="1:256" ht="13.5" customHeight="1" x14ac:dyDescent="0.25">
      <c r="A104" s="58"/>
      <c r="C104" s="4"/>
      <c r="D104" s="3"/>
      <c r="E104" s="25"/>
      <c r="F104" s="43"/>
      <c r="G104" s="44"/>
      <c r="I104" s="43"/>
      <c r="J104" s="44"/>
      <c r="K104" s="25"/>
      <c r="L104" s="44"/>
      <c r="M104" s="44"/>
      <c r="N104" s="3"/>
      <c r="O104" s="3"/>
      <c r="P104" s="45"/>
      <c r="Q104" s="25"/>
      <c r="R104" s="44"/>
      <c r="S104" s="44"/>
      <c r="T104" s="3"/>
      <c r="U104" s="44"/>
      <c r="V104" s="44"/>
      <c r="W104" s="4"/>
      <c r="X104" s="3"/>
      <c r="Y104" s="25"/>
      <c r="Z104" s="43"/>
      <c r="AA104" s="43"/>
      <c r="AC104" s="43"/>
      <c r="AD104" s="43"/>
      <c r="AE104" s="25"/>
      <c r="AF104" s="44"/>
      <c r="AG104" s="44"/>
      <c r="AH104" s="3"/>
      <c r="AI104" s="3"/>
      <c r="AJ104" s="45"/>
      <c r="AK104" s="25"/>
      <c r="AL104" s="3"/>
      <c r="AM104" s="44"/>
      <c r="AN104" s="3"/>
      <c r="AO104" s="44"/>
      <c r="AP104" s="44"/>
      <c r="AQ104" s="4"/>
      <c r="AR104" s="3"/>
      <c r="AS104" s="25"/>
      <c r="AT104" s="43"/>
      <c r="AU104" s="43"/>
      <c r="AW104" s="43"/>
      <c r="AX104" s="43"/>
      <c r="AY104" s="25"/>
      <c r="AZ104" s="44"/>
      <c r="BA104" s="44"/>
      <c r="BB104" s="3"/>
      <c r="BC104" s="3"/>
      <c r="BD104" s="45"/>
      <c r="BE104" s="25"/>
      <c r="BF104" s="44"/>
      <c r="BG104" s="44"/>
      <c r="BH104" s="3"/>
      <c r="BI104" s="44"/>
      <c r="BJ104" s="44"/>
      <c r="BK104" s="4"/>
      <c r="BL104" s="3"/>
      <c r="BM104" s="25"/>
      <c r="BN104" s="43"/>
      <c r="BO104" s="43"/>
      <c r="BQ104" s="43"/>
      <c r="BR104" s="43"/>
      <c r="BS104" s="25"/>
      <c r="BT104" s="44"/>
      <c r="BU104" s="44"/>
      <c r="BV104" s="3"/>
      <c r="BW104" s="3"/>
      <c r="BX104" s="45"/>
      <c r="BY104" s="25"/>
      <c r="BZ104" s="44"/>
      <c r="CA104" s="44"/>
      <c r="CB104" s="3"/>
      <c r="CC104" s="44"/>
      <c r="CD104" s="44"/>
      <c r="CE104" s="25"/>
      <c r="CF104" s="3"/>
      <c r="CG104" s="25"/>
      <c r="CH104" s="43"/>
      <c r="CI104" s="43"/>
      <c r="CK104" s="43"/>
      <c r="CL104" s="43"/>
      <c r="CM104" s="25"/>
      <c r="CN104" s="44"/>
      <c r="CO104" s="44"/>
      <c r="CP104" s="3"/>
      <c r="CQ104" s="3"/>
      <c r="CR104" s="45"/>
      <c r="CS104" s="25"/>
      <c r="CT104" s="44"/>
      <c r="CU104" s="44"/>
      <c r="CV104" s="3"/>
      <c r="CW104" s="44"/>
      <c r="CX104" s="44"/>
      <c r="CY104" s="4"/>
      <c r="CZ104" s="3"/>
      <c r="DA104" s="25"/>
      <c r="DB104" s="43"/>
      <c r="DC104" s="43"/>
      <c r="DE104" s="43"/>
      <c r="DF104" s="43"/>
      <c r="DG104" s="25"/>
      <c r="DH104" s="44"/>
      <c r="DI104" s="44"/>
      <c r="DJ104" s="3"/>
      <c r="DK104" s="3"/>
      <c r="DL104" s="45"/>
      <c r="DM104" s="25"/>
      <c r="DN104" s="44"/>
      <c r="DO104" s="44"/>
      <c r="DP104" s="3"/>
      <c r="DQ104" s="44"/>
      <c r="DR104" s="44"/>
      <c r="DS104" s="4"/>
      <c r="DT104" s="3"/>
      <c r="DU104" s="25"/>
      <c r="DV104" s="43"/>
      <c r="DW104" s="43"/>
      <c r="DY104" s="43"/>
      <c r="DZ104" s="43"/>
      <c r="EA104" s="25"/>
      <c r="EB104" s="3"/>
      <c r="EC104" s="46"/>
      <c r="ED104" s="3"/>
      <c r="EE104" s="3"/>
      <c r="EF104" s="45"/>
      <c r="EG104" s="25"/>
      <c r="EH104" s="44"/>
      <c r="EI104" s="44"/>
      <c r="EJ104" s="3"/>
      <c r="EK104" s="44"/>
      <c r="EL104" s="44"/>
      <c r="EM104" s="4"/>
      <c r="EN104" s="3"/>
      <c r="EO104" s="25"/>
      <c r="EP104" s="43"/>
      <c r="EQ104" s="43"/>
      <c r="ES104" s="43"/>
      <c r="ET104" s="43"/>
      <c r="EU104" s="25"/>
      <c r="EV104" s="44"/>
      <c r="EW104" s="44"/>
      <c r="EX104" s="3"/>
      <c r="EY104" s="3"/>
      <c r="EZ104" s="45"/>
      <c r="FA104" s="25"/>
      <c r="FB104" s="44"/>
      <c r="FC104" s="44"/>
      <c r="FD104" s="3"/>
      <c r="FE104" s="44"/>
      <c r="FF104" s="44"/>
      <c r="FG104" s="4"/>
      <c r="FH104" s="3"/>
      <c r="FI104" s="25"/>
      <c r="FJ104" s="43"/>
      <c r="FK104" s="43"/>
      <c r="FM104" s="43"/>
      <c r="FN104" s="43"/>
      <c r="FO104" s="25"/>
      <c r="FP104" s="44"/>
      <c r="FQ104" s="44"/>
      <c r="FR104" s="3"/>
      <c r="FS104" s="3"/>
      <c r="FT104" s="45"/>
      <c r="FU104" s="25"/>
      <c r="FV104" s="44"/>
      <c r="FW104" s="44"/>
      <c r="FX104" s="3"/>
      <c r="FY104" s="44"/>
      <c r="FZ104" s="44"/>
      <c r="GA104" s="15"/>
      <c r="GI104" s="52"/>
      <c r="GN104" s="53"/>
      <c r="GU104" s="15"/>
      <c r="HC104" s="52"/>
      <c r="HH104" s="53"/>
      <c r="HO104" s="15"/>
      <c r="HW104" s="52"/>
      <c r="IB104" s="53"/>
      <c r="II104" s="15"/>
      <c r="IQ104" s="52"/>
      <c r="IV104" s="53"/>
    </row>
    <row r="105" spans="1:256" ht="13.5" customHeight="1" x14ac:dyDescent="0.25">
      <c r="A105" s="58"/>
      <c r="C105" s="4"/>
      <c r="D105" s="3"/>
      <c r="E105" s="25"/>
      <c r="F105" s="43"/>
      <c r="G105" s="44"/>
      <c r="I105" s="43"/>
      <c r="J105" s="44"/>
      <c r="K105" s="25"/>
      <c r="L105" s="44"/>
      <c r="M105" s="44"/>
      <c r="N105" s="3"/>
      <c r="O105" s="3"/>
      <c r="P105" s="45"/>
      <c r="Q105" s="25"/>
      <c r="R105" s="44"/>
      <c r="S105" s="44"/>
      <c r="T105" s="3"/>
      <c r="U105" s="44"/>
      <c r="V105" s="44"/>
      <c r="W105" s="4"/>
      <c r="X105" s="3"/>
      <c r="Y105" s="25"/>
      <c r="Z105" s="43"/>
      <c r="AA105" s="43"/>
      <c r="AC105" s="43"/>
      <c r="AD105" s="43"/>
      <c r="AE105" s="25"/>
      <c r="AF105" s="44"/>
      <c r="AG105" s="44"/>
      <c r="AH105" s="3"/>
      <c r="AI105" s="3"/>
      <c r="AJ105" s="45"/>
      <c r="AK105" s="25"/>
      <c r="AL105" s="3"/>
      <c r="AM105" s="44"/>
      <c r="AN105" s="3"/>
      <c r="AO105" s="44"/>
      <c r="AP105" s="44"/>
      <c r="AQ105" s="4"/>
      <c r="AR105" s="3"/>
      <c r="AS105" s="25"/>
      <c r="AT105" s="43"/>
      <c r="AU105" s="43"/>
      <c r="AW105" s="43"/>
      <c r="AX105" s="43"/>
      <c r="AY105" s="25"/>
      <c r="AZ105" s="44"/>
      <c r="BA105" s="44"/>
      <c r="BB105" s="3"/>
      <c r="BC105" s="3"/>
      <c r="BD105" s="45"/>
      <c r="BE105" s="25"/>
      <c r="BF105" s="44"/>
      <c r="BG105" s="44"/>
      <c r="BH105" s="3"/>
      <c r="BI105" s="44"/>
      <c r="BJ105" s="44"/>
      <c r="BK105" s="4"/>
      <c r="BL105" s="3"/>
      <c r="BM105" s="25"/>
      <c r="BN105" s="43"/>
      <c r="BO105" s="43"/>
      <c r="BQ105" s="43"/>
      <c r="BR105" s="43"/>
      <c r="BS105" s="25"/>
      <c r="BT105" s="44"/>
      <c r="BU105" s="44"/>
      <c r="BV105" s="3"/>
      <c r="BW105" s="3"/>
      <c r="BX105" s="45"/>
      <c r="BY105" s="25"/>
      <c r="BZ105" s="44"/>
      <c r="CA105" s="44"/>
      <c r="CB105" s="3"/>
      <c r="CC105" s="44"/>
      <c r="CD105" s="44"/>
      <c r="CE105" s="25"/>
      <c r="CF105" s="3"/>
      <c r="CG105" s="25"/>
      <c r="CH105" s="43"/>
      <c r="CI105" s="43"/>
      <c r="CK105" s="43"/>
      <c r="CL105" s="43"/>
      <c r="CM105" s="25"/>
      <c r="CN105" s="44"/>
      <c r="CO105" s="44"/>
      <c r="CP105" s="3"/>
      <c r="CQ105" s="3"/>
      <c r="CR105" s="45"/>
      <c r="CS105" s="25"/>
      <c r="CT105" s="44"/>
      <c r="CU105" s="44"/>
      <c r="CV105" s="3"/>
      <c r="CW105" s="44"/>
      <c r="CX105" s="44"/>
      <c r="CY105" s="4"/>
      <c r="CZ105" s="3"/>
      <c r="DA105" s="25"/>
      <c r="DB105" s="43"/>
      <c r="DC105" s="43"/>
      <c r="DE105" s="43"/>
      <c r="DF105" s="43"/>
      <c r="DG105" s="25"/>
      <c r="DH105" s="44"/>
      <c r="DI105" s="44"/>
      <c r="DJ105" s="3"/>
      <c r="DK105" s="3"/>
      <c r="DL105" s="45"/>
      <c r="DM105" s="25"/>
      <c r="DN105" s="44"/>
      <c r="DO105" s="44"/>
      <c r="DP105" s="3"/>
      <c r="DQ105" s="44"/>
      <c r="DR105" s="44"/>
      <c r="DS105" s="4"/>
      <c r="DT105" s="3"/>
      <c r="DU105" s="25"/>
      <c r="DV105" s="43"/>
      <c r="DW105" s="43"/>
      <c r="DY105" s="43"/>
      <c r="DZ105" s="43"/>
      <c r="EA105" s="25"/>
      <c r="EB105" s="3"/>
      <c r="EC105" s="46"/>
      <c r="ED105" s="3"/>
      <c r="EE105" s="3"/>
      <c r="EF105" s="45"/>
      <c r="EG105" s="25"/>
      <c r="EH105" s="44"/>
      <c r="EI105" s="44"/>
      <c r="EJ105" s="3"/>
      <c r="EK105" s="44"/>
      <c r="EL105" s="44"/>
      <c r="EM105" s="4"/>
      <c r="EN105" s="3"/>
      <c r="EO105" s="25"/>
      <c r="EP105" s="43"/>
      <c r="EQ105" s="43"/>
      <c r="ES105" s="43"/>
      <c r="ET105" s="43"/>
      <c r="EU105" s="25"/>
      <c r="EV105" s="44"/>
      <c r="EW105" s="44"/>
      <c r="EX105" s="3"/>
      <c r="EY105" s="3"/>
      <c r="EZ105" s="45"/>
      <c r="FA105" s="25"/>
      <c r="FB105" s="44"/>
      <c r="FC105" s="44"/>
      <c r="FD105" s="3"/>
      <c r="FE105" s="44"/>
      <c r="FF105" s="44"/>
      <c r="FG105" s="4"/>
      <c r="FH105" s="3"/>
      <c r="FI105" s="25"/>
      <c r="FJ105" s="43"/>
      <c r="FK105" s="43"/>
      <c r="FM105" s="43"/>
      <c r="FN105" s="43"/>
      <c r="FO105" s="25"/>
      <c r="FP105" s="44"/>
      <c r="FQ105" s="44"/>
      <c r="FR105" s="3"/>
      <c r="FS105" s="3"/>
      <c r="FT105" s="45"/>
      <c r="FU105" s="25"/>
      <c r="FV105" s="44"/>
      <c r="FW105" s="44"/>
      <c r="FX105" s="3"/>
      <c r="FY105" s="44"/>
      <c r="FZ105" s="44"/>
      <c r="GA105" s="15"/>
      <c r="GI105" s="52"/>
      <c r="GN105" s="53"/>
      <c r="GU105" s="15"/>
      <c r="HC105" s="52"/>
      <c r="HH105" s="53"/>
      <c r="HO105" s="15"/>
      <c r="HW105" s="52"/>
      <c r="IB105" s="53"/>
      <c r="II105" s="15"/>
      <c r="IQ105" s="52"/>
      <c r="IV105" s="53"/>
    </row>
    <row r="106" spans="1:256" ht="13.5" customHeight="1" x14ac:dyDescent="0.25">
      <c r="A106" s="58"/>
      <c r="C106" s="4"/>
      <c r="D106" s="3"/>
      <c r="E106" s="25"/>
      <c r="F106" s="43"/>
      <c r="G106" s="44"/>
      <c r="I106" s="43"/>
      <c r="J106" s="44"/>
      <c r="K106" s="25"/>
      <c r="L106" s="44"/>
      <c r="M106" s="44"/>
      <c r="N106" s="3"/>
      <c r="O106" s="3"/>
      <c r="P106" s="45"/>
      <c r="Q106" s="25"/>
      <c r="R106" s="44"/>
      <c r="S106" s="44"/>
      <c r="T106" s="3"/>
      <c r="U106" s="44"/>
      <c r="V106" s="44"/>
      <c r="W106" s="4"/>
      <c r="X106" s="3"/>
      <c r="Y106" s="25"/>
      <c r="Z106" s="43"/>
      <c r="AA106" s="43"/>
      <c r="AC106" s="43"/>
      <c r="AD106" s="43"/>
      <c r="AE106" s="25"/>
      <c r="AF106" s="44"/>
      <c r="AG106" s="44"/>
      <c r="AH106" s="3"/>
      <c r="AI106" s="3"/>
      <c r="AJ106" s="45"/>
      <c r="AK106" s="25"/>
      <c r="AL106" s="3"/>
      <c r="AM106" s="44"/>
      <c r="AN106" s="3"/>
      <c r="AO106" s="44"/>
      <c r="AP106" s="44"/>
      <c r="AQ106" s="4"/>
      <c r="AR106" s="3"/>
      <c r="AS106" s="25"/>
      <c r="AT106" s="43"/>
      <c r="AU106" s="43"/>
      <c r="AW106" s="43"/>
      <c r="AX106" s="43"/>
      <c r="AY106" s="25"/>
      <c r="AZ106" s="44"/>
      <c r="BA106" s="44"/>
      <c r="BB106" s="3"/>
      <c r="BC106" s="3"/>
      <c r="BD106" s="45"/>
      <c r="BE106" s="25"/>
      <c r="BF106" s="44"/>
      <c r="BG106" s="44"/>
      <c r="BH106" s="3"/>
      <c r="BI106" s="44"/>
      <c r="BJ106" s="44"/>
      <c r="BK106" s="4"/>
      <c r="BL106" s="3"/>
      <c r="BM106" s="25"/>
      <c r="BN106" s="43"/>
      <c r="BO106" s="43"/>
      <c r="BQ106" s="43"/>
      <c r="BR106" s="43"/>
      <c r="BS106" s="25"/>
      <c r="BT106" s="44"/>
      <c r="BU106" s="44"/>
      <c r="BV106" s="3"/>
      <c r="BW106" s="3"/>
      <c r="BX106" s="45"/>
      <c r="BY106" s="25"/>
      <c r="BZ106" s="44"/>
      <c r="CA106" s="44"/>
      <c r="CB106" s="3"/>
      <c r="CC106" s="44"/>
      <c r="CD106" s="44"/>
      <c r="CE106" s="25"/>
      <c r="CF106" s="3"/>
      <c r="CG106" s="25"/>
      <c r="CH106" s="43"/>
      <c r="CI106" s="43"/>
      <c r="CK106" s="43"/>
      <c r="CL106" s="43"/>
      <c r="CM106" s="25"/>
      <c r="CN106" s="44"/>
      <c r="CO106" s="44"/>
      <c r="CP106" s="3"/>
      <c r="CQ106" s="3"/>
      <c r="CR106" s="45"/>
      <c r="CS106" s="25"/>
      <c r="CT106" s="44"/>
      <c r="CU106" s="44"/>
      <c r="CV106" s="3"/>
      <c r="CW106" s="44"/>
      <c r="CX106" s="44"/>
      <c r="CY106" s="4"/>
      <c r="CZ106" s="3"/>
      <c r="DA106" s="25"/>
      <c r="DB106" s="43"/>
      <c r="DC106" s="43"/>
      <c r="DE106" s="43"/>
      <c r="DF106" s="43"/>
      <c r="DG106" s="25"/>
      <c r="DH106" s="44"/>
      <c r="DI106" s="44"/>
      <c r="DJ106" s="3"/>
      <c r="DK106" s="3"/>
      <c r="DL106" s="45"/>
      <c r="DM106" s="25"/>
      <c r="DN106" s="44"/>
      <c r="DO106" s="44"/>
      <c r="DP106" s="3"/>
      <c r="DQ106" s="44"/>
      <c r="DR106" s="44"/>
      <c r="DS106" s="4"/>
      <c r="DT106" s="3"/>
      <c r="DU106" s="25"/>
      <c r="DV106" s="43"/>
      <c r="DW106" s="43"/>
      <c r="DY106" s="43"/>
      <c r="DZ106" s="43"/>
      <c r="EA106" s="25"/>
      <c r="EB106" s="3"/>
      <c r="EC106" s="46"/>
      <c r="ED106" s="3"/>
      <c r="EE106" s="3"/>
      <c r="EF106" s="45"/>
      <c r="EG106" s="25"/>
      <c r="EH106" s="44"/>
      <c r="EI106" s="44"/>
      <c r="EJ106" s="3"/>
      <c r="EK106" s="44"/>
      <c r="EL106" s="44"/>
      <c r="EM106" s="4"/>
      <c r="EN106" s="3"/>
      <c r="EO106" s="25"/>
      <c r="EP106" s="43"/>
      <c r="EQ106" s="43"/>
      <c r="ES106" s="43"/>
      <c r="ET106" s="43"/>
      <c r="EU106" s="25"/>
      <c r="EV106" s="44"/>
      <c r="EW106" s="44"/>
      <c r="EX106" s="3"/>
      <c r="EY106" s="3"/>
      <c r="EZ106" s="45"/>
      <c r="FA106" s="25"/>
      <c r="FB106" s="44"/>
      <c r="FC106" s="44"/>
      <c r="FD106" s="3"/>
      <c r="FE106" s="44"/>
      <c r="FF106" s="44"/>
      <c r="FG106" s="4"/>
      <c r="FH106" s="3"/>
      <c r="FI106" s="25"/>
      <c r="FJ106" s="43"/>
      <c r="FK106" s="43"/>
      <c r="FM106" s="43"/>
      <c r="FN106" s="43"/>
      <c r="FO106" s="25"/>
      <c r="FP106" s="44"/>
      <c r="FQ106" s="44"/>
      <c r="FR106" s="3"/>
      <c r="FS106" s="3"/>
      <c r="FT106" s="45"/>
      <c r="FU106" s="25"/>
      <c r="FV106" s="44"/>
      <c r="FW106" s="44"/>
      <c r="FX106" s="3"/>
      <c r="FY106" s="44"/>
      <c r="FZ106" s="44"/>
      <c r="GA106" s="15"/>
      <c r="GI106" s="52"/>
      <c r="GN106" s="53"/>
      <c r="GU106" s="15"/>
      <c r="HC106" s="52"/>
      <c r="HH106" s="53"/>
      <c r="HO106" s="15"/>
      <c r="HW106" s="52"/>
      <c r="IB106" s="53"/>
      <c r="II106" s="15"/>
      <c r="IQ106" s="52"/>
      <c r="IV106" s="53"/>
    </row>
    <row r="107" spans="1:256" ht="13.5" customHeight="1" x14ac:dyDescent="0.25">
      <c r="A107" s="58"/>
      <c r="C107" s="4"/>
      <c r="D107" s="3"/>
      <c r="E107" s="25"/>
      <c r="F107" s="43"/>
      <c r="G107" s="44"/>
      <c r="I107" s="43"/>
      <c r="J107" s="44"/>
      <c r="K107" s="25"/>
      <c r="L107" s="44"/>
      <c r="M107" s="44"/>
      <c r="N107" s="3"/>
      <c r="O107" s="3"/>
      <c r="P107" s="45"/>
      <c r="Q107" s="25"/>
      <c r="R107" s="44"/>
      <c r="S107" s="44"/>
      <c r="T107" s="3"/>
      <c r="U107" s="44"/>
      <c r="V107" s="44"/>
      <c r="W107" s="4"/>
      <c r="X107" s="3"/>
      <c r="Y107" s="25"/>
      <c r="Z107" s="43"/>
      <c r="AA107" s="43"/>
      <c r="AC107" s="43"/>
      <c r="AD107" s="43"/>
      <c r="AE107" s="25"/>
      <c r="AF107" s="44"/>
      <c r="AG107" s="44"/>
      <c r="AH107" s="3"/>
      <c r="AI107" s="3"/>
      <c r="AJ107" s="45"/>
      <c r="AK107" s="25"/>
      <c r="AL107" s="3"/>
      <c r="AM107" s="44"/>
      <c r="AN107" s="3"/>
      <c r="AO107" s="44"/>
      <c r="AP107" s="44"/>
      <c r="AQ107" s="4"/>
      <c r="AR107" s="3"/>
      <c r="AS107" s="25"/>
      <c r="AT107" s="43"/>
      <c r="AU107" s="43"/>
      <c r="AW107" s="43"/>
      <c r="AX107" s="43"/>
      <c r="AY107" s="25"/>
      <c r="AZ107" s="44"/>
      <c r="BA107" s="44"/>
      <c r="BB107" s="3"/>
      <c r="BC107" s="3"/>
      <c r="BD107" s="45"/>
      <c r="BE107" s="25"/>
      <c r="BF107" s="44"/>
      <c r="BG107" s="44"/>
      <c r="BH107" s="3"/>
      <c r="BI107" s="44"/>
      <c r="BJ107" s="44"/>
      <c r="BK107" s="4"/>
      <c r="BL107" s="3"/>
      <c r="BM107" s="25"/>
      <c r="BN107" s="43"/>
      <c r="BO107" s="43"/>
      <c r="BQ107" s="43"/>
      <c r="BR107" s="43"/>
      <c r="BS107" s="25"/>
      <c r="BT107" s="44"/>
      <c r="BU107" s="44"/>
      <c r="BV107" s="3"/>
      <c r="BW107" s="3"/>
      <c r="BX107" s="45"/>
      <c r="BY107" s="25"/>
      <c r="BZ107" s="44"/>
      <c r="CA107" s="44"/>
      <c r="CB107" s="3"/>
      <c r="CC107" s="44"/>
      <c r="CD107" s="44"/>
      <c r="CE107" s="25"/>
      <c r="CF107" s="3"/>
      <c r="CG107" s="25"/>
      <c r="CH107" s="43"/>
      <c r="CI107" s="43"/>
      <c r="CK107" s="43"/>
      <c r="CL107" s="43"/>
      <c r="CM107" s="25"/>
      <c r="CN107" s="44"/>
      <c r="CO107" s="44"/>
      <c r="CP107" s="3"/>
      <c r="CQ107" s="3"/>
      <c r="CR107" s="45"/>
      <c r="CS107" s="25"/>
      <c r="CT107" s="44"/>
      <c r="CU107" s="44"/>
      <c r="CV107" s="3"/>
      <c r="CW107" s="44"/>
      <c r="CX107" s="44"/>
      <c r="CY107" s="4"/>
      <c r="CZ107" s="3"/>
      <c r="DA107" s="25"/>
      <c r="DB107" s="43"/>
      <c r="DC107" s="43"/>
      <c r="DE107" s="43"/>
      <c r="DF107" s="43"/>
      <c r="DG107" s="25"/>
      <c r="DH107" s="44"/>
      <c r="DI107" s="44"/>
      <c r="DJ107" s="3"/>
      <c r="DK107" s="3"/>
      <c r="DL107" s="45"/>
      <c r="DM107" s="25"/>
      <c r="DN107" s="44"/>
      <c r="DO107" s="44"/>
      <c r="DP107" s="3"/>
      <c r="DQ107" s="44"/>
      <c r="DR107" s="44"/>
      <c r="DS107" s="4"/>
      <c r="DT107" s="3"/>
      <c r="DU107" s="25"/>
      <c r="DV107" s="43"/>
      <c r="DW107" s="43"/>
      <c r="DY107" s="43"/>
      <c r="DZ107" s="43"/>
      <c r="EA107" s="25"/>
      <c r="EB107" s="3"/>
      <c r="EC107" s="46"/>
      <c r="ED107" s="3"/>
      <c r="EE107" s="3"/>
      <c r="EF107" s="45"/>
      <c r="EG107" s="25"/>
      <c r="EH107" s="44"/>
      <c r="EI107" s="44"/>
      <c r="EJ107" s="3"/>
      <c r="EK107" s="44"/>
      <c r="EL107" s="44"/>
      <c r="EM107" s="4"/>
      <c r="EN107" s="3"/>
      <c r="EO107" s="25"/>
      <c r="EP107" s="43"/>
      <c r="EQ107" s="43"/>
      <c r="ES107" s="43"/>
      <c r="ET107" s="43"/>
      <c r="EU107" s="25"/>
      <c r="EV107" s="44"/>
      <c r="EW107" s="44"/>
      <c r="EX107" s="3"/>
      <c r="EY107" s="3"/>
      <c r="EZ107" s="45"/>
      <c r="FA107" s="25"/>
      <c r="FB107" s="44"/>
      <c r="FC107" s="44"/>
      <c r="FD107" s="3"/>
      <c r="FE107" s="44"/>
      <c r="FF107" s="44"/>
      <c r="FG107" s="4"/>
      <c r="FH107" s="3"/>
      <c r="FI107" s="25"/>
      <c r="FJ107" s="43"/>
      <c r="FK107" s="43"/>
      <c r="FM107" s="43"/>
      <c r="FN107" s="43"/>
      <c r="FO107" s="25"/>
      <c r="FP107" s="44"/>
      <c r="FQ107" s="44"/>
      <c r="FR107" s="3"/>
      <c r="FS107" s="3"/>
      <c r="FT107" s="45"/>
      <c r="FU107" s="25"/>
      <c r="FV107" s="44"/>
      <c r="FW107" s="44"/>
      <c r="FX107" s="3"/>
      <c r="FY107" s="44"/>
      <c r="FZ107" s="44"/>
      <c r="GA107" s="15"/>
      <c r="GI107" s="52"/>
      <c r="GN107" s="53"/>
      <c r="GU107" s="15"/>
      <c r="HC107" s="52"/>
      <c r="HH107" s="53"/>
      <c r="HO107" s="15"/>
      <c r="HW107" s="52"/>
      <c r="IB107" s="53"/>
      <c r="II107" s="15"/>
      <c r="IQ107" s="52"/>
      <c r="IV107" s="53"/>
    </row>
    <row r="108" spans="1:256" ht="13.5" customHeight="1" x14ac:dyDescent="0.25">
      <c r="A108" s="58"/>
      <c r="C108" s="4"/>
      <c r="D108" s="3"/>
      <c r="E108" s="25"/>
      <c r="F108" s="43"/>
      <c r="G108" s="44"/>
      <c r="I108" s="43"/>
      <c r="J108" s="44"/>
      <c r="K108" s="25"/>
      <c r="L108" s="44"/>
      <c r="M108" s="44"/>
      <c r="N108" s="3"/>
      <c r="O108" s="3"/>
      <c r="P108" s="45"/>
      <c r="Q108" s="25"/>
      <c r="R108" s="44"/>
      <c r="S108" s="44"/>
      <c r="T108" s="3"/>
      <c r="U108" s="44"/>
      <c r="V108" s="44"/>
      <c r="W108" s="4"/>
      <c r="X108" s="3"/>
      <c r="Y108" s="25"/>
      <c r="Z108" s="43"/>
      <c r="AA108" s="43"/>
      <c r="AC108" s="43"/>
      <c r="AD108" s="43"/>
      <c r="AE108" s="25"/>
      <c r="AF108" s="44"/>
      <c r="AG108" s="44"/>
      <c r="AH108" s="3"/>
      <c r="AI108" s="3"/>
      <c r="AJ108" s="45"/>
      <c r="AK108" s="25"/>
      <c r="AL108" s="3"/>
      <c r="AM108" s="44"/>
      <c r="AN108" s="3"/>
      <c r="AO108" s="44"/>
      <c r="AP108" s="44"/>
      <c r="AQ108" s="4"/>
      <c r="AR108" s="3"/>
      <c r="AS108" s="25"/>
      <c r="AT108" s="43"/>
      <c r="AU108" s="43"/>
      <c r="AW108" s="43"/>
      <c r="AX108" s="43"/>
      <c r="AY108" s="25"/>
      <c r="AZ108" s="44"/>
      <c r="BA108" s="44"/>
      <c r="BB108" s="3"/>
      <c r="BC108" s="3"/>
      <c r="BD108" s="45"/>
      <c r="BE108" s="25"/>
      <c r="BF108" s="44"/>
      <c r="BG108" s="44"/>
      <c r="BH108" s="3"/>
      <c r="BI108" s="44"/>
      <c r="BJ108" s="44"/>
      <c r="BK108" s="4"/>
      <c r="BL108" s="3"/>
      <c r="BM108" s="25"/>
      <c r="BN108" s="43"/>
      <c r="BO108" s="43"/>
      <c r="BQ108" s="43"/>
      <c r="BR108" s="43"/>
      <c r="BS108" s="25"/>
      <c r="BT108" s="44"/>
      <c r="BU108" s="44"/>
      <c r="BV108" s="3"/>
      <c r="BW108" s="3"/>
      <c r="BX108" s="45"/>
      <c r="BY108" s="25"/>
      <c r="BZ108" s="44"/>
      <c r="CA108" s="44"/>
      <c r="CB108" s="3"/>
      <c r="CC108" s="44"/>
      <c r="CD108" s="44"/>
      <c r="CE108" s="25"/>
      <c r="CF108" s="3"/>
      <c r="CG108" s="25"/>
      <c r="CH108" s="43"/>
      <c r="CI108" s="43"/>
      <c r="CK108" s="43"/>
      <c r="CL108" s="43"/>
      <c r="CM108" s="25"/>
      <c r="CN108" s="44"/>
      <c r="CO108" s="44"/>
      <c r="CP108" s="3"/>
      <c r="CQ108" s="3"/>
      <c r="CR108" s="45"/>
      <c r="CS108" s="25"/>
      <c r="CT108" s="44"/>
      <c r="CU108" s="44"/>
      <c r="CV108" s="3"/>
      <c r="CW108" s="44"/>
      <c r="CX108" s="44"/>
      <c r="CY108" s="4"/>
      <c r="CZ108" s="3"/>
      <c r="DA108" s="25"/>
      <c r="DB108" s="43"/>
      <c r="DC108" s="43"/>
      <c r="DE108" s="43"/>
      <c r="DF108" s="43"/>
      <c r="DG108" s="25"/>
      <c r="DH108" s="44"/>
      <c r="DI108" s="44"/>
      <c r="DJ108" s="3"/>
      <c r="DK108" s="3"/>
      <c r="DL108" s="45"/>
      <c r="DM108" s="25"/>
      <c r="DN108" s="44"/>
      <c r="DO108" s="44"/>
      <c r="DP108" s="3"/>
      <c r="DQ108" s="44"/>
      <c r="DR108" s="44"/>
      <c r="DS108" s="4"/>
      <c r="DT108" s="3"/>
      <c r="DU108" s="25"/>
      <c r="DV108" s="43"/>
      <c r="DW108" s="43"/>
      <c r="DY108" s="43"/>
      <c r="DZ108" s="43"/>
      <c r="EA108" s="25"/>
      <c r="EB108" s="3"/>
      <c r="EC108" s="46"/>
      <c r="ED108" s="3"/>
      <c r="EE108" s="3"/>
      <c r="EF108" s="45"/>
      <c r="EG108" s="25"/>
      <c r="EH108" s="44"/>
      <c r="EI108" s="44"/>
      <c r="EJ108" s="3"/>
      <c r="EK108" s="44"/>
      <c r="EL108" s="44"/>
      <c r="EM108" s="4"/>
      <c r="EN108" s="3"/>
      <c r="EO108" s="25"/>
      <c r="EP108" s="43"/>
      <c r="EQ108" s="43"/>
      <c r="ES108" s="43"/>
      <c r="ET108" s="43"/>
      <c r="EU108" s="25"/>
      <c r="EV108" s="44"/>
      <c r="EW108" s="44"/>
      <c r="EX108" s="3"/>
      <c r="EY108" s="3"/>
      <c r="EZ108" s="45"/>
      <c r="FA108" s="25"/>
      <c r="FB108" s="44"/>
      <c r="FC108" s="44"/>
      <c r="FD108" s="3"/>
      <c r="FE108" s="44"/>
      <c r="FF108" s="44"/>
      <c r="FG108" s="4"/>
      <c r="FH108" s="3"/>
      <c r="FI108" s="25"/>
      <c r="FJ108" s="43"/>
      <c r="FK108" s="43"/>
      <c r="FM108" s="43"/>
      <c r="FN108" s="43"/>
      <c r="FO108" s="25"/>
      <c r="FP108" s="44"/>
      <c r="FQ108" s="44"/>
      <c r="FR108" s="3"/>
      <c r="FS108" s="3"/>
      <c r="FT108" s="45"/>
      <c r="FU108" s="25"/>
      <c r="FV108" s="44"/>
      <c r="FW108" s="44"/>
      <c r="FX108" s="3"/>
      <c r="FY108" s="44"/>
      <c r="FZ108" s="44"/>
      <c r="GA108" s="15"/>
      <c r="GI108" s="52"/>
      <c r="GN108" s="53"/>
      <c r="GU108" s="15"/>
      <c r="HC108" s="52"/>
      <c r="HH108" s="53"/>
      <c r="HO108" s="15"/>
      <c r="HW108" s="52"/>
      <c r="IB108" s="53"/>
      <c r="II108" s="15"/>
      <c r="IQ108" s="52"/>
      <c r="IV108" s="53"/>
    </row>
    <row r="109" spans="1:256" ht="13.5" customHeight="1" x14ac:dyDescent="0.25">
      <c r="A109" s="58"/>
      <c r="C109" s="4"/>
      <c r="D109" s="3"/>
      <c r="E109" s="25"/>
      <c r="F109" s="43"/>
      <c r="G109" s="44"/>
      <c r="I109" s="43"/>
      <c r="J109" s="44"/>
      <c r="K109" s="25"/>
      <c r="L109" s="44"/>
      <c r="M109" s="44"/>
      <c r="N109" s="3"/>
      <c r="O109" s="3"/>
      <c r="P109" s="45"/>
      <c r="Q109" s="25"/>
      <c r="R109" s="44"/>
      <c r="S109" s="44"/>
      <c r="T109" s="3"/>
      <c r="U109" s="44"/>
      <c r="V109" s="44"/>
      <c r="W109" s="4"/>
      <c r="X109" s="3"/>
      <c r="Y109" s="25"/>
      <c r="Z109" s="43"/>
      <c r="AA109" s="43"/>
      <c r="AC109" s="43"/>
      <c r="AD109" s="43"/>
      <c r="AE109" s="25"/>
      <c r="AF109" s="44"/>
      <c r="AG109" s="44"/>
      <c r="AH109" s="3"/>
      <c r="AI109" s="3"/>
      <c r="AJ109" s="45"/>
      <c r="AK109" s="25"/>
      <c r="AL109" s="3"/>
      <c r="AM109" s="44"/>
      <c r="AN109" s="3"/>
      <c r="AO109" s="44"/>
      <c r="AP109" s="44"/>
      <c r="AQ109" s="4"/>
      <c r="AR109" s="3"/>
      <c r="AS109" s="25"/>
      <c r="AT109" s="43"/>
      <c r="AU109" s="43"/>
      <c r="AW109" s="43"/>
      <c r="AX109" s="43"/>
      <c r="AY109" s="25"/>
      <c r="AZ109" s="44"/>
      <c r="BA109" s="44"/>
      <c r="BB109" s="3"/>
      <c r="BC109" s="3"/>
      <c r="BD109" s="45"/>
      <c r="BE109" s="25"/>
      <c r="BF109" s="44"/>
      <c r="BG109" s="44"/>
      <c r="BH109" s="3"/>
      <c r="BI109" s="44"/>
      <c r="BJ109" s="44"/>
      <c r="BK109" s="4"/>
      <c r="BL109" s="3"/>
      <c r="BM109" s="25"/>
      <c r="BN109" s="43"/>
      <c r="BO109" s="43"/>
      <c r="BQ109" s="43"/>
      <c r="BR109" s="43"/>
      <c r="BS109" s="25"/>
      <c r="BT109" s="44"/>
      <c r="BU109" s="44"/>
      <c r="BV109" s="3"/>
      <c r="BW109" s="3"/>
      <c r="BX109" s="45"/>
      <c r="BY109" s="25"/>
      <c r="BZ109" s="44"/>
      <c r="CA109" s="44"/>
      <c r="CB109" s="3"/>
      <c r="CC109" s="44"/>
      <c r="CD109" s="44"/>
      <c r="CE109" s="25"/>
      <c r="CF109" s="3"/>
      <c r="CG109" s="25"/>
      <c r="CH109" s="43"/>
      <c r="CI109" s="43"/>
      <c r="CK109" s="43"/>
      <c r="CL109" s="43"/>
      <c r="CM109" s="25"/>
      <c r="CN109" s="44"/>
      <c r="CO109" s="44"/>
      <c r="CP109" s="3"/>
      <c r="CQ109" s="3"/>
      <c r="CR109" s="45"/>
      <c r="CS109" s="25"/>
      <c r="CT109" s="44"/>
      <c r="CU109" s="44"/>
      <c r="CV109" s="3"/>
      <c r="CW109" s="44"/>
      <c r="CX109" s="44"/>
      <c r="CY109" s="4"/>
      <c r="CZ109" s="3"/>
      <c r="DA109" s="25"/>
      <c r="DB109" s="43"/>
      <c r="DC109" s="43"/>
      <c r="DE109" s="43"/>
      <c r="DF109" s="43"/>
      <c r="DG109" s="25"/>
      <c r="DH109" s="44"/>
      <c r="DI109" s="44"/>
      <c r="DJ109" s="3"/>
      <c r="DK109" s="3"/>
      <c r="DL109" s="45"/>
      <c r="DM109" s="25"/>
      <c r="DN109" s="44"/>
      <c r="DO109" s="44"/>
      <c r="DP109" s="3"/>
      <c r="DQ109" s="44"/>
      <c r="DR109" s="44"/>
      <c r="DS109" s="4"/>
      <c r="DT109" s="3"/>
      <c r="DU109" s="25"/>
      <c r="DV109" s="43"/>
      <c r="DW109" s="43"/>
      <c r="DY109" s="43"/>
      <c r="DZ109" s="43"/>
      <c r="EA109" s="25"/>
      <c r="EB109" s="3"/>
      <c r="EC109" s="46"/>
      <c r="ED109" s="3"/>
      <c r="EE109" s="3"/>
      <c r="EF109" s="45"/>
      <c r="EG109" s="25"/>
      <c r="EH109" s="44"/>
      <c r="EI109" s="44"/>
      <c r="EJ109" s="3"/>
      <c r="EK109" s="44"/>
      <c r="EL109" s="44"/>
      <c r="EM109" s="4"/>
      <c r="EN109" s="3"/>
      <c r="EO109" s="25"/>
      <c r="EP109" s="43"/>
      <c r="EQ109" s="43"/>
      <c r="ES109" s="43"/>
      <c r="ET109" s="43"/>
      <c r="EU109" s="25"/>
      <c r="EV109" s="44"/>
      <c r="EW109" s="44"/>
      <c r="EX109" s="3"/>
      <c r="EY109" s="3"/>
      <c r="EZ109" s="45"/>
      <c r="FA109" s="25"/>
      <c r="FB109" s="44"/>
      <c r="FC109" s="44"/>
      <c r="FD109" s="3"/>
      <c r="FE109" s="44"/>
      <c r="FF109" s="44"/>
      <c r="FG109" s="4"/>
      <c r="FH109" s="3"/>
      <c r="FI109" s="25"/>
      <c r="FJ109" s="43"/>
      <c r="FK109" s="43"/>
      <c r="FM109" s="43"/>
      <c r="FN109" s="43"/>
      <c r="FO109" s="25"/>
      <c r="FP109" s="44"/>
      <c r="FQ109" s="44"/>
      <c r="FR109" s="3"/>
      <c r="FS109" s="3"/>
      <c r="FT109" s="45"/>
      <c r="FU109" s="25"/>
      <c r="FV109" s="44"/>
      <c r="FW109" s="44"/>
      <c r="FX109" s="3"/>
      <c r="FY109" s="44"/>
      <c r="FZ109" s="44"/>
      <c r="GA109" s="15"/>
      <c r="GI109" s="52"/>
      <c r="GN109" s="53"/>
      <c r="GU109" s="15"/>
      <c r="HC109" s="52"/>
      <c r="HH109" s="53"/>
      <c r="HO109" s="15"/>
      <c r="HW109" s="52"/>
      <c r="IB109" s="53"/>
      <c r="II109" s="15"/>
      <c r="IQ109" s="52"/>
      <c r="IV109" s="53"/>
    </row>
    <row r="110" spans="1:256" ht="13.5" customHeight="1" x14ac:dyDescent="0.25">
      <c r="A110" s="58"/>
      <c r="C110" s="4"/>
      <c r="D110" s="3"/>
      <c r="E110" s="25"/>
      <c r="F110" s="43"/>
      <c r="G110" s="44"/>
      <c r="I110" s="43"/>
      <c r="J110" s="44"/>
      <c r="K110" s="25"/>
      <c r="L110" s="44"/>
      <c r="M110" s="44"/>
      <c r="N110" s="3"/>
      <c r="O110" s="3"/>
      <c r="P110" s="45"/>
      <c r="Q110" s="25"/>
      <c r="R110" s="44"/>
      <c r="S110" s="44"/>
      <c r="T110" s="3"/>
      <c r="U110" s="44"/>
      <c r="V110" s="44"/>
      <c r="W110" s="4"/>
      <c r="X110" s="3"/>
      <c r="Y110" s="25"/>
      <c r="Z110" s="43"/>
      <c r="AA110" s="43"/>
      <c r="AC110" s="43"/>
      <c r="AD110" s="43"/>
      <c r="AE110" s="25"/>
      <c r="AF110" s="44"/>
      <c r="AG110" s="44"/>
      <c r="AH110" s="3"/>
      <c r="AI110" s="3"/>
      <c r="AJ110" s="45"/>
      <c r="AK110" s="25"/>
      <c r="AL110" s="3"/>
      <c r="AM110" s="44"/>
      <c r="AN110" s="3"/>
      <c r="AO110" s="44"/>
      <c r="AP110" s="44"/>
      <c r="AQ110" s="4"/>
      <c r="AR110" s="3"/>
      <c r="AS110" s="25"/>
      <c r="AT110" s="43"/>
      <c r="AU110" s="43"/>
      <c r="AW110" s="43"/>
      <c r="AX110" s="43"/>
      <c r="AY110" s="25"/>
      <c r="AZ110" s="44"/>
      <c r="BA110" s="44"/>
      <c r="BB110" s="3"/>
      <c r="BC110" s="3"/>
      <c r="BD110" s="45"/>
      <c r="BE110" s="25"/>
      <c r="BF110" s="44"/>
      <c r="BG110" s="44"/>
      <c r="BH110" s="3"/>
      <c r="BI110" s="44"/>
      <c r="BJ110" s="44"/>
      <c r="BK110" s="4"/>
      <c r="BL110" s="3"/>
      <c r="BM110" s="25"/>
      <c r="BN110" s="43"/>
      <c r="BO110" s="43"/>
      <c r="BQ110" s="43"/>
      <c r="BR110" s="43"/>
      <c r="BS110" s="25"/>
      <c r="BT110" s="44"/>
      <c r="BU110" s="44"/>
      <c r="BV110" s="3"/>
      <c r="BW110" s="3"/>
      <c r="BX110" s="45"/>
      <c r="BY110" s="25"/>
      <c r="BZ110" s="44"/>
      <c r="CA110" s="44"/>
      <c r="CB110" s="3"/>
      <c r="CC110" s="44"/>
      <c r="CD110" s="44"/>
      <c r="CE110" s="25"/>
      <c r="CF110" s="3"/>
      <c r="CG110" s="25"/>
      <c r="CH110" s="43"/>
      <c r="CI110" s="43"/>
      <c r="CK110" s="43"/>
      <c r="CL110" s="43"/>
      <c r="CM110" s="25"/>
      <c r="CN110" s="44"/>
      <c r="CO110" s="44"/>
      <c r="CP110" s="3"/>
      <c r="CQ110" s="3"/>
      <c r="CR110" s="45"/>
      <c r="CS110" s="25"/>
      <c r="CT110" s="44"/>
      <c r="CU110" s="44"/>
      <c r="CV110" s="3"/>
      <c r="CW110" s="44"/>
      <c r="CX110" s="44"/>
      <c r="CY110" s="4"/>
      <c r="CZ110" s="3"/>
      <c r="DA110" s="25"/>
      <c r="DB110" s="43"/>
      <c r="DC110" s="43"/>
      <c r="DE110" s="43"/>
      <c r="DF110" s="43"/>
      <c r="DG110" s="25"/>
      <c r="DH110" s="44"/>
      <c r="DI110" s="44"/>
      <c r="DJ110" s="3"/>
      <c r="DK110" s="3"/>
      <c r="DL110" s="45"/>
      <c r="DM110" s="25"/>
      <c r="DN110" s="44"/>
      <c r="DO110" s="44"/>
      <c r="DP110" s="3"/>
      <c r="DQ110" s="44"/>
      <c r="DR110" s="44"/>
      <c r="DS110" s="4"/>
      <c r="DT110" s="3"/>
      <c r="DU110" s="25"/>
      <c r="DV110" s="43"/>
      <c r="DW110" s="43"/>
      <c r="DY110" s="43"/>
      <c r="DZ110" s="43"/>
      <c r="EA110" s="25"/>
      <c r="EB110" s="3"/>
      <c r="EC110" s="46"/>
      <c r="ED110" s="3"/>
      <c r="EE110" s="3"/>
      <c r="EF110" s="45"/>
      <c r="EG110" s="25"/>
      <c r="EH110" s="44"/>
      <c r="EI110" s="44"/>
      <c r="EJ110" s="3"/>
      <c r="EK110" s="44"/>
      <c r="EL110" s="44"/>
      <c r="EM110" s="4"/>
      <c r="EN110" s="3"/>
      <c r="EO110" s="25"/>
      <c r="EP110" s="43"/>
      <c r="EQ110" s="43"/>
      <c r="ES110" s="43"/>
      <c r="ET110" s="43"/>
      <c r="EU110" s="25"/>
      <c r="EV110" s="44"/>
      <c r="EW110" s="44"/>
      <c r="EX110" s="3"/>
      <c r="EY110" s="3"/>
      <c r="EZ110" s="45"/>
      <c r="FA110" s="25"/>
      <c r="FB110" s="44"/>
      <c r="FC110" s="44"/>
      <c r="FD110" s="3"/>
      <c r="FE110" s="44"/>
      <c r="FF110" s="44"/>
      <c r="FG110" s="4"/>
      <c r="FH110" s="3"/>
      <c r="FI110" s="25"/>
      <c r="FJ110" s="43"/>
      <c r="FK110" s="43"/>
      <c r="FM110" s="43"/>
      <c r="FN110" s="43"/>
      <c r="FO110" s="25"/>
      <c r="FP110" s="44"/>
      <c r="FQ110" s="44"/>
      <c r="FR110" s="3"/>
      <c r="FS110" s="3"/>
      <c r="FT110" s="45"/>
      <c r="FU110" s="25"/>
      <c r="FV110" s="44"/>
      <c r="FW110" s="44"/>
      <c r="FX110" s="3"/>
      <c r="FY110" s="44"/>
      <c r="FZ110" s="44"/>
      <c r="GA110" s="15"/>
      <c r="GI110" s="52"/>
      <c r="GN110" s="53"/>
      <c r="GU110" s="15"/>
      <c r="HC110" s="52"/>
      <c r="HH110" s="53"/>
      <c r="HO110" s="15"/>
      <c r="HW110" s="52"/>
      <c r="IB110" s="53"/>
      <c r="II110" s="15"/>
      <c r="IQ110" s="52"/>
      <c r="IV110" s="53"/>
    </row>
    <row r="111" spans="1:256" ht="13.5" customHeight="1" x14ac:dyDescent="0.25">
      <c r="S111" s="43"/>
    </row>
    <row r="209" s="2" customFormat="1" ht="13.5" customHeight="1" x14ac:dyDescent="0.25"/>
    <row r="210" s="2" customFormat="1" ht="13.5" customHeight="1" x14ac:dyDescent="0.25"/>
    <row r="211" s="2" customFormat="1" ht="13.5" customHeight="1" x14ac:dyDescent="0.25"/>
    <row r="212" s="2" customFormat="1" ht="13.5" customHeight="1" x14ac:dyDescent="0.25"/>
    <row r="213" s="2" customFormat="1" ht="13.5" customHeight="1" x14ac:dyDescent="0.25"/>
    <row r="214" s="2" customFormat="1" ht="13.5" customHeight="1" x14ac:dyDescent="0.25"/>
    <row r="215" s="2" customFormat="1" ht="13.5" customHeight="1" x14ac:dyDescent="0.25"/>
    <row r="216" s="2" customFormat="1" ht="13.5" customHeight="1" x14ac:dyDescent="0.25"/>
    <row r="217"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info_parties!$A$1:$A$88</xm:f>
          </x14:formula1>
          <xm:sqref>A11:A25 A35:A110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lpstr>ministers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2025-01-25T16:56:54Z</dcterms:modified>
</cp:coreProperties>
</file>